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450" windowWidth="18855" windowHeight="7590" tabRatio="423"/>
  </bookViews>
  <sheets>
    <sheet name="database" sheetId="10" r:id="rId1"/>
  </sheets>
  <externalReferences>
    <externalReference r:id="rId2"/>
  </externalReferences>
  <definedNames>
    <definedName name="_xlnm._FilterDatabase" localSheetId="0" hidden="1">database!$A$1:$XDS$669</definedName>
  </definedNames>
  <calcPr calcId="145621"/>
</workbook>
</file>

<file path=xl/calcChain.xml><?xml version="1.0" encoding="utf-8"?>
<calcChain xmlns="http://schemas.openxmlformats.org/spreadsheetml/2006/main">
  <c r="BU3" i="10" l="1"/>
  <c r="BU4" i="10"/>
  <c r="BU5" i="10"/>
  <c r="BU6" i="10"/>
  <c r="BU7" i="10"/>
  <c r="BU8" i="10"/>
  <c r="BU9" i="10"/>
  <c r="BU10" i="10"/>
  <c r="BU11" i="10"/>
  <c r="BU12" i="10"/>
  <c r="BU13" i="10"/>
  <c r="BU14" i="10"/>
  <c r="BU15" i="10"/>
  <c r="BU16" i="10"/>
  <c r="BU17" i="10"/>
  <c r="BU18" i="10"/>
  <c r="BU19" i="10"/>
  <c r="BU20" i="10"/>
  <c r="BU21" i="10"/>
  <c r="BU22" i="10"/>
  <c r="BU23" i="10"/>
  <c r="BU24" i="10"/>
  <c r="BU25" i="10"/>
  <c r="BU26" i="10"/>
  <c r="BU27" i="10"/>
  <c r="BU28" i="10"/>
  <c r="BU29" i="10"/>
  <c r="BU30" i="10"/>
  <c r="BU31" i="10"/>
  <c r="BU32" i="10"/>
  <c r="BU33" i="10"/>
  <c r="BU34" i="10"/>
  <c r="BU35" i="10"/>
  <c r="BU36" i="10"/>
  <c r="BU37" i="10"/>
  <c r="BU38" i="10"/>
  <c r="BU39" i="10"/>
  <c r="BU40" i="10"/>
  <c r="BU41" i="10"/>
  <c r="BU42" i="10"/>
  <c r="BU43" i="10"/>
  <c r="BU44" i="10"/>
  <c r="BU45" i="10"/>
  <c r="BU46" i="10"/>
  <c r="BU47" i="10"/>
  <c r="BU48" i="10"/>
  <c r="BU49" i="10"/>
  <c r="BU50" i="10"/>
  <c r="BU51" i="10"/>
  <c r="BU52" i="10"/>
  <c r="BU53" i="10"/>
  <c r="BU54" i="10"/>
  <c r="BU55" i="10"/>
  <c r="BU56" i="10"/>
  <c r="BU57" i="10"/>
  <c r="BU58" i="10"/>
  <c r="BU59" i="10"/>
  <c r="BU60" i="10"/>
  <c r="BU61" i="10"/>
  <c r="BU62" i="10"/>
  <c r="BU63" i="10"/>
  <c r="BU64" i="10"/>
  <c r="BU65" i="10"/>
  <c r="BU66" i="10"/>
  <c r="BU67" i="10"/>
  <c r="BU68" i="10"/>
  <c r="BU69" i="10"/>
  <c r="BU70" i="10"/>
  <c r="BU71" i="10"/>
  <c r="BU72" i="10"/>
  <c r="BU73" i="10"/>
  <c r="BU74" i="10"/>
  <c r="BU75" i="10"/>
  <c r="BU76" i="10"/>
  <c r="BU77" i="10"/>
  <c r="BU78" i="10"/>
  <c r="BU79" i="10"/>
  <c r="BU80" i="10"/>
  <c r="BU81" i="10"/>
  <c r="BU82" i="10"/>
  <c r="BU83" i="10"/>
  <c r="BU84" i="10"/>
  <c r="BU85" i="10"/>
  <c r="BU86" i="10"/>
  <c r="BU87" i="10"/>
  <c r="BU88" i="10"/>
  <c r="BU89" i="10"/>
  <c r="BU90" i="10"/>
  <c r="BU91" i="10"/>
  <c r="BU92" i="10"/>
  <c r="BU93" i="10"/>
  <c r="BU94" i="10"/>
  <c r="BU95" i="10"/>
  <c r="BU96" i="10"/>
  <c r="BU97" i="10"/>
  <c r="BU98" i="10"/>
  <c r="BU99" i="10"/>
  <c r="BU100" i="10"/>
  <c r="BU101" i="10"/>
  <c r="BU102" i="10"/>
  <c r="BU103" i="10"/>
  <c r="BU104" i="10"/>
  <c r="BU105" i="10"/>
  <c r="BU106" i="10"/>
  <c r="BU107" i="10"/>
  <c r="BU108" i="10"/>
  <c r="BU109" i="10"/>
  <c r="BU110" i="10"/>
  <c r="BU111" i="10"/>
  <c r="BU112" i="10"/>
  <c r="BU113" i="10"/>
  <c r="BU114" i="10"/>
  <c r="BU115" i="10"/>
  <c r="BU116" i="10"/>
  <c r="BU117" i="10"/>
  <c r="BU118" i="10"/>
  <c r="BU119" i="10"/>
  <c r="BU120" i="10"/>
  <c r="BU121" i="10"/>
  <c r="BU122" i="10"/>
  <c r="BU123" i="10"/>
  <c r="BU124" i="10"/>
  <c r="BU125" i="10"/>
  <c r="BU126" i="10"/>
  <c r="BU127" i="10"/>
  <c r="BU128" i="10"/>
  <c r="BU129" i="10"/>
  <c r="BU130" i="10"/>
  <c r="BU131" i="10"/>
  <c r="BU132" i="10"/>
  <c r="BU133" i="10"/>
  <c r="BU134" i="10"/>
  <c r="BU135" i="10"/>
  <c r="BU136" i="10"/>
  <c r="BU137" i="10"/>
  <c r="BU138" i="10"/>
  <c r="BU139" i="10"/>
  <c r="BU140" i="10"/>
  <c r="BU141" i="10"/>
  <c r="BU142" i="10"/>
  <c r="BU143" i="10"/>
  <c r="BU144" i="10"/>
  <c r="BU145" i="10"/>
  <c r="BU146" i="10"/>
  <c r="BU147" i="10"/>
  <c r="BU148" i="10"/>
  <c r="BU149" i="10"/>
  <c r="BU150" i="10"/>
  <c r="BU151" i="10"/>
  <c r="BU152" i="10"/>
  <c r="BU153" i="10"/>
  <c r="BU154" i="10"/>
  <c r="BU155" i="10"/>
  <c r="BU156" i="10"/>
  <c r="BU157" i="10"/>
  <c r="BU158" i="10"/>
  <c r="BU159" i="10"/>
  <c r="BU160" i="10"/>
  <c r="BU161" i="10"/>
  <c r="BU162" i="10"/>
  <c r="BU163" i="10"/>
  <c r="BU164" i="10"/>
  <c r="BU165" i="10"/>
  <c r="BU166" i="10"/>
  <c r="BU167" i="10"/>
  <c r="BU168" i="10"/>
  <c r="BU169" i="10"/>
  <c r="BU170" i="10"/>
  <c r="BU171" i="10"/>
  <c r="BU172" i="10"/>
  <c r="BU173" i="10"/>
  <c r="BU174" i="10"/>
  <c r="BU175" i="10"/>
  <c r="BU176" i="10"/>
  <c r="BU177" i="10"/>
  <c r="BU178" i="10"/>
  <c r="BU179" i="10"/>
  <c r="BU180" i="10"/>
  <c r="BU181" i="10"/>
  <c r="BU182" i="10"/>
  <c r="BU183" i="10"/>
  <c r="BU184" i="10"/>
  <c r="BU185" i="10"/>
  <c r="BU186" i="10"/>
  <c r="BU187" i="10"/>
  <c r="BU188" i="10"/>
  <c r="BU189" i="10"/>
  <c r="BU190" i="10"/>
  <c r="BU191" i="10"/>
  <c r="BU192" i="10"/>
  <c r="BU193" i="10"/>
  <c r="BU194" i="10"/>
  <c r="BU195" i="10"/>
  <c r="BU196" i="10"/>
  <c r="BU197" i="10"/>
  <c r="BU198" i="10"/>
  <c r="BU199" i="10"/>
  <c r="BU200" i="10"/>
  <c r="BU201" i="10"/>
  <c r="BU202" i="10"/>
  <c r="BU203" i="10"/>
  <c r="BU204" i="10"/>
  <c r="BU205" i="10"/>
  <c r="BU206" i="10"/>
  <c r="BU207" i="10"/>
  <c r="BU208" i="10"/>
  <c r="BU209" i="10"/>
  <c r="BU210" i="10"/>
  <c r="BU211" i="10"/>
  <c r="BU212" i="10"/>
  <c r="BU213" i="10"/>
  <c r="BU214" i="10"/>
  <c r="BU215" i="10"/>
  <c r="BU216" i="10"/>
  <c r="BU217" i="10"/>
  <c r="BU218" i="10"/>
  <c r="BU219" i="10"/>
  <c r="BU220" i="10"/>
  <c r="BU221" i="10"/>
  <c r="BU222" i="10"/>
  <c r="BU223" i="10"/>
  <c r="BU224" i="10"/>
  <c r="BU225" i="10"/>
  <c r="BU226" i="10"/>
  <c r="BU227" i="10"/>
  <c r="BU228" i="10"/>
  <c r="BU229" i="10"/>
  <c r="BU230" i="10"/>
  <c r="BU231" i="10"/>
  <c r="BU232" i="10"/>
  <c r="BU233" i="10"/>
  <c r="BU234" i="10"/>
  <c r="BU235" i="10"/>
  <c r="BU236" i="10"/>
  <c r="BU237" i="10"/>
  <c r="BU238" i="10"/>
  <c r="BU239" i="10"/>
  <c r="BU240" i="10"/>
  <c r="BU241" i="10"/>
  <c r="BU242" i="10"/>
  <c r="BU243" i="10"/>
  <c r="BU244" i="10"/>
  <c r="BU245" i="10"/>
  <c r="BU246" i="10"/>
  <c r="BU247" i="10"/>
  <c r="BU248" i="10"/>
  <c r="BU249" i="10"/>
  <c r="BU250" i="10"/>
  <c r="BU251" i="10"/>
  <c r="BU252" i="10"/>
  <c r="BU253" i="10"/>
  <c r="BU254" i="10"/>
  <c r="BU255" i="10"/>
  <c r="BU256" i="10"/>
  <c r="BU257" i="10"/>
  <c r="BU258" i="10"/>
  <c r="BU259" i="10"/>
  <c r="BU260" i="10"/>
  <c r="BU261" i="10"/>
  <c r="BU262" i="10"/>
  <c r="BU263" i="10"/>
  <c r="BU264" i="10"/>
  <c r="BU265" i="10"/>
  <c r="BU266" i="10"/>
  <c r="BU267" i="10"/>
  <c r="BU268" i="10"/>
  <c r="BU269" i="10"/>
  <c r="BU270" i="10"/>
  <c r="BU271" i="10"/>
  <c r="BU272" i="10"/>
  <c r="BU273" i="10"/>
  <c r="BU274" i="10"/>
  <c r="BU275" i="10"/>
  <c r="BU276" i="10"/>
  <c r="BU277" i="10"/>
  <c r="BU278" i="10"/>
  <c r="BU279" i="10"/>
  <c r="BU280" i="10"/>
  <c r="BU281" i="10"/>
  <c r="BU282" i="10"/>
  <c r="BU283" i="10"/>
  <c r="BU284" i="10"/>
  <c r="BU285" i="10"/>
  <c r="BU286" i="10"/>
  <c r="BU287" i="10"/>
  <c r="BU288" i="10"/>
  <c r="BU289" i="10"/>
  <c r="BU290" i="10"/>
  <c r="BU291" i="10"/>
  <c r="BU292" i="10"/>
  <c r="BU293" i="10"/>
  <c r="BU294" i="10"/>
  <c r="BU295" i="10"/>
  <c r="BU296" i="10"/>
  <c r="BU297" i="10"/>
  <c r="BU298" i="10"/>
  <c r="BU299" i="10"/>
  <c r="BU300" i="10"/>
  <c r="BU301" i="10"/>
  <c r="BU302" i="10"/>
  <c r="BU303" i="10"/>
  <c r="BU304" i="10"/>
  <c r="BU305" i="10"/>
  <c r="BU306" i="10"/>
  <c r="BU307" i="10"/>
  <c r="BU308" i="10"/>
  <c r="BU309" i="10"/>
  <c r="BU310" i="10"/>
  <c r="BU311" i="10"/>
  <c r="BU312" i="10"/>
  <c r="BU313" i="10"/>
  <c r="BU314" i="10"/>
  <c r="BU315" i="10"/>
  <c r="BU316" i="10"/>
  <c r="BU317" i="10"/>
  <c r="BU318" i="10"/>
  <c r="BU319" i="10"/>
  <c r="BU320" i="10"/>
  <c r="BU321" i="10"/>
  <c r="BU322" i="10"/>
  <c r="BU323" i="10"/>
  <c r="BU324" i="10"/>
  <c r="BU325" i="10"/>
  <c r="BU326" i="10"/>
  <c r="BU327" i="10"/>
  <c r="BU328" i="10"/>
  <c r="BU329" i="10"/>
  <c r="BU330" i="10"/>
  <c r="BU331" i="10"/>
  <c r="BU332" i="10"/>
  <c r="BU333" i="10"/>
  <c r="BU334" i="10"/>
  <c r="BU335" i="10"/>
  <c r="BU336" i="10"/>
  <c r="BU337" i="10"/>
  <c r="BU338" i="10"/>
  <c r="BU339" i="10"/>
  <c r="BU340" i="10"/>
  <c r="BU341" i="10"/>
  <c r="BU342" i="10"/>
  <c r="BU343" i="10"/>
  <c r="BU344" i="10"/>
  <c r="BU345" i="10"/>
  <c r="BU346" i="10"/>
  <c r="BU347" i="10"/>
  <c r="BU348" i="10"/>
  <c r="BU349" i="10"/>
  <c r="BU350" i="10"/>
  <c r="BU351" i="10"/>
  <c r="BU352" i="10"/>
  <c r="BU353" i="10"/>
  <c r="BU354" i="10"/>
  <c r="BU355" i="10"/>
  <c r="BU356" i="10"/>
  <c r="BU357" i="10"/>
  <c r="BU358" i="10"/>
  <c r="BU359" i="10"/>
  <c r="BU360" i="10"/>
  <c r="BU361" i="10"/>
  <c r="BU362" i="10"/>
  <c r="BU363" i="10"/>
  <c r="BU364" i="10"/>
  <c r="BU365" i="10"/>
  <c r="BU366" i="10"/>
  <c r="BU367" i="10"/>
  <c r="BU368" i="10"/>
  <c r="BU369" i="10"/>
  <c r="BU370" i="10"/>
  <c r="BU371" i="10"/>
  <c r="BU372" i="10"/>
  <c r="BU373" i="10"/>
  <c r="BU374" i="10"/>
  <c r="BU375" i="10"/>
  <c r="BU376" i="10"/>
  <c r="BU377" i="10"/>
  <c r="BU378" i="10"/>
  <c r="BU379" i="10"/>
  <c r="BU380" i="10"/>
  <c r="BU381" i="10"/>
  <c r="BU382" i="10"/>
  <c r="BU383" i="10"/>
  <c r="BU384" i="10"/>
  <c r="BU385" i="10"/>
  <c r="BU386" i="10"/>
  <c r="BU387" i="10"/>
  <c r="BU388" i="10"/>
  <c r="BU389" i="10"/>
  <c r="BU390" i="10"/>
  <c r="BU391" i="10"/>
  <c r="BU392" i="10"/>
  <c r="BU393" i="10"/>
  <c r="BU394" i="10"/>
  <c r="BU395" i="10"/>
  <c r="BU396" i="10"/>
  <c r="BU397" i="10"/>
  <c r="BU398" i="10"/>
  <c r="BU399" i="10"/>
  <c r="BU400" i="10"/>
  <c r="BU401" i="10"/>
  <c r="BU402" i="10"/>
  <c r="BU403" i="10"/>
  <c r="BU404" i="10"/>
  <c r="BU405" i="10"/>
  <c r="BU406" i="10"/>
  <c r="BU407" i="10"/>
  <c r="BU408" i="10"/>
  <c r="BU409" i="10"/>
  <c r="BU410" i="10"/>
  <c r="BU411" i="10"/>
  <c r="BU412" i="10"/>
  <c r="BU413" i="10"/>
  <c r="BU414" i="10"/>
  <c r="BU415" i="10"/>
  <c r="BU416" i="10"/>
  <c r="BU417" i="10"/>
  <c r="BU418" i="10"/>
  <c r="BU419" i="10"/>
  <c r="BU420" i="10"/>
  <c r="BU421" i="10"/>
  <c r="BU422" i="10"/>
  <c r="BU423" i="10"/>
  <c r="BU424" i="10"/>
  <c r="BU425" i="10"/>
  <c r="BU426" i="10"/>
  <c r="BU427" i="10"/>
  <c r="BU428" i="10"/>
  <c r="BU429" i="10"/>
  <c r="BU430" i="10"/>
  <c r="BU431" i="10"/>
  <c r="BU432" i="10"/>
  <c r="BU433" i="10"/>
  <c r="BU434" i="10"/>
  <c r="BU435" i="10"/>
  <c r="BU436" i="10"/>
  <c r="BU437" i="10"/>
  <c r="BU438" i="10"/>
  <c r="BU439" i="10"/>
  <c r="BU440" i="10"/>
  <c r="BU441" i="10"/>
  <c r="BU442" i="10"/>
  <c r="BU443" i="10"/>
  <c r="BU444" i="10"/>
  <c r="BU445" i="10"/>
  <c r="BU446" i="10"/>
  <c r="BU447" i="10"/>
  <c r="BU448" i="10"/>
  <c r="BU449" i="10"/>
  <c r="BU450" i="10"/>
  <c r="BU451" i="10"/>
  <c r="BU452" i="10"/>
  <c r="BU453" i="10"/>
  <c r="BU454" i="10"/>
  <c r="BU455" i="10"/>
  <c r="BU456" i="10"/>
  <c r="BU457" i="10"/>
  <c r="BU458" i="10"/>
  <c r="BU459" i="10"/>
  <c r="BU460" i="10"/>
  <c r="BU461" i="10"/>
  <c r="BU462" i="10"/>
  <c r="BU463" i="10"/>
  <c r="BU464" i="10"/>
  <c r="BU465" i="10"/>
  <c r="BU466" i="10"/>
  <c r="BU467" i="10"/>
  <c r="BU468" i="10"/>
  <c r="BU469" i="10"/>
  <c r="BU470" i="10"/>
  <c r="BU471" i="10"/>
  <c r="BU472" i="10"/>
  <c r="BU473" i="10"/>
  <c r="BU474" i="10"/>
  <c r="BU475" i="10"/>
  <c r="BU476" i="10"/>
  <c r="BU477" i="10"/>
  <c r="BU478" i="10"/>
  <c r="BU479" i="10"/>
  <c r="BU480" i="10"/>
  <c r="BU481" i="10"/>
  <c r="BU482" i="10"/>
  <c r="BU483" i="10"/>
  <c r="BU484" i="10"/>
  <c r="BU485" i="10"/>
  <c r="BU486" i="10"/>
  <c r="BU487" i="10"/>
  <c r="BU488" i="10"/>
  <c r="BU489" i="10"/>
  <c r="BU490" i="10"/>
  <c r="BU491" i="10"/>
  <c r="BU492" i="10"/>
  <c r="BU493" i="10"/>
  <c r="BU494" i="10"/>
  <c r="BU495" i="10"/>
  <c r="BU496" i="10"/>
  <c r="BU497" i="10"/>
  <c r="BU498" i="10"/>
  <c r="BU499" i="10"/>
  <c r="BU500" i="10"/>
  <c r="BU501" i="10"/>
  <c r="BU502" i="10"/>
  <c r="BU503" i="10"/>
  <c r="BU504" i="10"/>
  <c r="BU505" i="10"/>
  <c r="BU506" i="10"/>
  <c r="BU507" i="10"/>
  <c r="BU508" i="10"/>
  <c r="BU509" i="10"/>
  <c r="BU510" i="10"/>
  <c r="BU511" i="10"/>
  <c r="BU512" i="10"/>
  <c r="BU513" i="10"/>
  <c r="BU514" i="10"/>
  <c r="BU515" i="10"/>
  <c r="BU516" i="10"/>
  <c r="BU517" i="10"/>
  <c r="BU518" i="10"/>
  <c r="BU519" i="10"/>
  <c r="BU520" i="10"/>
  <c r="BU521" i="10"/>
  <c r="BU522" i="10"/>
  <c r="BU523" i="10"/>
  <c r="BU524" i="10"/>
  <c r="BU525" i="10"/>
  <c r="BU526" i="10"/>
  <c r="BU527" i="10"/>
  <c r="BU528" i="10"/>
  <c r="BU529" i="10"/>
  <c r="BU530" i="10"/>
  <c r="BU531" i="10"/>
  <c r="BU532" i="10"/>
  <c r="BU533" i="10"/>
  <c r="BU534" i="10"/>
  <c r="BU535" i="10"/>
  <c r="BU536" i="10"/>
  <c r="BU537" i="10"/>
  <c r="BU538" i="10"/>
  <c r="BU539" i="10"/>
  <c r="BU540" i="10"/>
  <c r="BU541" i="10"/>
  <c r="BU542" i="10"/>
  <c r="BU543" i="10"/>
  <c r="BU544" i="10"/>
  <c r="BU545" i="10"/>
  <c r="BU546" i="10"/>
  <c r="BU547" i="10"/>
  <c r="BU548" i="10"/>
  <c r="BU549" i="10"/>
  <c r="BU550" i="10"/>
  <c r="BU551" i="10"/>
  <c r="BU552" i="10"/>
  <c r="BU553" i="10"/>
  <c r="BU554" i="10"/>
  <c r="BU555" i="10"/>
  <c r="BU556" i="10"/>
  <c r="BU557" i="10"/>
  <c r="BU558" i="10"/>
  <c r="BU559" i="10"/>
  <c r="BU560" i="10"/>
  <c r="BU561" i="10"/>
  <c r="BU562" i="10"/>
  <c r="BU563" i="10"/>
  <c r="BU564" i="10"/>
  <c r="BU565" i="10"/>
  <c r="BU566" i="10"/>
  <c r="BU567" i="10"/>
  <c r="BU568" i="10"/>
  <c r="BU569" i="10"/>
  <c r="BU570" i="10"/>
  <c r="BU571" i="10"/>
  <c r="BU572" i="10"/>
  <c r="BU573" i="10"/>
  <c r="BU574" i="10"/>
  <c r="BU575" i="10"/>
  <c r="BU576" i="10"/>
  <c r="BU577" i="10"/>
  <c r="BU578" i="10"/>
  <c r="BU579" i="10"/>
  <c r="BU580" i="10"/>
  <c r="BU581" i="10"/>
  <c r="BU582" i="10"/>
  <c r="BU583" i="10"/>
  <c r="BU584" i="10"/>
  <c r="BU585" i="10"/>
  <c r="BU586" i="10"/>
  <c r="BU587" i="10"/>
  <c r="BU588" i="10"/>
  <c r="BU589" i="10"/>
  <c r="BU590" i="10"/>
  <c r="BU591" i="10"/>
  <c r="BU592" i="10"/>
  <c r="BU593" i="10"/>
  <c r="BU594" i="10"/>
  <c r="BU595" i="10"/>
  <c r="BU596" i="10"/>
  <c r="BU597" i="10"/>
  <c r="BU598" i="10"/>
  <c r="BU599" i="10"/>
  <c r="BU600" i="10"/>
  <c r="BU601" i="10"/>
  <c r="BU602" i="10"/>
  <c r="BU603" i="10"/>
  <c r="BU604" i="10"/>
  <c r="BU605" i="10"/>
  <c r="BU606" i="10"/>
  <c r="BU607" i="10"/>
  <c r="BU608" i="10"/>
  <c r="BU609" i="10"/>
  <c r="BU610" i="10"/>
  <c r="BU611" i="10"/>
  <c r="BU612" i="10"/>
  <c r="BU613" i="10"/>
  <c r="BU614" i="10"/>
  <c r="BU615" i="10"/>
  <c r="BU616" i="10"/>
  <c r="BU617" i="10"/>
  <c r="BU618" i="10"/>
  <c r="BU619" i="10"/>
  <c r="BU620" i="10"/>
  <c r="BU621" i="10"/>
  <c r="BU622" i="10"/>
  <c r="BU623" i="10"/>
  <c r="BU624" i="10"/>
  <c r="BU625" i="10"/>
  <c r="BU626" i="10"/>
  <c r="BU627" i="10"/>
  <c r="BU628" i="10"/>
  <c r="BU629" i="10"/>
  <c r="BU630" i="10"/>
  <c r="BU631" i="10"/>
  <c r="BU632" i="10"/>
  <c r="BU633" i="10"/>
  <c r="BU634" i="10"/>
  <c r="BU635" i="10"/>
  <c r="BU636" i="10"/>
  <c r="BU637" i="10"/>
  <c r="BU638" i="10"/>
  <c r="BU639" i="10"/>
  <c r="BU640" i="10"/>
  <c r="BU641" i="10"/>
  <c r="BU642" i="10"/>
  <c r="BU643" i="10"/>
  <c r="BU644" i="10"/>
  <c r="BU645" i="10"/>
  <c r="BU646" i="10"/>
  <c r="BU647" i="10"/>
  <c r="BU648" i="10"/>
  <c r="BU649" i="10"/>
  <c r="BU650" i="10"/>
  <c r="BU651" i="10"/>
  <c r="BU652" i="10"/>
  <c r="BU653" i="10"/>
  <c r="BU654" i="10"/>
  <c r="BU655" i="10"/>
  <c r="BU656" i="10"/>
  <c r="BU657" i="10"/>
  <c r="BU658" i="10"/>
  <c r="BU659" i="10"/>
  <c r="BU660" i="10"/>
  <c r="BU661" i="10"/>
  <c r="BU662" i="10"/>
  <c r="BU663" i="10"/>
  <c r="BU664" i="10"/>
  <c r="BU665" i="10"/>
  <c r="BU666" i="10"/>
  <c r="BU667" i="10"/>
  <c r="BU668" i="10"/>
  <c r="BU669" i="10"/>
  <c r="BU2" i="10"/>
  <c r="BS3" i="10"/>
  <c r="BS4" i="10"/>
  <c r="BS5" i="10"/>
  <c r="BS6" i="10"/>
  <c r="BS7" i="10"/>
  <c r="BS8" i="10"/>
  <c r="BS9" i="10"/>
  <c r="BS10" i="10"/>
  <c r="BS11" i="10"/>
  <c r="BS12" i="10"/>
  <c r="BS13" i="10"/>
  <c r="BS14" i="10"/>
  <c r="BS15" i="10"/>
  <c r="BS16" i="10"/>
  <c r="BS17" i="10"/>
  <c r="BS18" i="10"/>
  <c r="BS19" i="10"/>
  <c r="BS20" i="10"/>
  <c r="BS21" i="10"/>
  <c r="BS22" i="10"/>
  <c r="BS23" i="10"/>
  <c r="BS24" i="10"/>
  <c r="BS25" i="10"/>
  <c r="BS26" i="10"/>
  <c r="BS27" i="10"/>
  <c r="BS28" i="10"/>
  <c r="BS29" i="10"/>
  <c r="BS30" i="10"/>
  <c r="BS31" i="10"/>
  <c r="BS32" i="10"/>
  <c r="BS33" i="10"/>
  <c r="BS34" i="10"/>
  <c r="BS35" i="10"/>
  <c r="BS36" i="10"/>
  <c r="BS37" i="10"/>
  <c r="BS38" i="10"/>
  <c r="BS39" i="10"/>
  <c r="BS40" i="10"/>
  <c r="BS41" i="10"/>
  <c r="BS42" i="10"/>
  <c r="BS43" i="10"/>
  <c r="BS44" i="10"/>
  <c r="BS45" i="10"/>
  <c r="BS46" i="10"/>
  <c r="BS47" i="10"/>
  <c r="BS48" i="10"/>
  <c r="BS49" i="10"/>
  <c r="BS50" i="10"/>
  <c r="BS51" i="10"/>
  <c r="BS52" i="10"/>
  <c r="BS53" i="10"/>
  <c r="BS54" i="10"/>
  <c r="BS55" i="10"/>
  <c r="BS56" i="10"/>
  <c r="BS57" i="10"/>
  <c r="BS58" i="10"/>
  <c r="BS59" i="10"/>
  <c r="BS60" i="10"/>
  <c r="BS61" i="10"/>
  <c r="BS62" i="10"/>
  <c r="BS63" i="10"/>
  <c r="BS64" i="10"/>
  <c r="BS65" i="10"/>
  <c r="BS66" i="10"/>
  <c r="BS67" i="10"/>
  <c r="BS68" i="10"/>
  <c r="BS69" i="10"/>
  <c r="BS70" i="10"/>
  <c r="BS71" i="10"/>
  <c r="BS72" i="10"/>
  <c r="BS73" i="10"/>
  <c r="BS74" i="10"/>
  <c r="BS75" i="10"/>
  <c r="BS76" i="10"/>
  <c r="BS77" i="10"/>
  <c r="BS78" i="10"/>
  <c r="BS79" i="10"/>
  <c r="BS80" i="10"/>
  <c r="BS81" i="10"/>
  <c r="BS82" i="10"/>
  <c r="BS83" i="10"/>
  <c r="BS84" i="10"/>
  <c r="BS85" i="10"/>
  <c r="BS86" i="10"/>
  <c r="BS87" i="10"/>
  <c r="BS88" i="10"/>
  <c r="BS89" i="10"/>
  <c r="BS90" i="10"/>
  <c r="BS91" i="10"/>
  <c r="BS92" i="10"/>
  <c r="BS93" i="10"/>
  <c r="BS94" i="10"/>
  <c r="BS95" i="10"/>
  <c r="BS96" i="10"/>
  <c r="BS97" i="10"/>
  <c r="BS98" i="10"/>
  <c r="BS99" i="10"/>
  <c r="BS100" i="10"/>
  <c r="BS101" i="10"/>
  <c r="BS102" i="10"/>
  <c r="BS103" i="10"/>
  <c r="BS104" i="10"/>
  <c r="BS105" i="10"/>
  <c r="BS106" i="10"/>
  <c r="BS107" i="10"/>
  <c r="BS108" i="10"/>
  <c r="BS109" i="10"/>
  <c r="BS110" i="10"/>
  <c r="BS111" i="10"/>
  <c r="BS112" i="10"/>
  <c r="BS113" i="10"/>
  <c r="BS114" i="10"/>
  <c r="BS115" i="10"/>
  <c r="BS116" i="10"/>
  <c r="BS117" i="10"/>
  <c r="BS118" i="10"/>
  <c r="BS119" i="10"/>
  <c r="BS120" i="10"/>
  <c r="BS121" i="10"/>
  <c r="BS122" i="10"/>
  <c r="BS123" i="10"/>
  <c r="BS124" i="10"/>
  <c r="BS125" i="10"/>
  <c r="BS126" i="10"/>
  <c r="BS127" i="10"/>
  <c r="BS128" i="10"/>
  <c r="BS129" i="10"/>
  <c r="BS130" i="10"/>
  <c r="BS131" i="10"/>
  <c r="BS132" i="10"/>
  <c r="BS133" i="10"/>
  <c r="BS134" i="10"/>
  <c r="BS135" i="10"/>
  <c r="BS136" i="10"/>
  <c r="BS137" i="10"/>
  <c r="BS138" i="10"/>
  <c r="BS139" i="10"/>
  <c r="BS140" i="10"/>
  <c r="BS141" i="10"/>
  <c r="BS142" i="10"/>
  <c r="BS143" i="10"/>
  <c r="BS144" i="10"/>
  <c r="BS145" i="10"/>
  <c r="BS146" i="10"/>
  <c r="BS147" i="10"/>
  <c r="BS148" i="10"/>
  <c r="BS149" i="10"/>
  <c r="BS150" i="10"/>
  <c r="BS151" i="10"/>
  <c r="BS152" i="10"/>
  <c r="BS153" i="10"/>
  <c r="BS154" i="10"/>
  <c r="BS155" i="10"/>
  <c r="BS156" i="10"/>
  <c r="BS157" i="10"/>
  <c r="BS158" i="10"/>
  <c r="BS159" i="10"/>
  <c r="BS160" i="10"/>
  <c r="BS161" i="10"/>
  <c r="BS162" i="10"/>
  <c r="BS163" i="10"/>
  <c r="BS164" i="10"/>
  <c r="BS165" i="10"/>
  <c r="BS166" i="10"/>
  <c r="BS167" i="10"/>
  <c r="BS168" i="10"/>
  <c r="BS169" i="10"/>
  <c r="BS170" i="10"/>
  <c r="BS171" i="10"/>
  <c r="BS172" i="10"/>
  <c r="BS173" i="10"/>
  <c r="BS174" i="10"/>
  <c r="BS175" i="10"/>
  <c r="BS176" i="10"/>
  <c r="BS177" i="10"/>
  <c r="BS178" i="10"/>
  <c r="BS179" i="10"/>
  <c r="BS180" i="10"/>
  <c r="BS181" i="10"/>
  <c r="BS182" i="10"/>
  <c r="BS183" i="10"/>
  <c r="BS184" i="10"/>
  <c r="BS185" i="10"/>
  <c r="BS186" i="10"/>
  <c r="BS187" i="10"/>
  <c r="BS188" i="10"/>
  <c r="BS189" i="10"/>
  <c r="BS190" i="10"/>
  <c r="BS191" i="10"/>
  <c r="BS192" i="10"/>
  <c r="BS193" i="10"/>
  <c r="BS194" i="10"/>
  <c r="BS195" i="10"/>
  <c r="BS196" i="10"/>
  <c r="BS197" i="10"/>
  <c r="BS198" i="10"/>
  <c r="BS199" i="10"/>
  <c r="BS200" i="10"/>
  <c r="BS201" i="10"/>
  <c r="BS202" i="10"/>
  <c r="BS203" i="10"/>
  <c r="BS204" i="10"/>
  <c r="BS205" i="10"/>
  <c r="BS206" i="10"/>
  <c r="BS207" i="10"/>
  <c r="BS208" i="10"/>
  <c r="BS209" i="10"/>
  <c r="BS210" i="10"/>
  <c r="BS211" i="10"/>
  <c r="BS212" i="10"/>
  <c r="BS213" i="10"/>
  <c r="BS214" i="10"/>
  <c r="BS215" i="10"/>
  <c r="BS216" i="10"/>
  <c r="BS217" i="10"/>
  <c r="BS218" i="10"/>
  <c r="BS219" i="10"/>
  <c r="BS220" i="10"/>
  <c r="BS221" i="10"/>
  <c r="BS222" i="10"/>
  <c r="BS223" i="10"/>
  <c r="BS224" i="10"/>
  <c r="BS225" i="10"/>
  <c r="BS226" i="10"/>
  <c r="BS227" i="10"/>
  <c r="BS228" i="10"/>
  <c r="BS229" i="10"/>
  <c r="BS230" i="10"/>
  <c r="BS231" i="10"/>
  <c r="BS232" i="10"/>
  <c r="BS233" i="10"/>
  <c r="BS234" i="10"/>
  <c r="BS235" i="10"/>
  <c r="BS236" i="10"/>
  <c r="BS237" i="10"/>
  <c r="BS238" i="10"/>
  <c r="BS239" i="10"/>
  <c r="BS240" i="10"/>
  <c r="BS241" i="10"/>
  <c r="BS242" i="10"/>
  <c r="BS243" i="10"/>
  <c r="BS244" i="10"/>
  <c r="BS245" i="10"/>
  <c r="BS246" i="10"/>
  <c r="BS247" i="10"/>
  <c r="BS248" i="10"/>
  <c r="BS249" i="10"/>
  <c r="BS250" i="10"/>
  <c r="BS251" i="10"/>
  <c r="BS252" i="10"/>
  <c r="BS253" i="10"/>
  <c r="BS254" i="10"/>
  <c r="BS255" i="10"/>
  <c r="BS256" i="10"/>
  <c r="BS257" i="10"/>
  <c r="BS258" i="10"/>
  <c r="BS259" i="10"/>
  <c r="BS260" i="10"/>
  <c r="BS261" i="10"/>
  <c r="BS262" i="10"/>
  <c r="BS263" i="10"/>
  <c r="BS264" i="10"/>
  <c r="BS265" i="10"/>
  <c r="BS266" i="10"/>
  <c r="BS267" i="10"/>
  <c r="BS268" i="10"/>
  <c r="BS269" i="10"/>
  <c r="BS270" i="10"/>
  <c r="BS271" i="10"/>
  <c r="BS272" i="10"/>
  <c r="BS273" i="10"/>
  <c r="BS274" i="10"/>
  <c r="BS275" i="10"/>
  <c r="BS276" i="10"/>
  <c r="BS277" i="10"/>
  <c r="BS278" i="10"/>
  <c r="BS279" i="10"/>
  <c r="BS280" i="10"/>
  <c r="BS281" i="10"/>
  <c r="BS282" i="10"/>
  <c r="BS283" i="10"/>
  <c r="BS284" i="10"/>
  <c r="BS285" i="10"/>
  <c r="BS286" i="10"/>
  <c r="BS287" i="10"/>
  <c r="BS288" i="10"/>
  <c r="BS289" i="10"/>
  <c r="BS290" i="10"/>
  <c r="BS291" i="10"/>
  <c r="BS292" i="10"/>
  <c r="BS293" i="10"/>
  <c r="BS294" i="10"/>
  <c r="BS295" i="10"/>
  <c r="BS296" i="10"/>
  <c r="BS297" i="10"/>
  <c r="BS298" i="10"/>
  <c r="BS299" i="10"/>
  <c r="BS300" i="10"/>
  <c r="BS301" i="10"/>
  <c r="BS302" i="10"/>
  <c r="BS303" i="10"/>
  <c r="BS304" i="10"/>
  <c r="BS305" i="10"/>
  <c r="BS306" i="10"/>
  <c r="BS307" i="10"/>
  <c r="BS308" i="10"/>
  <c r="BS309" i="10"/>
  <c r="BS310" i="10"/>
  <c r="BS311" i="10"/>
  <c r="BS312" i="10"/>
  <c r="BS313" i="10"/>
  <c r="BS314" i="10"/>
  <c r="BS315" i="10"/>
  <c r="BS316" i="10"/>
  <c r="BS317" i="10"/>
  <c r="BS318" i="10"/>
  <c r="BS319" i="10"/>
  <c r="BS320" i="10"/>
  <c r="BS321" i="10"/>
  <c r="BS322" i="10"/>
  <c r="BS323" i="10"/>
  <c r="BS324" i="10"/>
  <c r="BS325" i="10"/>
  <c r="BS326" i="10"/>
  <c r="BS327" i="10"/>
  <c r="BS328" i="10"/>
  <c r="BS329" i="10"/>
  <c r="BS330" i="10"/>
  <c r="BS331" i="10"/>
  <c r="BS332" i="10"/>
  <c r="BS333" i="10"/>
  <c r="BS334" i="10"/>
  <c r="BS335" i="10"/>
  <c r="BS336" i="10"/>
  <c r="BS337" i="10"/>
  <c r="BS338" i="10"/>
  <c r="BS339" i="10"/>
  <c r="BS340" i="10"/>
  <c r="BS341" i="10"/>
  <c r="BS342" i="10"/>
  <c r="BS343" i="10"/>
  <c r="BS344" i="10"/>
  <c r="BS345" i="10"/>
  <c r="BS346" i="10"/>
  <c r="BS347" i="10"/>
  <c r="BS348" i="10"/>
  <c r="BS349" i="10"/>
  <c r="BS350" i="10"/>
  <c r="BS351" i="10"/>
  <c r="BS352" i="10"/>
  <c r="BS353" i="10"/>
  <c r="BS354" i="10"/>
  <c r="BS355" i="10"/>
  <c r="BS356" i="10"/>
  <c r="BS357" i="10"/>
  <c r="BS358" i="10"/>
  <c r="BS359" i="10"/>
  <c r="BS360" i="10"/>
  <c r="BS361" i="10"/>
  <c r="BS362" i="10"/>
  <c r="BS363" i="10"/>
  <c r="BS364" i="10"/>
  <c r="BS365" i="10"/>
  <c r="BS366" i="10"/>
  <c r="BS367" i="10"/>
  <c r="BS368" i="10"/>
  <c r="BS369" i="10"/>
  <c r="BS370" i="10"/>
  <c r="BS371" i="10"/>
  <c r="BS372" i="10"/>
  <c r="BS373" i="10"/>
  <c r="BS374" i="10"/>
  <c r="BS375" i="10"/>
  <c r="BS376" i="10"/>
  <c r="BS377" i="10"/>
  <c r="BS378" i="10"/>
  <c r="BS379" i="10"/>
  <c r="BS380" i="10"/>
  <c r="BS381" i="10"/>
  <c r="BS382" i="10"/>
  <c r="BS383" i="10"/>
  <c r="BS384" i="10"/>
  <c r="BS385" i="10"/>
  <c r="BS386" i="10"/>
  <c r="BS387" i="10"/>
  <c r="BS388" i="10"/>
  <c r="BS389" i="10"/>
  <c r="BS390" i="10"/>
  <c r="BS391" i="10"/>
  <c r="BS392" i="10"/>
  <c r="BS393" i="10"/>
  <c r="BS394" i="10"/>
  <c r="BS395" i="10"/>
  <c r="BS396" i="10"/>
  <c r="BS397" i="10"/>
  <c r="BS398" i="10"/>
  <c r="BS399" i="10"/>
  <c r="BS400" i="10"/>
  <c r="BS401" i="10"/>
  <c r="BS402" i="10"/>
  <c r="BS403" i="10"/>
  <c r="BS404" i="10"/>
  <c r="BS405" i="10"/>
  <c r="BS406" i="10"/>
  <c r="BS407" i="10"/>
  <c r="BS408" i="10"/>
  <c r="BS409" i="10"/>
  <c r="BS410" i="10"/>
  <c r="BS411" i="10"/>
  <c r="BS412" i="10"/>
  <c r="BS413" i="10"/>
  <c r="BS414" i="10"/>
  <c r="BS415" i="10"/>
  <c r="BS416" i="10"/>
  <c r="BS417" i="10"/>
  <c r="BS418" i="10"/>
  <c r="BS419" i="10"/>
  <c r="BS420" i="10"/>
  <c r="BS421" i="10"/>
  <c r="BS422" i="10"/>
  <c r="BS423" i="10"/>
  <c r="BS424" i="10"/>
  <c r="BS425" i="10"/>
  <c r="BS426" i="10"/>
  <c r="BS427" i="10"/>
  <c r="BS428" i="10"/>
  <c r="BS429" i="10"/>
  <c r="BS430" i="10"/>
  <c r="BS431" i="10"/>
  <c r="BS432" i="10"/>
  <c r="BS433" i="10"/>
  <c r="BS434" i="10"/>
  <c r="BS435" i="10"/>
  <c r="BS436" i="10"/>
  <c r="BS437" i="10"/>
  <c r="BS438" i="10"/>
  <c r="BS439" i="10"/>
  <c r="BS440" i="10"/>
  <c r="BS441" i="10"/>
  <c r="BS442" i="10"/>
  <c r="BS443" i="10"/>
  <c r="BS444" i="10"/>
  <c r="BS445" i="10"/>
  <c r="BS446" i="10"/>
  <c r="BS447" i="10"/>
  <c r="BS448" i="10"/>
  <c r="BS449" i="10"/>
  <c r="BS450" i="10"/>
  <c r="BS451" i="10"/>
  <c r="BS452" i="10"/>
  <c r="BS453" i="10"/>
  <c r="BS454" i="10"/>
  <c r="BS455" i="10"/>
  <c r="BS456" i="10"/>
  <c r="BS457" i="10"/>
  <c r="BS458" i="10"/>
  <c r="BS459" i="10"/>
  <c r="BS460" i="10"/>
  <c r="BS461" i="10"/>
  <c r="BS462" i="10"/>
  <c r="BS463" i="10"/>
  <c r="BS464" i="10"/>
  <c r="BS465" i="10"/>
  <c r="BS466" i="10"/>
  <c r="BS467" i="10"/>
  <c r="BS468" i="10"/>
  <c r="BS469" i="10"/>
  <c r="BS470" i="10"/>
  <c r="BS471" i="10"/>
  <c r="BS472" i="10"/>
  <c r="BS473" i="10"/>
  <c r="BS474" i="10"/>
  <c r="BS475" i="10"/>
  <c r="BS476" i="10"/>
  <c r="BS477" i="10"/>
  <c r="BS478" i="10"/>
  <c r="BS479" i="10"/>
  <c r="BS480" i="10"/>
  <c r="BS481" i="10"/>
  <c r="BS482" i="10"/>
  <c r="BS483" i="10"/>
  <c r="BS484" i="10"/>
  <c r="BS485" i="10"/>
  <c r="BS486" i="10"/>
  <c r="BS487" i="10"/>
  <c r="BS488" i="10"/>
  <c r="BS489" i="10"/>
  <c r="BS490" i="10"/>
  <c r="BS491" i="10"/>
  <c r="BS492" i="10"/>
  <c r="BS493" i="10"/>
  <c r="BS494" i="10"/>
  <c r="BS495" i="10"/>
  <c r="BS496" i="10"/>
  <c r="BS497" i="10"/>
  <c r="BS498" i="10"/>
  <c r="BS499" i="10"/>
  <c r="BS500" i="10"/>
  <c r="BS501" i="10"/>
  <c r="BS502" i="10"/>
  <c r="BS503" i="10"/>
  <c r="BS504" i="10"/>
  <c r="BS505" i="10"/>
  <c r="BS506" i="10"/>
  <c r="BS507" i="10"/>
  <c r="BS508" i="10"/>
  <c r="BS509" i="10"/>
  <c r="BS510" i="10"/>
  <c r="BS511" i="10"/>
  <c r="BS512" i="10"/>
  <c r="BS513" i="10"/>
  <c r="BS514" i="10"/>
  <c r="BS515" i="10"/>
  <c r="BS516" i="10"/>
  <c r="BS517" i="10"/>
  <c r="BS518" i="10"/>
  <c r="BS519" i="10"/>
  <c r="BS520" i="10"/>
  <c r="BS521" i="10"/>
  <c r="BS522" i="10"/>
  <c r="BS523" i="10"/>
  <c r="BS524" i="10"/>
  <c r="BS525" i="10"/>
  <c r="BS526" i="10"/>
  <c r="BS527" i="10"/>
  <c r="BS528" i="10"/>
  <c r="BS529" i="10"/>
  <c r="BS530" i="10"/>
  <c r="BS531" i="10"/>
  <c r="BS532" i="10"/>
  <c r="BS533" i="10"/>
  <c r="BS534" i="10"/>
  <c r="BS535" i="10"/>
  <c r="BS536" i="10"/>
  <c r="BS537" i="10"/>
  <c r="BS538" i="10"/>
  <c r="BS539" i="10"/>
  <c r="BS540" i="10"/>
  <c r="BS541" i="10"/>
  <c r="BS542" i="10"/>
  <c r="BS543" i="10"/>
  <c r="BS544" i="10"/>
  <c r="BS545" i="10"/>
  <c r="BS546" i="10"/>
  <c r="BS547" i="10"/>
  <c r="BS548" i="10"/>
  <c r="BS549" i="10"/>
  <c r="BS550" i="10"/>
  <c r="BS551" i="10"/>
  <c r="BS552" i="10"/>
  <c r="BS553" i="10"/>
  <c r="BS554" i="10"/>
  <c r="BS555" i="10"/>
  <c r="BS556" i="10"/>
  <c r="BS557" i="10"/>
  <c r="BS558" i="10"/>
  <c r="BS559" i="10"/>
  <c r="BS560" i="10"/>
  <c r="BS561" i="10"/>
  <c r="BS562" i="10"/>
  <c r="BS563" i="10"/>
  <c r="BS564" i="10"/>
  <c r="BS565" i="10"/>
  <c r="BS566" i="10"/>
  <c r="BS567" i="10"/>
  <c r="BS568" i="10"/>
  <c r="BS569" i="10"/>
  <c r="BS570" i="10"/>
  <c r="BS571" i="10"/>
  <c r="BS572" i="10"/>
  <c r="BS573" i="10"/>
  <c r="BS574" i="10"/>
  <c r="BS575" i="10"/>
  <c r="BS576" i="10"/>
  <c r="BS577" i="10"/>
  <c r="BS578" i="10"/>
  <c r="BS579" i="10"/>
  <c r="BS580" i="10"/>
  <c r="BS581" i="10"/>
  <c r="BS582" i="10"/>
  <c r="BS583" i="10"/>
  <c r="BS584" i="10"/>
  <c r="BS585" i="10"/>
  <c r="BS586" i="10"/>
  <c r="BS587" i="10"/>
  <c r="BS588" i="10"/>
  <c r="BS589" i="10"/>
  <c r="BS590" i="10"/>
  <c r="BS591" i="10"/>
  <c r="BS592" i="10"/>
  <c r="BS593" i="10"/>
  <c r="BS594" i="10"/>
  <c r="BS595" i="10"/>
  <c r="BS596" i="10"/>
  <c r="BS597" i="10"/>
  <c r="BS598" i="10"/>
  <c r="BS599" i="10"/>
  <c r="BS600" i="10"/>
  <c r="BS601" i="10"/>
  <c r="BS602" i="10"/>
  <c r="BS603" i="10"/>
  <c r="BS604" i="10"/>
  <c r="BS605" i="10"/>
  <c r="BS606" i="10"/>
  <c r="BS607" i="10"/>
  <c r="BS608" i="10"/>
  <c r="BS609" i="10"/>
  <c r="BS610" i="10"/>
  <c r="BS611" i="10"/>
  <c r="BS612" i="10"/>
  <c r="BS613" i="10"/>
  <c r="BS614" i="10"/>
  <c r="BS615" i="10"/>
  <c r="BS616" i="10"/>
  <c r="BS617" i="10"/>
  <c r="BS618" i="10"/>
  <c r="BS619" i="10"/>
  <c r="BS620" i="10"/>
  <c r="BS621" i="10"/>
  <c r="BS622" i="10"/>
  <c r="BS623" i="10"/>
  <c r="BS624" i="10"/>
  <c r="BS625" i="10"/>
  <c r="BS626" i="10"/>
  <c r="BS627" i="10"/>
  <c r="BS628" i="10"/>
  <c r="BS629" i="10"/>
  <c r="BS630" i="10"/>
  <c r="BS631" i="10"/>
  <c r="BS632" i="10"/>
  <c r="BS633" i="10"/>
  <c r="BS634" i="10"/>
  <c r="BS635" i="10"/>
  <c r="BS636" i="10"/>
  <c r="BS637" i="10"/>
  <c r="BS638" i="10"/>
  <c r="BS639" i="10"/>
  <c r="BS640" i="10"/>
  <c r="BS641" i="10"/>
  <c r="BS642" i="10"/>
  <c r="BS643" i="10"/>
  <c r="BS644" i="10"/>
  <c r="BS645" i="10"/>
  <c r="BS646" i="10"/>
  <c r="BS647" i="10"/>
  <c r="BS648" i="10"/>
  <c r="BS649" i="10"/>
  <c r="BS650" i="10"/>
  <c r="BS651" i="10"/>
  <c r="BS652" i="10"/>
  <c r="BS653" i="10"/>
  <c r="BS654" i="10"/>
  <c r="BS655" i="10"/>
  <c r="BS656" i="10"/>
  <c r="BS657" i="10"/>
  <c r="BS658" i="10"/>
  <c r="BS659" i="10"/>
  <c r="BS660" i="10"/>
  <c r="BS661" i="10"/>
  <c r="BS662" i="10"/>
  <c r="BS663" i="10"/>
  <c r="BS664" i="10"/>
  <c r="BS665" i="10"/>
  <c r="BS666" i="10"/>
  <c r="BS667" i="10"/>
  <c r="BS668" i="10"/>
  <c r="BS669" i="10"/>
  <c r="BS2" i="10"/>
  <c r="BL3" i="10" l="1"/>
  <c r="BM3" i="10"/>
  <c r="BL4" i="10"/>
  <c r="BM4" i="10"/>
  <c r="BL5" i="10"/>
  <c r="BM5" i="10"/>
  <c r="BL6" i="10"/>
  <c r="BM6" i="10"/>
  <c r="BL7" i="10"/>
  <c r="BM7" i="10"/>
  <c r="BL8" i="10"/>
  <c r="BM8" i="10"/>
  <c r="BL9" i="10"/>
  <c r="BM9" i="10"/>
  <c r="BL10" i="10"/>
  <c r="BM10" i="10"/>
  <c r="BL11" i="10"/>
  <c r="BM11" i="10"/>
  <c r="BL12" i="10"/>
  <c r="BM12" i="10"/>
  <c r="BL13" i="10"/>
  <c r="BM13" i="10"/>
  <c r="BL14" i="10"/>
  <c r="BM14" i="10"/>
  <c r="BL15" i="10"/>
  <c r="BM15" i="10"/>
  <c r="BL16" i="10"/>
  <c r="BM16" i="10"/>
  <c r="BL17" i="10"/>
  <c r="BM17" i="10"/>
  <c r="BL18" i="10"/>
  <c r="BM18" i="10"/>
  <c r="BL19" i="10"/>
  <c r="BM19" i="10"/>
  <c r="BL20" i="10"/>
  <c r="BM20" i="10"/>
  <c r="BL21" i="10"/>
  <c r="BM21" i="10"/>
  <c r="BL22" i="10"/>
  <c r="BM22" i="10"/>
  <c r="BL23" i="10"/>
  <c r="BM23" i="10"/>
  <c r="BL24" i="10"/>
  <c r="BM24" i="10"/>
  <c r="BL25" i="10"/>
  <c r="BM25" i="10"/>
  <c r="BL26" i="10"/>
  <c r="BM26" i="10"/>
  <c r="BL27" i="10"/>
  <c r="BM27" i="10"/>
  <c r="BL28" i="10"/>
  <c r="BM28" i="10"/>
  <c r="BL29" i="10"/>
  <c r="BM29" i="10"/>
  <c r="BL30" i="10"/>
  <c r="BM30" i="10"/>
  <c r="BL31" i="10"/>
  <c r="BM31" i="10"/>
  <c r="BL32" i="10"/>
  <c r="BM32" i="10"/>
  <c r="BL33" i="10"/>
  <c r="BM33" i="10"/>
  <c r="BL34" i="10"/>
  <c r="BM34" i="10"/>
  <c r="BL35" i="10"/>
  <c r="BM35" i="10"/>
  <c r="BL36" i="10"/>
  <c r="BM36" i="10"/>
  <c r="BL37" i="10"/>
  <c r="BM37" i="10"/>
  <c r="BL38" i="10"/>
  <c r="BM38" i="10"/>
  <c r="BL39" i="10"/>
  <c r="BM39" i="10"/>
  <c r="BL40" i="10"/>
  <c r="BM40" i="10"/>
  <c r="BL41" i="10"/>
  <c r="BM41" i="10"/>
  <c r="BL42" i="10"/>
  <c r="BM42" i="10"/>
  <c r="BL43" i="10"/>
  <c r="BM43" i="10"/>
  <c r="BL44" i="10"/>
  <c r="BM44" i="10"/>
  <c r="BL45" i="10"/>
  <c r="BM45" i="10"/>
  <c r="BL46" i="10"/>
  <c r="BM46" i="10"/>
  <c r="BL47" i="10"/>
  <c r="BM47" i="10"/>
  <c r="BL48" i="10"/>
  <c r="BM48" i="10"/>
  <c r="BL49" i="10"/>
  <c r="BM49" i="10"/>
  <c r="BL50" i="10"/>
  <c r="BM50" i="10"/>
  <c r="BL51" i="10"/>
  <c r="BM51" i="10"/>
  <c r="BL52" i="10"/>
  <c r="BM52" i="10"/>
  <c r="BL53" i="10"/>
  <c r="BM53" i="10"/>
  <c r="BL54" i="10"/>
  <c r="BM54" i="10"/>
  <c r="BL55" i="10"/>
  <c r="BM55" i="10"/>
  <c r="BL56" i="10"/>
  <c r="BM56" i="10"/>
  <c r="BL57" i="10"/>
  <c r="BM57" i="10"/>
  <c r="BL58" i="10"/>
  <c r="BM58" i="10"/>
  <c r="BL59" i="10"/>
  <c r="BM59" i="10"/>
  <c r="BL60" i="10"/>
  <c r="BM60" i="10"/>
  <c r="BL61" i="10"/>
  <c r="BM61" i="10"/>
  <c r="BL62" i="10"/>
  <c r="BM62" i="10"/>
  <c r="BL63" i="10"/>
  <c r="BM63" i="10"/>
  <c r="BL64" i="10"/>
  <c r="BM64" i="10"/>
  <c r="BL65" i="10"/>
  <c r="BM65" i="10"/>
  <c r="BL66" i="10"/>
  <c r="BM66" i="10"/>
  <c r="BL67" i="10"/>
  <c r="BM67" i="10"/>
  <c r="BL68" i="10"/>
  <c r="BM68" i="10"/>
  <c r="BL69" i="10"/>
  <c r="BM69" i="10"/>
  <c r="BL70" i="10"/>
  <c r="BM70" i="10"/>
  <c r="BL71" i="10"/>
  <c r="BM71" i="10"/>
  <c r="BL72" i="10"/>
  <c r="BM72" i="10"/>
  <c r="BL73" i="10"/>
  <c r="BM73" i="10"/>
  <c r="BL74" i="10"/>
  <c r="BM74" i="10"/>
  <c r="BL75" i="10"/>
  <c r="BM75" i="10"/>
  <c r="BL76" i="10"/>
  <c r="BM76" i="10"/>
  <c r="BL77" i="10"/>
  <c r="BM77" i="10"/>
  <c r="BL78" i="10"/>
  <c r="BM78" i="10"/>
  <c r="BL79" i="10"/>
  <c r="BM79" i="10"/>
  <c r="BL80" i="10"/>
  <c r="BM80" i="10"/>
  <c r="BL81" i="10"/>
  <c r="BM81" i="10"/>
  <c r="BL82" i="10"/>
  <c r="BM82" i="10"/>
  <c r="BL83" i="10"/>
  <c r="BM83" i="10"/>
  <c r="BL84" i="10"/>
  <c r="BM84" i="10"/>
  <c r="BL85" i="10"/>
  <c r="BM85" i="10"/>
  <c r="BL86" i="10"/>
  <c r="BM86" i="10"/>
  <c r="BL87" i="10"/>
  <c r="BM87" i="10"/>
  <c r="BL88" i="10"/>
  <c r="BM88" i="10"/>
  <c r="BL89" i="10"/>
  <c r="BM89" i="10"/>
  <c r="BL90" i="10"/>
  <c r="BM90" i="10"/>
  <c r="BL91" i="10"/>
  <c r="BM91" i="10"/>
  <c r="BL92" i="10"/>
  <c r="BM92" i="10"/>
  <c r="BL93" i="10"/>
  <c r="BM93" i="10"/>
  <c r="BL94" i="10"/>
  <c r="BM94" i="10"/>
  <c r="BL95" i="10"/>
  <c r="BM95" i="10"/>
  <c r="BL96" i="10"/>
  <c r="BM96" i="10"/>
  <c r="BL97" i="10"/>
  <c r="BM97" i="10"/>
  <c r="BL98" i="10"/>
  <c r="BM98" i="10"/>
  <c r="BL99" i="10"/>
  <c r="BM99" i="10"/>
  <c r="BL100" i="10"/>
  <c r="BM100" i="10"/>
  <c r="BL101" i="10"/>
  <c r="BM101" i="10"/>
  <c r="BL102" i="10"/>
  <c r="BM102" i="10"/>
  <c r="BL103" i="10"/>
  <c r="BM103" i="10"/>
  <c r="BL104" i="10"/>
  <c r="BM104" i="10"/>
  <c r="BL105" i="10"/>
  <c r="BM105" i="10"/>
  <c r="BL106" i="10"/>
  <c r="BM106" i="10"/>
  <c r="BL107" i="10"/>
  <c r="BM107" i="10"/>
  <c r="BL108" i="10"/>
  <c r="BM108" i="10"/>
  <c r="BL109" i="10"/>
  <c r="BM109" i="10"/>
  <c r="BL110" i="10"/>
  <c r="BM110" i="10"/>
  <c r="BL111" i="10"/>
  <c r="BM111" i="10"/>
  <c r="BL112" i="10"/>
  <c r="BM112" i="10"/>
  <c r="BL113" i="10"/>
  <c r="BM113" i="10"/>
  <c r="BL114" i="10"/>
  <c r="BM114" i="10"/>
  <c r="BL115" i="10"/>
  <c r="BM115" i="10"/>
  <c r="BL116" i="10"/>
  <c r="BM116" i="10"/>
  <c r="BL117" i="10"/>
  <c r="BM117" i="10"/>
  <c r="BL118" i="10"/>
  <c r="BM118" i="10"/>
  <c r="BL119" i="10"/>
  <c r="BM119" i="10"/>
  <c r="BL120" i="10"/>
  <c r="BM120" i="10"/>
  <c r="BL121" i="10"/>
  <c r="BM121" i="10"/>
  <c r="BL122" i="10"/>
  <c r="BM122" i="10"/>
  <c r="BL123" i="10"/>
  <c r="BM123" i="10"/>
  <c r="BL124" i="10"/>
  <c r="BM124" i="10"/>
  <c r="BL125" i="10"/>
  <c r="BM125" i="10"/>
  <c r="BL126" i="10"/>
  <c r="BM126" i="10"/>
  <c r="BL127" i="10"/>
  <c r="BM127" i="10"/>
  <c r="BL128" i="10"/>
  <c r="BM128" i="10"/>
  <c r="BL129" i="10"/>
  <c r="BM129" i="10"/>
  <c r="BL130" i="10"/>
  <c r="BM130" i="10"/>
  <c r="BL131" i="10"/>
  <c r="BM131" i="10"/>
  <c r="BL132" i="10"/>
  <c r="BM132" i="10"/>
  <c r="BL133" i="10"/>
  <c r="BM133" i="10"/>
  <c r="BL134" i="10"/>
  <c r="BM134" i="10"/>
  <c r="BL135" i="10"/>
  <c r="BM135" i="10"/>
  <c r="BL136" i="10"/>
  <c r="BM136" i="10"/>
  <c r="BL137" i="10"/>
  <c r="BM137" i="10"/>
  <c r="BL138" i="10"/>
  <c r="BM138" i="10"/>
  <c r="BL139" i="10"/>
  <c r="BM139" i="10"/>
  <c r="BL140" i="10"/>
  <c r="BM140" i="10"/>
  <c r="BL141" i="10"/>
  <c r="BM141" i="10"/>
  <c r="BL142" i="10"/>
  <c r="BM142" i="10"/>
  <c r="BL143" i="10"/>
  <c r="BM143" i="10"/>
  <c r="BL144" i="10"/>
  <c r="BM144" i="10"/>
  <c r="BL145" i="10"/>
  <c r="BM145" i="10"/>
  <c r="BL146" i="10"/>
  <c r="BM146" i="10"/>
  <c r="BL147" i="10"/>
  <c r="BM147" i="10"/>
  <c r="BL148" i="10"/>
  <c r="BM148" i="10"/>
  <c r="BL149" i="10"/>
  <c r="BM149" i="10"/>
  <c r="BL150" i="10"/>
  <c r="BM150" i="10"/>
  <c r="BL151" i="10"/>
  <c r="BM151" i="10"/>
  <c r="BL152" i="10"/>
  <c r="BM152" i="10"/>
  <c r="BL153" i="10"/>
  <c r="BM153" i="10"/>
  <c r="BL154" i="10"/>
  <c r="BM154" i="10"/>
  <c r="BL155" i="10"/>
  <c r="BM155" i="10"/>
  <c r="BL156" i="10"/>
  <c r="BM156" i="10"/>
  <c r="BL157" i="10"/>
  <c r="BM157" i="10"/>
  <c r="BL158" i="10"/>
  <c r="BM158" i="10"/>
  <c r="BL159" i="10"/>
  <c r="BM159" i="10"/>
  <c r="BL160" i="10"/>
  <c r="BM160" i="10"/>
  <c r="BL161" i="10"/>
  <c r="BM161" i="10"/>
  <c r="BL162" i="10"/>
  <c r="BM162" i="10"/>
  <c r="BL163" i="10"/>
  <c r="BM163" i="10"/>
  <c r="BL164" i="10"/>
  <c r="BM164" i="10"/>
  <c r="BL165" i="10"/>
  <c r="BM165" i="10"/>
  <c r="BL166" i="10"/>
  <c r="BM166" i="10"/>
  <c r="BL167" i="10"/>
  <c r="BM167" i="10"/>
  <c r="BL168" i="10"/>
  <c r="BM168" i="10"/>
  <c r="BL169" i="10"/>
  <c r="BM169" i="10"/>
  <c r="BL170" i="10"/>
  <c r="BM170" i="10"/>
  <c r="BL171" i="10"/>
  <c r="BM171" i="10"/>
  <c r="BL172" i="10"/>
  <c r="BM172" i="10"/>
  <c r="BL173" i="10"/>
  <c r="BM173" i="10"/>
  <c r="BL174" i="10"/>
  <c r="BM174" i="10"/>
  <c r="BL175" i="10"/>
  <c r="BM175" i="10"/>
  <c r="BL176" i="10"/>
  <c r="BM176" i="10"/>
  <c r="BL177" i="10"/>
  <c r="BM177" i="10"/>
  <c r="BL178" i="10"/>
  <c r="BM178" i="10"/>
  <c r="BL179" i="10"/>
  <c r="BM179" i="10"/>
  <c r="BL180" i="10"/>
  <c r="BM180" i="10"/>
  <c r="BL181" i="10"/>
  <c r="BM181" i="10"/>
  <c r="BL182" i="10"/>
  <c r="BM182" i="10"/>
  <c r="BL183" i="10"/>
  <c r="BM183" i="10"/>
  <c r="BL184" i="10"/>
  <c r="BM184" i="10"/>
  <c r="BL185" i="10"/>
  <c r="BM185" i="10"/>
  <c r="BL186" i="10"/>
  <c r="BM186" i="10"/>
  <c r="BL187" i="10"/>
  <c r="BM187" i="10"/>
  <c r="BL188" i="10"/>
  <c r="BM188" i="10"/>
  <c r="BL189" i="10"/>
  <c r="BM189" i="10"/>
  <c r="BL190" i="10"/>
  <c r="BM190" i="10"/>
  <c r="BL191" i="10"/>
  <c r="BM191" i="10"/>
  <c r="BL192" i="10"/>
  <c r="BM192" i="10"/>
  <c r="BL193" i="10"/>
  <c r="BM193" i="10"/>
  <c r="BL194" i="10"/>
  <c r="BM194" i="10"/>
  <c r="BL195" i="10"/>
  <c r="BM195" i="10"/>
  <c r="BL196" i="10"/>
  <c r="BM196" i="10"/>
  <c r="BL197" i="10"/>
  <c r="BM197" i="10"/>
  <c r="BL198" i="10"/>
  <c r="BM198" i="10"/>
  <c r="BL199" i="10"/>
  <c r="BM199" i="10"/>
  <c r="BL200" i="10"/>
  <c r="BM200" i="10"/>
  <c r="BL201" i="10"/>
  <c r="BM201" i="10"/>
  <c r="BL202" i="10"/>
  <c r="BM202" i="10"/>
  <c r="BL203" i="10"/>
  <c r="BM203" i="10"/>
  <c r="BL204" i="10"/>
  <c r="BM204" i="10"/>
  <c r="BL205" i="10"/>
  <c r="BM205" i="10"/>
  <c r="BL206" i="10"/>
  <c r="BM206" i="10"/>
  <c r="BL207" i="10"/>
  <c r="BM207" i="10"/>
  <c r="BL208" i="10"/>
  <c r="BM208" i="10"/>
  <c r="BL209" i="10"/>
  <c r="BM209" i="10"/>
  <c r="BL210" i="10"/>
  <c r="BM210" i="10"/>
  <c r="BL211" i="10"/>
  <c r="BM211" i="10"/>
  <c r="BL212" i="10"/>
  <c r="BM212" i="10"/>
  <c r="BL213" i="10"/>
  <c r="BM213" i="10"/>
  <c r="BL214" i="10"/>
  <c r="BM214" i="10"/>
  <c r="BL215" i="10"/>
  <c r="BM215" i="10"/>
  <c r="BL216" i="10"/>
  <c r="BM216" i="10"/>
  <c r="BL217" i="10"/>
  <c r="BM217" i="10"/>
  <c r="BL218" i="10"/>
  <c r="BM218" i="10"/>
  <c r="BL219" i="10"/>
  <c r="BM219" i="10"/>
  <c r="BL220" i="10"/>
  <c r="BM220" i="10"/>
  <c r="BL221" i="10"/>
  <c r="BM221" i="10"/>
  <c r="BL222" i="10"/>
  <c r="BM222" i="10"/>
  <c r="BL223" i="10"/>
  <c r="BM223" i="10"/>
  <c r="BL224" i="10"/>
  <c r="BM224" i="10"/>
  <c r="BL225" i="10"/>
  <c r="BM225" i="10"/>
  <c r="BL226" i="10"/>
  <c r="BM226" i="10"/>
  <c r="BL227" i="10"/>
  <c r="BM227" i="10"/>
  <c r="BL228" i="10"/>
  <c r="BM228" i="10"/>
  <c r="BL229" i="10"/>
  <c r="BM229" i="10"/>
  <c r="BL230" i="10"/>
  <c r="BM230" i="10"/>
  <c r="BL231" i="10"/>
  <c r="BM231" i="10"/>
  <c r="BL232" i="10"/>
  <c r="BM232" i="10"/>
  <c r="BL233" i="10"/>
  <c r="BM233" i="10"/>
  <c r="BL234" i="10"/>
  <c r="BM234" i="10"/>
  <c r="BL235" i="10"/>
  <c r="BM235" i="10"/>
  <c r="BL236" i="10"/>
  <c r="BM236" i="10"/>
  <c r="BL237" i="10"/>
  <c r="BM237" i="10"/>
  <c r="BL238" i="10"/>
  <c r="BM238" i="10"/>
  <c r="BL239" i="10"/>
  <c r="BM239" i="10"/>
  <c r="BL240" i="10"/>
  <c r="BM240" i="10"/>
  <c r="BL241" i="10"/>
  <c r="BM241" i="10"/>
  <c r="BL242" i="10"/>
  <c r="BM242" i="10"/>
  <c r="BL243" i="10"/>
  <c r="BM243" i="10"/>
  <c r="BL244" i="10"/>
  <c r="BM244" i="10"/>
  <c r="BL245" i="10"/>
  <c r="BM245" i="10"/>
  <c r="BL246" i="10"/>
  <c r="BM246" i="10"/>
  <c r="BL247" i="10"/>
  <c r="BM247" i="10"/>
  <c r="BL248" i="10"/>
  <c r="BM248" i="10"/>
  <c r="BL249" i="10"/>
  <c r="BM249" i="10"/>
  <c r="BL250" i="10"/>
  <c r="BM250" i="10"/>
  <c r="BL251" i="10"/>
  <c r="BM251" i="10"/>
  <c r="BL252" i="10"/>
  <c r="BM252" i="10"/>
  <c r="BL253" i="10"/>
  <c r="BM253" i="10"/>
  <c r="BL254" i="10"/>
  <c r="BM254" i="10"/>
  <c r="BL255" i="10"/>
  <c r="BM255" i="10"/>
  <c r="BL256" i="10"/>
  <c r="BM256" i="10"/>
  <c r="BL257" i="10"/>
  <c r="BM257" i="10"/>
  <c r="BL258" i="10"/>
  <c r="BM258" i="10"/>
  <c r="BL259" i="10"/>
  <c r="BM259" i="10"/>
  <c r="BL260" i="10"/>
  <c r="BM260" i="10"/>
  <c r="BL261" i="10"/>
  <c r="BM261" i="10"/>
  <c r="BL262" i="10"/>
  <c r="BM262" i="10"/>
  <c r="BL263" i="10"/>
  <c r="BM263" i="10"/>
  <c r="BL264" i="10"/>
  <c r="BM264" i="10"/>
  <c r="BL265" i="10"/>
  <c r="BM265" i="10"/>
  <c r="BL266" i="10"/>
  <c r="BM266" i="10"/>
  <c r="BL267" i="10"/>
  <c r="BM267" i="10"/>
  <c r="BL268" i="10"/>
  <c r="BM268" i="10"/>
  <c r="BL269" i="10"/>
  <c r="BM269" i="10"/>
  <c r="BL270" i="10"/>
  <c r="BM270" i="10"/>
  <c r="BL271" i="10"/>
  <c r="BM271" i="10"/>
  <c r="BL272" i="10"/>
  <c r="BM272" i="10"/>
  <c r="BL273" i="10"/>
  <c r="BM273" i="10"/>
  <c r="BL274" i="10"/>
  <c r="BM274" i="10"/>
  <c r="BL275" i="10"/>
  <c r="BM275" i="10"/>
  <c r="BL276" i="10"/>
  <c r="BM276" i="10"/>
  <c r="BL277" i="10"/>
  <c r="BM277" i="10"/>
  <c r="BL278" i="10"/>
  <c r="BM278" i="10"/>
  <c r="BL279" i="10"/>
  <c r="BM279" i="10"/>
  <c r="BL280" i="10"/>
  <c r="BM280" i="10"/>
  <c r="BL281" i="10"/>
  <c r="BM281" i="10"/>
  <c r="BL282" i="10"/>
  <c r="BM282" i="10"/>
  <c r="BL283" i="10"/>
  <c r="BM283" i="10"/>
  <c r="BL284" i="10"/>
  <c r="BM284" i="10"/>
  <c r="BL285" i="10"/>
  <c r="BM285" i="10"/>
  <c r="BL286" i="10"/>
  <c r="BM286" i="10"/>
  <c r="BL287" i="10"/>
  <c r="BM287" i="10"/>
  <c r="BL288" i="10"/>
  <c r="BM288" i="10"/>
  <c r="BL289" i="10"/>
  <c r="BM289" i="10"/>
  <c r="BL290" i="10"/>
  <c r="BM290" i="10"/>
  <c r="BL291" i="10"/>
  <c r="BM291" i="10"/>
  <c r="BL292" i="10"/>
  <c r="BM292" i="10"/>
  <c r="BL293" i="10"/>
  <c r="BM293" i="10"/>
  <c r="BL294" i="10"/>
  <c r="BM294" i="10"/>
  <c r="BL295" i="10"/>
  <c r="BM295" i="10"/>
  <c r="BL296" i="10"/>
  <c r="BM296" i="10"/>
  <c r="BL297" i="10"/>
  <c r="BM297" i="10"/>
  <c r="BL298" i="10"/>
  <c r="BM298" i="10"/>
  <c r="BL299" i="10"/>
  <c r="BM299" i="10"/>
  <c r="BL300" i="10"/>
  <c r="BM300" i="10"/>
  <c r="BL301" i="10"/>
  <c r="BM301" i="10"/>
  <c r="BL302" i="10"/>
  <c r="BM302" i="10"/>
  <c r="BL303" i="10"/>
  <c r="BM303" i="10"/>
  <c r="BL304" i="10"/>
  <c r="BM304" i="10"/>
  <c r="BL305" i="10"/>
  <c r="BM305" i="10"/>
  <c r="BL306" i="10"/>
  <c r="BM306" i="10"/>
  <c r="BL307" i="10"/>
  <c r="BM307" i="10"/>
  <c r="BL308" i="10"/>
  <c r="BM308" i="10"/>
  <c r="BL309" i="10"/>
  <c r="BM309" i="10"/>
  <c r="BL310" i="10"/>
  <c r="BM310" i="10"/>
  <c r="BL311" i="10"/>
  <c r="BM311" i="10"/>
  <c r="BL312" i="10"/>
  <c r="BM312" i="10"/>
  <c r="BL313" i="10"/>
  <c r="BM313" i="10"/>
  <c r="BL314" i="10"/>
  <c r="BM314" i="10"/>
  <c r="BL315" i="10"/>
  <c r="BM315" i="10"/>
  <c r="BL316" i="10"/>
  <c r="BM316" i="10"/>
  <c r="BL317" i="10"/>
  <c r="BM317" i="10"/>
  <c r="BL318" i="10"/>
  <c r="BM318" i="10"/>
  <c r="BL319" i="10"/>
  <c r="BM319" i="10"/>
  <c r="BL320" i="10"/>
  <c r="BM320" i="10"/>
  <c r="BL321" i="10"/>
  <c r="BM321" i="10"/>
  <c r="BL322" i="10"/>
  <c r="BM322" i="10"/>
  <c r="BL323" i="10"/>
  <c r="BM323" i="10"/>
  <c r="BL324" i="10"/>
  <c r="BM324" i="10"/>
  <c r="BL325" i="10"/>
  <c r="BM325" i="10"/>
  <c r="BL326" i="10"/>
  <c r="BM326" i="10"/>
  <c r="BL327" i="10"/>
  <c r="BM327" i="10"/>
  <c r="BL328" i="10"/>
  <c r="BM328" i="10"/>
  <c r="BL329" i="10"/>
  <c r="BM329" i="10"/>
  <c r="BL330" i="10"/>
  <c r="BM330" i="10"/>
  <c r="BL331" i="10"/>
  <c r="BM331" i="10"/>
  <c r="BL332" i="10"/>
  <c r="BM332" i="10"/>
  <c r="BL333" i="10"/>
  <c r="BM333" i="10"/>
  <c r="BL334" i="10"/>
  <c r="BM334" i="10"/>
  <c r="BL335" i="10"/>
  <c r="BM335" i="10"/>
  <c r="BL336" i="10"/>
  <c r="BM336" i="10"/>
  <c r="BL337" i="10"/>
  <c r="BM337" i="10"/>
  <c r="BL338" i="10"/>
  <c r="BM338" i="10"/>
  <c r="BL339" i="10"/>
  <c r="BM339" i="10"/>
  <c r="BL340" i="10"/>
  <c r="BM340" i="10"/>
  <c r="BL341" i="10"/>
  <c r="BM341" i="10"/>
  <c r="BL342" i="10"/>
  <c r="BM342" i="10"/>
  <c r="BL343" i="10"/>
  <c r="BM343" i="10"/>
  <c r="BL344" i="10"/>
  <c r="BM344" i="10"/>
  <c r="BL345" i="10"/>
  <c r="BM345" i="10"/>
  <c r="BL346" i="10"/>
  <c r="BM346" i="10"/>
  <c r="BL347" i="10"/>
  <c r="BM347" i="10"/>
  <c r="BL348" i="10"/>
  <c r="BM348" i="10"/>
  <c r="BL349" i="10"/>
  <c r="BM349" i="10"/>
  <c r="BL350" i="10"/>
  <c r="BM350" i="10"/>
  <c r="BL351" i="10"/>
  <c r="BM351" i="10"/>
  <c r="BL352" i="10"/>
  <c r="BM352" i="10"/>
  <c r="BL353" i="10"/>
  <c r="BM353" i="10"/>
  <c r="BL354" i="10"/>
  <c r="BM354" i="10"/>
  <c r="BL355" i="10"/>
  <c r="BM355" i="10"/>
  <c r="BL356" i="10"/>
  <c r="BM356" i="10"/>
  <c r="BL357" i="10"/>
  <c r="BM357" i="10"/>
  <c r="BL358" i="10"/>
  <c r="BM358" i="10"/>
  <c r="BL359" i="10"/>
  <c r="BM359" i="10"/>
  <c r="BL360" i="10"/>
  <c r="BM360" i="10"/>
  <c r="BL361" i="10"/>
  <c r="BM361" i="10"/>
  <c r="BL362" i="10"/>
  <c r="BM362" i="10"/>
  <c r="BL363" i="10"/>
  <c r="BM363" i="10"/>
  <c r="BL364" i="10"/>
  <c r="BM364" i="10"/>
  <c r="BL365" i="10"/>
  <c r="BM365" i="10"/>
  <c r="BL366" i="10"/>
  <c r="BM366" i="10"/>
  <c r="BL367" i="10"/>
  <c r="BM367" i="10"/>
  <c r="BL368" i="10"/>
  <c r="BM368" i="10"/>
  <c r="BL369" i="10"/>
  <c r="BM369" i="10"/>
  <c r="BL370" i="10"/>
  <c r="BM370" i="10"/>
  <c r="BL371" i="10"/>
  <c r="BM371" i="10"/>
  <c r="BL372" i="10"/>
  <c r="BM372" i="10"/>
  <c r="BL373" i="10"/>
  <c r="BM373" i="10"/>
  <c r="BL374" i="10"/>
  <c r="BM374" i="10"/>
  <c r="BL375" i="10"/>
  <c r="BM375" i="10"/>
  <c r="BL376" i="10"/>
  <c r="BM376" i="10"/>
  <c r="BL377" i="10"/>
  <c r="BM377" i="10"/>
  <c r="BL378" i="10"/>
  <c r="BM378" i="10"/>
  <c r="BL379" i="10"/>
  <c r="BM379" i="10"/>
  <c r="BL380" i="10"/>
  <c r="BM380" i="10"/>
  <c r="BL381" i="10"/>
  <c r="BM381" i="10"/>
  <c r="BL382" i="10"/>
  <c r="BM382" i="10"/>
  <c r="BL383" i="10"/>
  <c r="BM383" i="10"/>
  <c r="BL384" i="10"/>
  <c r="BM384" i="10"/>
  <c r="BL385" i="10"/>
  <c r="BM385" i="10"/>
  <c r="BL386" i="10"/>
  <c r="BM386" i="10"/>
  <c r="BL387" i="10"/>
  <c r="BM387" i="10"/>
  <c r="BL388" i="10"/>
  <c r="BM388" i="10"/>
  <c r="BL389" i="10"/>
  <c r="BM389" i="10"/>
  <c r="BL390" i="10"/>
  <c r="BM390" i="10"/>
  <c r="BL391" i="10"/>
  <c r="BM391" i="10"/>
  <c r="BL392" i="10"/>
  <c r="BM392" i="10"/>
  <c r="BL393" i="10"/>
  <c r="BM393" i="10"/>
  <c r="BL394" i="10"/>
  <c r="BM394" i="10"/>
  <c r="BL395" i="10"/>
  <c r="BM395" i="10"/>
  <c r="BL396" i="10"/>
  <c r="BM396" i="10"/>
  <c r="BL397" i="10"/>
  <c r="BM397" i="10"/>
  <c r="BL398" i="10"/>
  <c r="BM398" i="10"/>
  <c r="BL399" i="10"/>
  <c r="BM399" i="10"/>
  <c r="BL400" i="10"/>
  <c r="BM400" i="10"/>
  <c r="BL401" i="10"/>
  <c r="BM401" i="10"/>
  <c r="BL402" i="10"/>
  <c r="BM402" i="10"/>
  <c r="BL403" i="10"/>
  <c r="BM403" i="10"/>
  <c r="BL404" i="10"/>
  <c r="BM404" i="10"/>
  <c r="BL405" i="10"/>
  <c r="BM405" i="10"/>
  <c r="BL406" i="10"/>
  <c r="BM406" i="10"/>
  <c r="BL407" i="10"/>
  <c r="BM407" i="10"/>
  <c r="BL408" i="10"/>
  <c r="BM408" i="10"/>
  <c r="BL409" i="10"/>
  <c r="BM409" i="10"/>
  <c r="BL410" i="10"/>
  <c r="BM410" i="10"/>
  <c r="BL411" i="10"/>
  <c r="BM411" i="10"/>
  <c r="BL412" i="10"/>
  <c r="BM412" i="10"/>
  <c r="BL413" i="10"/>
  <c r="BM413" i="10"/>
  <c r="BL414" i="10"/>
  <c r="BM414" i="10"/>
  <c r="BL415" i="10"/>
  <c r="BM415" i="10"/>
  <c r="BL416" i="10"/>
  <c r="BM416" i="10"/>
  <c r="BL417" i="10"/>
  <c r="BM417" i="10"/>
  <c r="BL418" i="10"/>
  <c r="BM418" i="10"/>
  <c r="BL419" i="10"/>
  <c r="BM419" i="10"/>
  <c r="BL420" i="10"/>
  <c r="BM420" i="10"/>
  <c r="BL421" i="10"/>
  <c r="BM421" i="10"/>
  <c r="BL422" i="10"/>
  <c r="BM422" i="10"/>
  <c r="BL423" i="10"/>
  <c r="BM423" i="10"/>
  <c r="BL424" i="10"/>
  <c r="BM424" i="10"/>
  <c r="BL425" i="10"/>
  <c r="BM425" i="10"/>
  <c r="BL426" i="10"/>
  <c r="BM426" i="10"/>
  <c r="BL427" i="10"/>
  <c r="BM427" i="10"/>
  <c r="BL428" i="10"/>
  <c r="BM428" i="10"/>
  <c r="BL429" i="10"/>
  <c r="BM429" i="10"/>
  <c r="BL430" i="10"/>
  <c r="BM430" i="10"/>
  <c r="BL431" i="10"/>
  <c r="BM431" i="10"/>
  <c r="BL432" i="10"/>
  <c r="BM432" i="10"/>
  <c r="BL433" i="10"/>
  <c r="BM433" i="10"/>
  <c r="BL434" i="10"/>
  <c r="BM434" i="10"/>
  <c r="BL435" i="10"/>
  <c r="BM435" i="10"/>
  <c r="BL436" i="10"/>
  <c r="BM436" i="10"/>
  <c r="BL437" i="10"/>
  <c r="BM437" i="10"/>
  <c r="BL438" i="10"/>
  <c r="BM438" i="10"/>
  <c r="BL439" i="10"/>
  <c r="BM439" i="10"/>
  <c r="BL440" i="10"/>
  <c r="BM440" i="10"/>
  <c r="BL441" i="10"/>
  <c r="BM441" i="10"/>
  <c r="BL442" i="10"/>
  <c r="BM442" i="10"/>
  <c r="BL443" i="10"/>
  <c r="BM443" i="10"/>
  <c r="BL444" i="10"/>
  <c r="BM444" i="10"/>
  <c r="BL445" i="10"/>
  <c r="BM445" i="10"/>
  <c r="BL446" i="10"/>
  <c r="BM446" i="10"/>
  <c r="BL447" i="10"/>
  <c r="BM447" i="10"/>
  <c r="BL448" i="10"/>
  <c r="BM448" i="10"/>
  <c r="BL449" i="10"/>
  <c r="BM449" i="10"/>
  <c r="BL450" i="10"/>
  <c r="BM450" i="10"/>
  <c r="BL451" i="10"/>
  <c r="BM451" i="10"/>
  <c r="BL452" i="10"/>
  <c r="BM452" i="10"/>
  <c r="BL453" i="10"/>
  <c r="BM453" i="10"/>
  <c r="BL454" i="10"/>
  <c r="BM454" i="10"/>
  <c r="BL455" i="10"/>
  <c r="BM455" i="10"/>
  <c r="BL456" i="10"/>
  <c r="BM456" i="10"/>
  <c r="BL457" i="10"/>
  <c r="BM457" i="10"/>
  <c r="BL458" i="10"/>
  <c r="BM458" i="10"/>
  <c r="BL459" i="10"/>
  <c r="BM459" i="10"/>
  <c r="BL460" i="10"/>
  <c r="BM460" i="10"/>
  <c r="BL461" i="10"/>
  <c r="BM461" i="10"/>
  <c r="BL462" i="10"/>
  <c r="BM462" i="10"/>
  <c r="BL463" i="10"/>
  <c r="BM463" i="10"/>
  <c r="BL464" i="10"/>
  <c r="BM464" i="10"/>
  <c r="BL465" i="10"/>
  <c r="BM465" i="10"/>
  <c r="BL466" i="10"/>
  <c r="BM466" i="10"/>
  <c r="BL467" i="10"/>
  <c r="BM467" i="10"/>
  <c r="BL468" i="10"/>
  <c r="BM468" i="10"/>
  <c r="BL469" i="10"/>
  <c r="BM469" i="10"/>
  <c r="BL470" i="10"/>
  <c r="BM470" i="10"/>
  <c r="BL471" i="10"/>
  <c r="BM471" i="10"/>
  <c r="BL472" i="10"/>
  <c r="BM472" i="10"/>
  <c r="BL473" i="10"/>
  <c r="BM473" i="10"/>
  <c r="BL474" i="10"/>
  <c r="BM474" i="10"/>
  <c r="BL475" i="10"/>
  <c r="BM475" i="10"/>
  <c r="BL476" i="10"/>
  <c r="BM476" i="10"/>
  <c r="BL477" i="10"/>
  <c r="BM477" i="10"/>
  <c r="BL478" i="10"/>
  <c r="BM478" i="10"/>
  <c r="BL479" i="10"/>
  <c r="BM479" i="10"/>
  <c r="BL480" i="10"/>
  <c r="BM480" i="10"/>
  <c r="BL481" i="10"/>
  <c r="BM481" i="10"/>
  <c r="BL482" i="10"/>
  <c r="BM482" i="10"/>
  <c r="BL483" i="10"/>
  <c r="BM483" i="10"/>
  <c r="BL484" i="10"/>
  <c r="BM484" i="10"/>
  <c r="BL485" i="10"/>
  <c r="BM485" i="10"/>
  <c r="BL486" i="10"/>
  <c r="BM486" i="10"/>
  <c r="BL487" i="10"/>
  <c r="BM487" i="10"/>
  <c r="BL488" i="10"/>
  <c r="BM488" i="10"/>
  <c r="BL489" i="10"/>
  <c r="BM489" i="10"/>
  <c r="BL490" i="10"/>
  <c r="BM490" i="10"/>
  <c r="BL491" i="10"/>
  <c r="BM491" i="10"/>
  <c r="BL492" i="10"/>
  <c r="BM492" i="10"/>
  <c r="BL493" i="10"/>
  <c r="BM493" i="10"/>
  <c r="BL494" i="10"/>
  <c r="BM494" i="10"/>
  <c r="BL495" i="10"/>
  <c r="BM495" i="10"/>
  <c r="BL496" i="10"/>
  <c r="BM496" i="10"/>
  <c r="BL497" i="10"/>
  <c r="BM497" i="10"/>
  <c r="BL498" i="10"/>
  <c r="BM498" i="10"/>
  <c r="BL499" i="10"/>
  <c r="BM499" i="10"/>
  <c r="BL500" i="10"/>
  <c r="BM500" i="10"/>
  <c r="BL501" i="10"/>
  <c r="BM501" i="10"/>
  <c r="BL502" i="10"/>
  <c r="BM502" i="10"/>
  <c r="BL503" i="10"/>
  <c r="BM503" i="10"/>
  <c r="BL504" i="10"/>
  <c r="BM504" i="10"/>
  <c r="BL505" i="10"/>
  <c r="BM505" i="10"/>
  <c r="BL506" i="10"/>
  <c r="BM506" i="10"/>
  <c r="BL507" i="10"/>
  <c r="BM507" i="10"/>
  <c r="BL508" i="10"/>
  <c r="BM508" i="10"/>
  <c r="BL509" i="10"/>
  <c r="BM509" i="10"/>
  <c r="BL510" i="10"/>
  <c r="BM510" i="10"/>
  <c r="BL511" i="10"/>
  <c r="BM511" i="10"/>
  <c r="BL512" i="10"/>
  <c r="BM512" i="10"/>
  <c r="BL513" i="10"/>
  <c r="BM513" i="10"/>
  <c r="BL514" i="10"/>
  <c r="BM514" i="10"/>
  <c r="BL515" i="10"/>
  <c r="BM515" i="10"/>
  <c r="BL516" i="10"/>
  <c r="BM516" i="10"/>
  <c r="BL517" i="10"/>
  <c r="BM517" i="10"/>
  <c r="BL518" i="10"/>
  <c r="BM518" i="10"/>
  <c r="BL519" i="10"/>
  <c r="BM519" i="10"/>
  <c r="BL520" i="10"/>
  <c r="BM520" i="10"/>
  <c r="BL521" i="10"/>
  <c r="BM521" i="10"/>
  <c r="BL522" i="10"/>
  <c r="BM522" i="10"/>
  <c r="BL523" i="10"/>
  <c r="BM523" i="10"/>
  <c r="BL524" i="10"/>
  <c r="BM524" i="10"/>
  <c r="BL525" i="10"/>
  <c r="BM525" i="10"/>
  <c r="BL526" i="10"/>
  <c r="BM526" i="10"/>
  <c r="BL527" i="10"/>
  <c r="BM527" i="10"/>
  <c r="BL528" i="10"/>
  <c r="BM528" i="10"/>
  <c r="BL529" i="10"/>
  <c r="BM529" i="10"/>
  <c r="BL530" i="10"/>
  <c r="BM530" i="10"/>
  <c r="BL531" i="10"/>
  <c r="BM531" i="10"/>
  <c r="BL532" i="10"/>
  <c r="BM532" i="10"/>
  <c r="BL533" i="10"/>
  <c r="BM533" i="10"/>
  <c r="BL534" i="10"/>
  <c r="BM534" i="10"/>
  <c r="BL535" i="10"/>
  <c r="BM535" i="10"/>
  <c r="BL536" i="10"/>
  <c r="BM536" i="10"/>
  <c r="BL537" i="10"/>
  <c r="BM537" i="10"/>
  <c r="BL538" i="10"/>
  <c r="BM538" i="10"/>
  <c r="BL539" i="10"/>
  <c r="BM539" i="10"/>
  <c r="BL540" i="10"/>
  <c r="BM540" i="10"/>
  <c r="BL541" i="10"/>
  <c r="BM541" i="10"/>
  <c r="BL542" i="10"/>
  <c r="BM542" i="10"/>
  <c r="BL543" i="10"/>
  <c r="BM543" i="10"/>
  <c r="BL544" i="10"/>
  <c r="BM544" i="10"/>
  <c r="BL545" i="10"/>
  <c r="BM545" i="10"/>
  <c r="BL546" i="10"/>
  <c r="BM546" i="10"/>
  <c r="BL547" i="10"/>
  <c r="BM547" i="10"/>
  <c r="BL548" i="10"/>
  <c r="BM548" i="10"/>
  <c r="BL549" i="10"/>
  <c r="BM549" i="10"/>
  <c r="BL550" i="10"/>
  <c r="BM550" i="10"/>
  <c r="BL551" i="10"/>
  <c r="BM551" i="10"/>
  <c r="BL552" i="10"/>
  <c r="BM552" i="10"/>
  <c r="BL553" i="10"/>
  <c r="BM553" i="10"/>
  <c r="BL554" i="10"/>
  <c r="BM554" i="10"/>
  <c r="BL555" i="10"/>
  <c r="BM555" i="10"/>
  <c r="BL556" i="10"/>
  <c r="BM556" i="10"/>
  <c r="BL557" i="10"/>
  <c r="BM557" i="10"/>
  <c r="BL558" i="10"/>
  <c r="BM558" i="10"/>
  <c r="BL559" i="10"/>
  <c r="BM559" i="10"/>
  <c r="BL560" i="10"/>
  <c r="BM560" i="10"/>
  <c r="BL561" i="10"/>
  <c r="BM561" i="10"/>
  <c r="BL562" i="10"/>
  <c r="BM562" i="10"/>
  <c r="BL563" i="10"/>
  <c r="BM563" i="10"/>
  <c r="BL564" i="10"/>
  <c r="BM564" i="10"/>
  <c r="BL565" i="10"/>
  <c r="BM565" i="10"/>
  <c r="BL566" i="10"/>
  <c r="BM566" i="10"/>
  <c r="BL567" i="10"/>
  <c r="BM567" i="10"/>
  <c r="BL568" i="10"/>
  <c r="BM568" i="10"/>
  <c r="BL569" i="10"/>
  <c r="BM569" i="10"/>
  <c r="BL570" i="10"/>
  <c r="BM570" i="10"/>
  <c r="BL571" i="10"/>
  <c r="BM571" i="10"/>
  <c r="BL572" i="10"/>
  <c r="BM572" i="10"/>
  <c r="BL573" i="10"/>
  <c r="BM573" i="10"/>
  <c r="BL574" i="10"/>
  <c r="BM574" i="10"/>
  <c r="BL575" i="10"/>
  <c r="BM575" i="10"/>
  <c r="BL576" i="10"/>
  <c r="BM576" i="10"/>
  <c r="BL577" i="10"/>
  <c r="BM577" i="10"/>
  <c r="BL578" i="10"/>
  <c r="BM578" i="10"/>
  <c r="BL579" i="10"/>
  <c r="BM579" i="10"/>
  <c r="BL580" i="10"/>
  <c r="BM580" i="10"/>
  <c r="BL581" i="10"/>
  <c r="BM581" i="10"/>
  <c r="BL582" i="10"/>
  <c r="BM582" i="10"/>
  <c r="BL583" i="10"/>
  <c r="BM583" i="10"/>
  <c r="BL584" i="10"/>
  <c r="BM584" i="10"/>
  <c r="BL585" i="10"/>
  <c r="BM585" i="10"/>
  <c r="BL586" i="10"/>
  <c r="BM586" i="10"/>
  <c r="BL587" i="10"/>
  <c r="BM587" i="10"/>
  <c r="BL588" i="10"/>
  <c r="BM588" i="10"/>
  <c r="BL589" i="10"/>
  <c r="BM589" i="10"/>
  <c r="BL590" i="10"/>
  <c r="BM590" i="10"/>
  <c r="BL591" i="10"/>
  <c r="BM591" i="10"/>
  <c r="BL592" i="10"/>
  <c r="BM592" i="10"/>
  <c r="BL593" i="10"/>
  <c r="BM593" i="10"/>
  <c r="BL594" i="10"/>
  <c r="BM594" i="10"/>
  <c r="BL595" i="10"/>
  <c r="BM595" i="10"/>
  <c r="BL596" i="10"/>
  <c r="BM596" i="10"/>
  <c r="BL597" i="10"/>
  <c r="BM597" i="10"/>
  <c r="BL598" i="10"/>
  <c r="BM598" i="10"/>
  <c r="BL599" i="10"/>
  <c r="BM599" i="10"/>
  <c r="BL600" i="10"/>
  <c r="BM600" i="10"/>
  <c r="BL601" i="10"/>
  <c r="BM601" i="10"/>
  <c r="BL602" i="10"/>
  <c r="BM602" i="10"/>
  <c r="BL603" i="10"/>
  <c r="BM603" i="10"/>
  <c r="BL604" i="10"/>
  <c r="BM604" i="10"/>
  <c r="BL605" i="10"/>
  <c r="BM605" i="10"/>
  <c r="BL606" i="10"/>
  <c r="BM606" i="10"/>
  <c r="BL607" i="10"/>
  <c r="BM607" i="10"/>
  <c r="BL608" i="10"/>
  <c r="BM608" i="10"/>
  <c r="BL609" i="10"/>
  <c r="BM609" i="10"/>
  <c r="BL610" i="10"/>
  <c r="BM610" i="10"/>
  <c r="BL611" i="10"/>
  <c r="BM611" i="10"/>
  <c r="BL612" i="10"/>
  <c r="BM612" i="10"/>
  <c r="BL613" i="10"/>
  <c r="BM613" i="10"/>
  <c r="BL614" i="10"/>
  <c r="BM614" i="10"/>
  <c r="BL615" i="10"/>
  <c r="BM615" i="10"/>
  <c r="BL616" i="10"/>
  <c r="BM616" i="10"/>
  <c r="BL617" i="10"/>
  <c r="BM617" i="10"/>
  <c r="BL618" i="10"/>
  <c r="BM618" i="10"/>
  <c r="BL619" i="10"/>
  <c r="BM619" i="10"/>
  <c r="BL620" i="10"/>
  <c r="BM620" i="10"/>
  <c r="BL621" i="10"/>
  <c r="BM621" i="10"/>
  <c r="BL622" i="10"/>
  <c r="BM622" i="10"/>
  <c r="BL623" i="10"/>
  <c r="BM623" i="10"/>
  <c r="BL624" i="10"/>
  <c r="BM624" i="10"/>
  <c r="BL625" i="10"/>
  <c r="BM625" i="10"/>
  <c r="BL626" i="10"/>
  <c r="BM626" i="10"/>
  <c r="BL627" i="10"/>
  <c r="BM627" i="10"/>
  <c r="BL628" i="10"/>
  <c r="BM628" i="10"/>
  <c r="BL629" i="10"/>
  <c r="BM629" i="10"/>
  <c r="BL630" i="10"/>
  <c r="BM630" i="10"/>
  <c r="BL631" i="10"/>
  <c r="BM631" i="10"/>
  <c r="BL632" i="10"/>
  <c r="BM632" i="10"/>
  <c r="BL633" i="10"/>
  <c r="BM633" i="10"/>
  <c r="BL634" i="10"/>
  <c r="BM634" i="10"/>
  <c r="BL635" i="10"/>
  <c r="BM635" i="10"/>
  <c r="BL636" i="10"/>
  <c r="BM636" i="10"/>
  <c r="BL637" i="10"/>
  <c r="BM637" i="10"/>
  <c r="BL638" i="10"/>
  <c r="BM638" i="10"/>
  <c r="BL639" i="10"/>
  <c r="BM639" i="10"/>
  <c r="BL640" i="10"/>
  <c r="BM640" i="10"/>
  <c r="BL641" i="10"/>
  <c r="BM641" i="10"/>
  <c r="BL642" i="10"/>
  <c r="BM642" i="10"/>
  <c r="BL643" i="10"/>
  <c r="BM643" i="10"/>
  <c r="BL644" i="10"/>
  <c r="BM644" i="10"/>
  <c r="BL645" i="10"/>
  <c r="BM645" i="10"/>
  <c r="BL646" i="10"/>
  <c r="BM646" i="10"/>
  <c r="BL647" i="10"/>
  <c r="BM647" i="10"/>
  <c r="BL648" i="10"/>
  <c r="BM648" i="10"/>
  <c r="BL649" i="10"/>
  <c r="BM649" i="10"/>
  <c r="BL650" i="10"/>
  <c r="BM650" i="10"/>
  <c r="BL651" i="10"/>
  <c r="BM651" i="10"/>
  <c r="BL652" i="10"/>
  <c r="BM652" i="10"/>
  <c r="BL653" i="10"/>
  <c r="BM653" i="10"/>
  <c r="BL654" i="10"/>
  <c r="BM654" i="10"/>
  <c r="BL655" i="10"/>
  <c r="BM655" i="10"/>
  <c r="BL656" i="10"/>
  <c r="BM656" i="10"/>
  <c r="BL657" i="10"/>
  <c r="BM657" i="10"/>
  <c r="BL658" i="10"/>
  <c r="BM658" i="10"/>
  <c r="BL659" i="10"/>
  <c r="BM659" i="10"/>
  <c r="BL660" i="10"/>
  <c r="BM660" i="10"/>
  <c r="BL661" i="10"/>
  <c r="BM661" i="10"/>
  <c r="BL662" i="10"/>
  <c r="BM662" i="10"/>
  <c r="BL663" i="10"/>
  <c r="BM663" i="10"/>
  <c r="BL664" i="10"/>
  <c r="BM664" i="10"/>
  <c r="BL665" i="10"/>
  <c r="BM665" i="10"/>
  <c r="BL666" i="10"/>
  <c r="BM666" i="10"/>
  <c r="BL667" i="10"/>
  <c r="BM667" i="10"/>
  <c r="BL668" i="10"/>
  <c r="BM668" i="10"/>
  <c r="BL669" i="10"/>
  <c r="BM669" i="10"/>
  <c r="BM2" i="10"/>
  <c r="BL2" i="10"/>
  <c r="BI236" i="10" l="1"/>
  <c r="BI373" i="10" l="1"/>
  <c r="BI652" i="10"/>
  <c r="BI653" i="10"/>
  <c r="BI654" i="10"/>
  <c r="BI655" i="10"/>
  <c r="BI656" i="10"/>
  <c r="BI657" i="10"/>
  <c r="BI658" i="10"/>
  <c r="BI659" i="10"/>
  <c r="BI660" i="10"/>
  <c r="BI661" i="10"/>
  <c r="BI662" i="10"/>
  <c r="BI663" i="10"/>
  <c r="BI664" i="10"/>
  <c r="BI665" i="10"/>
  <c r="BI666" i="10"/>
  <c r="BI667" i="10"/>
  <c r="BI668" i="10"/>
  <c r="BI669" i="10"/>
  <c r="BK3" i="10"/>
  <c r="BK4" i="10"/>
  <c r="BK5" i="10"/>
  <c r="BK6" i="10"/>
  <c r="BK7" i="10"/>
  <c r="BK8" i="10"/>
  <c r="BK9" i="10"/>
  <c r="BK10" i="10"/>
  <c r="BK11" i="10"/>
  <c r="BK12" i="10"/>
  <c r="BK13" i="10"/>
  <c r="BK14" i="10"/>
  <c r="BK15" i="10"/>
  <c r="BK16" i="10"/>
  <c r="BK17" i="10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30" i="10"/>
  <c r="BK31" i="10"/>
  <c r="BK32" i="10"/>
  <c r="BK33" i="10"/>
  <c r="BK34" i="10"/>
  <c r="BJ35" i="10"/>
  <c r="BK35" i="10"/>
  <c r="BK36" i="10"/>
  <c r="BK37" i="10"/>
  <c r="BK38" i="10"/>
  <c r="BK39" i="10"/>
  <c r="BK40" i="10"/>
  <c r="BK41" i="10"/>
  <c r="BK42" i="10"/>
  <c r="BK43" i="10"/>
  <c r="BK44" i="10"/>
  <c r="BK45" i="10"/>
  <c r="BJ46" i="10"/>
  <c r="BK46" i="10"/>
  <c r="BK47" i="10"/>
  <c r="BK48" i="10"/>
  <c r="BK49" i="10"/>
  <c r="BK50" i="10"/>
  <c r="BK51" i="10"/>
  <c r="BK52" i="10"/>
  <c r="BK53" i="10"/>
  <c r="BK54" i="10"/>
  <c r="BK55" i="10"/>
  <c r="BK56" i="10"/>
  <c r="BK57" i="10"/>
  <c r="BK58" i="10"/>
  <c r="BK59" i="10"/>
  <c r="BK60" i="10"/>
  <c r="BK61" i="10"/>
  <c r="BK62" i="10"/>
  <c r="BK63" i="10"/>
  <c r="BK64" i="10"/>
  <c r="BK65" i="10"/>
  <c r="BK66" i="10"/>
  <c r="BK67" i="10"/>
  <c r="BK68" i="10"/>
  <c r="BK69" i="10"/>
  <c r="BK70" i="10"/>
  <c r="BK71" i="10"/>
  <c r="BK72" i="10"/>
  <c r="BK73" i="10"/>
  <c r="BK74" i="10"/>
  <c r="BK75" i="10"/>
  <c r="BK76" i="10"/>
  <c r="BK77" i="10"/>
  <c r="BK78" i="10"/>
  <c r="BK79" i="10"/>
  <c r="BK80" i="10"/>
  <c r="BK81" i="10"/>
  <c r="BK82" i="10"/>
  <c r="BK83" i="10"/>
  <c r="BK84" i="10"/>
  <c r="BK85" i="10"/>
  <c r="BK86" i="10"/>
  <c r="BK87" i="10"/>
  <c r="BK88" i="10"/>
  <c r="BK89" i="10"/>
  <c r="BK90" i="10"/>
  <c r="BK91" i="10"/>
  <c r="BK92" i="10"/>
  <c r="BK93" i="10"/>
  <c r="BK94" i="10"/>
  <c r="BK95" i="10"/>
  <c r="BK96" i="10"/>
  <c r="BK97" i="10"/>
  <c r="BK98" i="10"/>
  <c r="BK99" i="10"/>
  <c r="BK100" i="10"/>
  <c r="BK101" i="10"/>
  <c r="BK102" i="10"/>
  <c r="BK103" i="10"/>
  <c r="BK104" i="10"/>
  <c r="BK105" i="10"/>
  <c r="BK106" i="10"/>
  <c r="BK107" i="10"/>
  <c r="BK108" i="10"/>
  <c r="BK109" i="10"/>
  <c r="BK110" i="10"/>
  <c r="BK111" i="10"/>
  <c r="BK112" i="10"/>
  <c r="BK113" i="10"/>
  <c r="BK114" i="10"/>
  <c r="BK115" i="10"/>
  <c r="BK116" i="10"/>
  <c r="BK117" i="10"/>
  <c r="BK118" i="10"/>
  <c r="BK119" i="10"/>
  <c r="BK120" i="10"/>
  <c r="BK121" i="10"/>
  <c r="BK122" i="10"/>
  <c r="BK123" i="10"/>
  <c r="BK124" i="10"/>
  <c r="BK125" i="10"/>
  <c r="BK126" i="10"/>
  <c r="BK127" i="10"/>
  <c r="BK128" i="10"/>
  <c r="BK129" i="10"/>
  <c r="BK130" i="10"/>
  <c r="BK131" i="10"/>
  <c r="BK132" i="10"/>
  <c r="BK133" i="10"/>
  <c r="BK134" i="10"/>
  <c r="BK135" i="10"/>
  <c r="BK136" i="10"/>
  <c r="BK137" i="10"/>
  <c r="BK138" i="10"/>
  <c r="BK139" i="10"/>
  <c r="BK140" i="10"/>
  <c r="BK141" i="10"/>
  <c r="BK142" i="10"/>
  <c r="BK143" i="10"/>
  <c r="BK144" i="10"/>
  <c r="BK145" i="10"/>
  <c r="BK146" i="10"/>
  <c r="BK147" i="10"/>
  <c r="BK148" i="10"/>
  <c r="BK149" i="10"/>
  <c r="BK150" i="10"/>
  <c r="BK151" i="10"/>
  <c r="BK152" i="10"/>
  <c r="BK153" i="10"/>
  <c r="BK154" i="10"/>
  <c r="BK155" i="10"/>
  <c r="BK156" i="10"/>
  <c r="BK157" i="10"/>
  <c r="BK158" i="10"/>
  <c r="BK159" i="10"/>
  <c r="BK160" i="10"/>
  <c r="BK161" i="10"/>
  <c r="BK162" i="10"/>
  <c r="BK163" i="10"/>
  <c r="BK164" i="10"/>
  <c r="BK165" i="10"/>
  <c r="BJ166" i="10"/>
  <c r="BK166" i="10"/>
  <c r="BK167" i="10"/>
  <c r="BK168" i="10"/>
  <c r="BK169" i="10"/>
  <c r="BK170" i="10"/>
  <c r="BK171" i="10"/>
  <c r="BK172" i="10"/>
  <c r="BK173" i="10"/>
  <c r="BK174" i="10"/>
  <c r="BK175" i="10"/>
  <c r="BK176" i="10"/>
  <c r="BK177" i="10"/>
  <c r="BK178" i="10"/>
  <c r="BK179" i="10"/>
  <c r="BK180" i="10"/>
  <c r="BK181" i="10"/>
  <c r="BK182" i="10"/>
  <c r="BK183" i="10"/>
  <c r="BK184" i="10"/>
  <c r="BK185" i="10"/>
  <c r="BK186" i="10"/>
  <c r="BK187" i="10"/>
  <c r="BK188" i="10"/>
  <c r="BK189" i="10"/>
  <c r="BK190" i="10"/>
  <c r="BK191" i="10"/>
  <c r="BK192" i="10"/>
  <c r="BK193" i="10"/>
  <c r="BK194" i="10"/>
  <c r="BK195" i="10"/>
  <c r="BK196" i="10"/>
  <c r="BK197" i="10"/>
  <c r="BK198" i="10"/>
  <c r="BK199" i="10"/>
  <c r="BK200" i="10"/>
  <c r="BK201" i="10"/>
  <c r="BK202" i="10"/>
  <c r="BK203" i="10"/>
  <c r="BK204" i="10"/>
  <c r="BK205" i="10"/>
  <c r="BK206" i="10"/>
  <c r="BK207" i="10"/>
  <c r="BK208" i="10"/>
  <c r="BK209" i="10"/>
  <c r="BK210" i="10"/>
  <c r="BK211" i="10"/>
  <c r="BK212" i="10"/>
  <c r="BK213" i="10"/>
  <c r="BK214" i="10"/>
  <c r="BK215" i="10"/>
  <c r="BK216" i="10"/>
  <c r="BK217" i="10"/>
  <c r="BK218" i="10"/>
  <c r="BK219" i="10"/>
  <c r="BK220" i="10"/>
  <c r="BK221" i="10"/>
  <c r="BK222" i="10"/>
  <c r="BK223" i="10"/>
  <c r="BK224" i="10"/>
  <c r="BK225" i="10"/>
  <c r="BK226" i="10"/>
  <c r="BK227" i="10"/>
  <c r="BK228" i="10"/>
  <c r="BK229" i="10"/>
  <c r="BK230" i="10"/>
  <c r="BK231" i="10"/>
  <c r="BK232" i="10"/>
  <c r="BK233" i="10"/>
  <c r="BK234" i="10"/>
  <c r="BK235" i="10"/>
  <c r="BK236" i="10"/>
  <c r="BK237" i="10"/>
  <c r="BK238" i="10"/>
  <c r="BK239" i="10"/>
  <c r="BK240" i="10"/>
  <c r="BK241" i="10"/>
  <c r="BK242" i="10"/>
  <c r="BK243" i="10"/>
  <c r="BK244" i="10"/>
  <c r="BK245" i="10"/>
  <c r="BK246" i="10"/>
  <c r="BK247" i="10"/>
  <c r="BK248" i="10"/>
  <c r="BK249" i="10"/>
  <c r="BK250" i="10"/>
  <c r="BK251" i="10"/>
  <c r="BK252" i="10"/>
  <c r="BK253" i="10"/>
  <c r="BK254" i="10"/>
  <c r="BK255" i="10"/>
  <c r="BK256" i="10"/>
  <c r="BK257" i="10"/>
  <c r="BK258" i="10"/>
  <c r="BJ259" i="10"/>
  <c r="BK259" i="10"/>
  <c r="BK260" i="10"/>
  <c r="BK261" i="10"/>
  <c r="BK262" i="10"/>
  <c r="BK263" i="10"/>
  <c r="BK264" i="10"/>
  <c r="BK265" i="10"/>
  <c r="BK266" i="10"/>
  <c r="BK267" i="10"/>
  <c r="BK268" i="10"/>
  <c r="BK269" i="10"/>
  <c r="BJ270" i="10"/>
  <c r="BK270" i="10"/>
  <c r="BK271" i="10"/>
  <c r="BK272" i="10"/>
  <c r="BK273" i="10"/>
  <c r="BK274" i="10"/>
  <c r="BK275" i="10"/>
  <c r="BK276" i="10"/>
  <c r="BK277" i="10"/>
  <c r="BK278" i="10"/>
  <c r="BK279" i="10"/>
  <c r="BK280" i="10"/>
  <c r="BK281" i="10"/>
  <c r="BK282" i="10"/>
  <c r="BK283" i="10"/>
  <c r="BK284" i="10"/>
  <c r="BK285" i="10"/>
  <c r="BK286" i="10"/>
  <c r="BK287" i="10"/>
  <c r="BK288" i="10"/>
  <c r="BK289" i="10"/>
  <c r="BK290" i="10"/>
  <c r="BK291" i="10"/>
  <c r="BK292" i="10"/>
  <c r="BK293" i="10"/>
  <c r="BK294" i="10"/>
  <c r="BK295" i="10"/>
  <c r="BK296" i="10"/>
  <c r="BK297" i="10"/>
  <c r="BK298" i="10"/>
  <c r="BK299" i="10"/>
  <c r="BK300" i="10"/>
  <c r="BK301" i="10"/>
  <c r="BK302" i="10"/>
  <c r="BK303" i="10"/>
  <c r="BK304" i="10"/>
  <c r="BK305" i="10"/>
  <c r="BK306" i="10"/>
  <c r="BK307" i="10"/>
  <c r="BK308" i="10"/>
  <c r="BK309" i="10"/>
  <c r="BK310" i="10"/>
  <c r="BK311" i="10"/>
  <c r="BK312" i="10"/>
  <c r="BK313" i="10"/>
  <c r="BK314" i="10"/>
  <c r="BK315" i="10"/>
  <c r="BK316" i="10"/>
  <c r="BK317" i="10"/>
  <c r="BK318" i="10"/>
  <c r="BK319" i="10"/>
  <c r="BK320" i="10"/>
  <c r="BK321" i="10"/>
  <c r="BK322" i="10"/>
  <c r="BK323" i="10"/>
  <c r="BK324" i="10"/>
  <c r="BK325" i="10"/>
  <c r="BK326" i="10"/>
  <c r="BK327" i="10"/>
  <c r="BK328" i="10"/>
  <c r="BK329" i="10"/>
  <c r="BK330" i="10"/>
  <c r="BK331" i="10"/>
  <c r="BK332" i="10"/>
  <c r="BK333" i="10"/>
  <c r="BK334" i="10"/>
  <c r="BK335" i="10"/>
  <c r="BK336" i="10"/>
  <c r="BK337" i="10"/>
  <c r="BK338" i="10"/>
  <c r="BK339" i="10"/>
  <c r="BK340" i="10"/>
  <c r="BK341" i="10"/>
  <c r="BK342" i="10"/>
  <c r="BK343" i="10"/>
  <c r="BK344" i="10"/>
  <c r="BK345" i="10"/>
  <c r="BK346" i="10"/>
  <c r="BK347" i="10"/>
  <c r="BK348" i="10"/>
  <c r="BK349" i="10"/>
  <c r="BK350" i="10"/>
  <c r="BK351" i="10"/>
  <c r="BJ352" i="10"/>
  <c r="BK352" i="10"/>
  <c r="BK353" i="10"/>
  <c r="BK354" i="10"/>
  <c r="BK355" i="10"/>
  <c r="BK356" i="10"/>
  <c r="BK357" i="10"/>
  <c r="BK358" i="10"/>
  <c r="BK359" i="10"/>
  <c r="BK360" i="10"/>
  <c r="BK361" i="10"/>
  <c r="BK362" i="10"/>
  <c r="BJ363" i="10"/>
  <c r="BK363" i="10"/>
  <c r="BK364" i="10"/>
  <c r="BK365" i="10"/>
  <c r="BK366" i="10"/>
  <c r="BK367" i="10"/>
  <c r="BJ368" i="10"/>
  <c r="BK368" i="10"/>
  <c r="BK369" i="10"/>
  <c r="BK370" i="10"/>
  <c r="BK371" i="10"/>
  <c r="BK372" i="10"/>
  <c r="BJ373" i="10"/>
  <c r="BK373" i="10"/>
  <c r="BK374" i="10"/>
  <c r="BK375" i="10"/>
  <c r="BK376" i="10"/>
  <c r="BK377" i="10"/>
  <c r="BK378" i="10"/>
  <c r="BK379" i="10"/>
  <c r="BK380" i="10"/>
  <c r="BK381" i="10"/>
  <c r="BK382" i="10"/>
  <c r="BK383" i="10"/>
  <c r="BK384" i="10"/>
  <c r="BK385" i="10"/>
  <c r="BK386" i="10"/>
  <c r="BK387" i="10"/>
  <c r="BK388" i="10"/>
  <c r="BK389" i="10"/>
  <c r="BK390" i="10"/>
  <c r="BK391" i="10"/>
  <c r="BK392" i="10"/>
  <c r="BK393" i="10"/>
  <c r="BK394" i="10"/>
  <c r="BK395" i="10"/>
  <c r="BK396" i="10"/>
  <c r="BK397" i="10"/>
  <c r="BK398" i="10"/>
  <c r="BK399" i="10"/>
  <c r="BK400" i="10"/>
  <c r="BK401" i="10"/>
  <c r="BK402" i="10"/>
  <c r="BK403" i="10"/>
  <c r="BK404" i="10"/>
  <c r="BK405" i="10"/>
  <c r="BK406" i="10"/>
  <c r="BK407" i="10"/>
  <c r="BK408" i="10"/>
  <c r="BK409" i="10"/>
  <c r="BK410" i="10"/>
  <c r="BK411" i="10"/>
  <c r="BK412" i="10"/>
  <c r="BK413" i="10"/>
  <c r="BK414" i="10"/>
  <c r="BK415" i="10"/>
  <c r="BK416" i="10"/>
  <c r="BK417" i="10"/>
  <c r="BK418" i="10"/>
  <c r="BK419" i="10"/>
  <c r="BK420" i="10"/>
  <c r="BK421" i="10"/>
  <c r="BK422" i="10"/>
  <c r="BK423" i="10"/>
  <c r="BK424" i="10"/>
  <c r="BK425" i="10"/>
  <c r="BK426" i="10"/>
  <c r="BK427" i="10"/>
  <c r="BK428" i="10"/>
  <c r="BK429" i="10"/>
  <c r="BK430" i="10"/>
  <c r="BK431" i="10"/>
  <c r="BK432" i="10"/>
  <c r="BK433" i="10"/>
  <c r="BK434" i="10"/>
  <c r="BK435" i="10"/>
  <c r="BK436" i="10"/>
  <c r="BK437" i="10"/>
  <c r="BK438" i="10"/>
  <c r="BK439" i="10"/>
  <c r="BK440" i="10"/>
  <c r="BK441" i="10"/>
  <c r="BK442" i="10"/>
  <c r="BK443" i="10"/>
  <c r="BK444" i="10"/>
  <c r="BK445" i="10"/>
  <c r="BK446" i="10"/>
  <c r="BK447" i="10"/>
  <c r="BK448" i="10"/>
  <c r="BK449" i="10"/>
  <c r="BK450" i="10"/>
  <c r="BK451" i="10"/>
  <c r="BK452" i="10"/>
  <c r="BK453" i="10"/>
  <c r="BK454" i="10"/>
  <c r="BK455" i="10"/>
  <c r="BK456" i="10"/>
  <c r="BK457" i="10"/>
  <c r="BK458" i="10"/>
  <c r="BK459" i="10"/>
  <c r="BK460" i="10"/>
  <c r="BK461" i="10"/>
  <c r="BK462" i="10"/>
  <c r="BK463" i="10"/>
  <c r="BK464" i="10"/>
  <c r="BK465" i="10"/>
  <c r="BK466" i="10"/>
  <c r="BK467" i="10"/>
  <c r="BK468" i="10"/>
  <c r="BK469" i="10"/>
  <c r="BK470" i="10"/>
  <c r="BK471" i="10"/>
  <c r="BK472" i="10"/>
  <c r="BK473" i="10"/>
  <c r="BK474" i="10"/>
  <c r="BK475" i="10"/>
  <c r="BK476" i="10"/>
  <c r="BK477" i="10"/>
  <c r="BK478" i="10"/>
  <c r="BK479" i="10"/>
  <c r="BK480" i="10"/>
  <c r="BK481" i="10"/>
  <c r="BK482" i="10"/>
  <c r="BK483" i="10"/>
  <c r="BK484" i="10"/>
  <c r="BK485" i="10"/>
  <c r="BK486" i="10"/>
  <c r="BK487" i="10"/>
  <c r="BK488" i="10"/>
  <c r="BK489" i="10"/>
  <c r="BJ490" i="10"/>
  <c r="BK490" i="10"/>
  <c r="BK491" i="10"/>
  <c r="BK492" i="10"/>
  <c r="BK493" i="10"/>
  <c r="BK494" i="10"/>
  <c r="BK495" i="10"/>
  <c r="BK496" i="10"/>
  <c r="BK497" i="10"/>
  <c r="BK498" i="10"/>
  <c r="BK499" i="10"/>
  <c r="BK500" i="10"/>
  <c r="BK501" i="10"/>
  <c r="BK502" i="10"/>
  <c r="BK503" i="10"/>
  <c r="BK504" i="10"/>
  <c r="BK505" i="10"/>
  <c r="BK506" i="10"/>
  <c r="BJ507" i="10"/>
  <c r="BK507" i="10"/>
  <c r="BK508" i="10"/>
  <c r="BK509" i="10"/>
  <c r="BK510" i="10"/>
  <c r="BK511" i="10"/>
  <c r="BK512" i="10"/>
  <c r="BK513" i="10"/>
  <c r="BK514" i="10"/>
  <c r="BK515" i="10"/>
  <c r="BK516" i="10"/>
  <c r="BK517" i="10"/>
  <c r="BK518" i="10"/>
  <c r="BK519" i="10"/>
  <c r="BK520" i="10"/>
  <c r="BK521" i="10"/>
  <c r="BK522" i="10"/>
  <c r="BK523" i="10"/>
  <c r="BK524" i="10"/>
  <c r="BK525" i="10"/>
  <c r="BK526" i="10"/>
  <c r="BK527" i="10"/>
  <c r="BK528" i="10"/>
  <c r="BK529" i="10"/>
  <c r="BK530" i="10"/>
  <c r="BK531" i="10"/>
  <c r="BK532" i="10"/>
  <c r="BK533" i="10"/>
  <c r="BK534" i="10"/>
  <c r="BK535" i="10"/>
  <c r="BK536" i="10"/>
  <c r="BK537" i="10"/>
  <c r="BK538" i="10"/>
  <c r="BK539" i="10"/>
  <c r="BK540" i="10"/>
  <c r="BK541" i="10"/>
  <c r="BK542" i="10"/>
  <c r="BK543" i="10"/>
  <c r="BK544" i="10"/>
  <c r="BK545" i="10"/>
  <c r="BK546" i="10"/>
  <c r="BK547" i="10"/>
  <c r="BK548" i="10"/>
  <c r="BK549" i="10"/>
  <c r="BK550" i="10"/>
  <c r="BK551" i="10"/>
  <c r="BK552" i="10"/>
  <c r="BK553" i="10"/>
  <c r="BK554" i="10"/>
  <c r="BK555" i="10"/>
  <c r="BK556" i="10"/>
  <c r="BK557" i="10"/>
  <c r="BK558" i="10"/>
  <c r="BK559" i="10"/>
  <c r="BK560" i="10"/>
  <c r="BK561" i="10"/>
  <c r="BK562" i="10"/>
  <c r="BK563" i="10"/>
  <c r="BK564" i="10"/>
  <c r="BK565" i="10"/>
  <c r="BK566" i="10"/>
  <c r="BK567" i="10"/>
  <c r="BK568" i="10"/>
  <c r="BK569" i="10"/>
  <c r="BK570" i="10"/>
  <c r="BK571" i="10"/>
  <c r="BK572" i="10"/>
  <c r="BJ573" i="10"/>
  <c r="BK573" i="10"/>
  <c r="BK574" i="10"/>
  <c r="BK575" i="10"/>
  <c r="BK576" i="10"/>
  <c r="BK577" i="10"/>
  <c r="BK578" i="10"/>
  <c r="BK579" i="10"/>
  <c r="BK580" i="10"/>
  <c r="BJ581" i="10"/>
  <c r="BK581" i="10"/>
  <c r="BK582" i="10"/>
  <c r="BK583" i="10"/>
  <c r="BK584" i="10"/>
  <c r="BK585" i="10"/>
  <c r="BJ586" i="10"/>
  <c r="BK586" i="10"/>
  <c r="BK587" i="10"/>
  <c r="BK588" i="10"/>
  <c r="BK589" i="10"/>
  <c r="BK590" i="10"/>
  <c r="BK591" i="10"/>
  <c r="BK592" i="10"/>
  <c r="BK593" i="10"/>
  <c r="BK594" i="10"/>
  <c r="BK595" i="10"/>
  <c r="BK596" i="10"/>
  <c r="BK597" i="10"/>
  <c r="BK598" i="10"/>
  <c r="BK599" i="10"/>
  <c r="BK600" i="10"/>
  <c r="BK601" i="10"/>
  <c r="BK602" i="10"/>
  <c r="BK603" i="10"/>
  <c r="BK604" i="10"/>
  <c r="BK605" i="10"/>
  <c r="BK606" i="10"/>
  <c r="BK607" i="10"/>
  <c r="BK608" i="10"/>
  <c r="BK609" i="10"/>
  <c r="BK610" i="10"/>
  <c r="BK611" i="10"/>
  <c r="BK612" i="10"/>
  <c r="BK613" i="10"/>
  <c r="BK614" i="10"/>
  <c r="BK615" i="10"/>
  <c r="BK616" i="10"/>
  <c r="BK617" i="10"/>
  <c r="BK618" i="10"/>
  <c r="BK619" i="10"/>
  <c r="BK620" i="10"/>
  <c r="BK621" i="10"/>
  <c r="BK622" i="10"/>
  <c r="BK623" i="10"/>
  <c r="BK624" i="10"/>
  <c r="BK625" i="10"/>
  <c r="BK626" i="10"/>
  <c r="BK627" i="10"/>
  <c r="BK628" i="10"/>
  <c r="BK629" i="10"/>
  <c r="BK630" i="10"/>
  <c r="BK631" i="10"/>
  <c r="BK632" i="10"/>
  <c r="BK633" i="10"/>
  <c r="BK634" i="10"/>
  <c r="BK635" i="10"/>
  <c r="BK636" i="10"/>
  <c r="BK637" i="10"/>
  <c r="BK638" i="10"/>
  <c r="BK639" i="10"/>
  <c r="BK640" i="10"/>
  <c r="BK641" i="10"/>
  <c r="BK642" i="10"/>
  <c r="BK643" i="10"/>
  <c r="BK644" i="10"/>
  <c r="BK645" i="10"/>
  <c r="BK646" i="10"/>
  <c r="BK647" i="10"/>
  <c r="BK648" i="10"/>
  <c r="BK649" i="10"/>
  <c r="BK650" i="10"/>
  <c r="BK651" i="10"/>
  <c r="BJ652" i="10"/>
  <c r="BK652" i="10"/>
  <c r="BJ653" i="10"/>
  <c r="BK653" i="10"/>
  <c r="BJ654" i="10"/>
  <c r="BK654" i="10"/>
  <c r="BJ655" i="10"/>
  <c r="BK655" i="10"/>
  <c r="BJ656" i="10"/>
  <c r="BK656" i="10"/>
  <c r="BJ657" i="10"/>
  <c r="BK657" i="10"/>
  <c r="BJ658" i="10"/>
  <c r="BK658" i="10"/>
  <c r="BJ659" i="10"/>
  <c r="BK659" i="10"/>
  <c r="BJ660" i="10"/>
  <c r="BK660" i="10"/>
  <c r="BJ661" i="10"/>
  <c r="BK661" i="10"/>
  <c r="BJ662" i="10"/>
  <c r="BK662" i="10"/>
  <c r="BJ663" i="10"/>
  <c r="BK663" i="10"/>
  <c r="BJ664" i="10"/>
  <c r="BK664" i="10"/>
  <c r="BJ665" i="10"/>
  <c r="BK665" i="10"/>
  <c r="BJ666" i="10"/>
  <c r="BK666" i="10"/>
  <c r="BJ667" i="10"/>
  <c r="BK667" i="10"/>
  <c r="BJ668" i="10"/>
  <c r="BK668" i="10"/>
  <c r="BJ669" i="10"/>
  <c r="BK669" i="10"/>
  <c r="BI2" i="10" l="1"/>
  <c r="BK2" i="10"/>
  <c r="BI649" i="10" l="1"/>
  <c r="BJ649" i="10"/>
  <c r="BI645" i="10"/>
  <c r="BJ645" i="10"/>
  <c r="BI641" i="10"/>
  <c r="BJ641" i="10"/>
  <c r="BI637" i="10"/>
  <c r="BJ637" i="10"/>
  <c r="BI633" i="10"/>
  <c r="BJ633" i="10"/>
  <c r="BI650" i="10"/>
  <c r="BJ650" i="10"/>
  <c r="BI648" i="10"/>
  <c r="BJ648" i="10"/>
  <c r="BI646" i="10"/>
  <c r="BJ646" i="10"/>
  <c r="BI644" i="10"/>
  <c r="BJ644" i="10"/>
  <c r="BI642" i="10"/>
  <c r="BJ642" i="10"/>
  <c r="BI640" i="10"/>
  <c r="BJ640" i="10"/>
  <c r="BI638" i="10"/>
  <c r="BJ638" i="10"/>
  <c r="BI636" i="10"/>
  <c r="BJ636" i="10"/>
  <c r="BI634" i="10"/>
  <c r="BJ634" i="10"/>
  <c r="BI632" i="10"/>
  <c r="BJ632" i="10"/>
  <c r="BI630" i="10"/>
  <c r="BJ630" i="10"/>
  <c r="BI628" i="10"/>
  <c r="BJ628" i="10"/>
  <c r="BI626" i="10"/>
  <c r="BJ626" i="10"/>
  <c r="BI624" i="10"/>
  <c r="BJ624" i="10"/>
  <c r="BI622" i="10"/>
  <c r="BJ622" i="10"/>
  <c r="BI620" i="10"/>
  <c r="BJ620" i="10"/>
  <c r="BI618" i="10"/>
  <c r="BJ618" i="10"/>
  <c r="BI616" i="10"/>
  <c r="BJ616" i="10"/>
  <c r="BI614" i="10"/>
  <c r="BJ614" i="10"/>
  <c r="BI612" i="10"/>
  <c r="BJ612" i="10"/>
  <c r="BI610" i="10"/>
  <c r="BJ610" i="10"/>
  <c r="BI608" i="10"/>
  <c r="BJ608" i="10"/>
  <c r="BI606" i="10"/>
  <c r="BJ606" i="10"/>
  <c r="BI604" i="10"/>
  <c r="BJ604" i="10"/>
  <c r="BI602" i="10"/>
  <c r="BJ602" i="10"/>
  <c r="BI600" i="10"/>
  <c r="BJ600" i="10"/>
  <c r="BI598" i="10"/>
  <c r="BJ598" i="10"/>
  <c r="BJ596" i="10"/>
  <c r="BI594" i="10"/>
  <c r="BJ594" i="10"/>
  <c r="BI592" i="10"/>
  <c r="BJ592" i="10"/>
  <c r="BI590" i="10"/>
  <c r="BJ590" i="10"/>
  <c r="BI588" i="10"/>
  <c r="BJ588" i="10"/>
  <c r="BI585" i="10"/>
  <c r="BJ585" i="10"/>
  <c r="BI583" i="10"/>
  <c r="BJ583" i="10"/>
  <c r="BI580" i="10"/>
  <c r="BJ580" i="10"/>
  <c r="BI578" i="10"/>
  <c r="BJ578" i="10"/>
  <c r="BI576" i="10"/>
  <c r="BJ576" i="10"/>
  <c r="BI574" i="10"/>
  <c r="BJ574" i="10"/>
  <c r="BI571" i="10"/>
  <c r="BJ571" i="10"/>
  <c r="BI569" i="10"/>
  <c r="BJ569" i="10"/>
  <c r="BI567" i="10"/>
  <c r="BJ567" i="10"/>
  <c r="BI565" i="10"/>
  <c r="BJ565" i="10"/>
  <c r="BI563" i="10"/>
  <c r="BJ563" i="10"/>
  <c r="BI561" i="10"/>
  <c r="BJ561" i="10"/>
  <c r="BI559" i="10"/>
  <c r="BJ559" i="10"/>
  <c r="BI557" i="10"/>
  <c r="BJ557" i="10"/>
  <c r="BI555" i="10"/>
  <c r="BJ555" i="10"/>
  <c r="BI553" i="10"/>
  <c r="BJ553" i="10"/>
  <c r="BI551" i="10"/>
  <c r="BJ551" i="10"/>
  <c r="BI549" i="10"/>
  <c r="BJ549" i="10"/>
  <c r="BI547" i="10"/>
  <c r="BJ547" i="10"/>
  <c r="BI545" i="10"/>
  <c r="BJ545" i="10"/>
  <c r="BI543" i="10"/>
  <c r="BJ543" i="10"/>
  <c r="BI541" i="10"/>
  <c r="BJ541" i="10"/>
  <c r="BI539" i="10"/>
  <c r="BJ539" i="10"/>
  <c r="BI537" i="10"/>
  <c r="BJ537" i="10"/>
  <c r="BI535" i="10"/>
  <c r="BJ535" i="10"/>
  <c r="BI533" i="10"/>
  <c r="BJ533" i="10"/>
  <c r="BI531" i="10"/>
  <c r="BJ531" i="10"/>
  <c r="BI529" i="10"/>
  <c r="BJ529" i="10"/>
  <c r="BI527" i="10"/>
  <c r="BJ527" i="10"/>
  <c r="BI525" i="10"/>
  <c r="BJ525" i="10"/>
  <c r="BI523" i="10"/>
  <c r="BJ523" i="10"/>
  <c r="BI521" i="10"/>
  <c r="BJ521" i="10"/>
  <c r="BI519" i="10"/>
  <c r="BJ519" i="10"/>
  <c r="BI517" i="10"/>
  <c r="BJ517" i="10"/>
  <c r="BI515" i="10"/>
  <c r="BJ515" i="10"/>
  <c r="BI513" i="10"/>
  <c r="BJ513" i="10"/>
  <c r="BI511" i="10"/>
  <c r="BJ511" i="10"/>
  <c r="BI509" i="10"/>
  <c r="BJ509" i="10"/>
  <c r="BI506" i="10"/>
  <c r="BJ506" i="10"/>
  <c r="BI504" i="10"/>
  <c r="BJ504" i="10"/>
  <c r="BI502" i="10"/>
  <c r="BJ502" i="10"/>
  <c r="BI500" i="10"/>
  <c r="BJ500" i="10"/>
  <c r="BI498" i="10"/>
  <c r="BJ498" i="10"/>
  <c r="BI496" i="10"/>
  <c r="BJ496" i="10"/>
  <c r="BI494" i="10"/>
  <c r="BJ494" i="10"/>
  <c r="BI492" i="10"/>
  <c r="BJ492" i="10"/>
  <c r="BI489" i="10"/>
  <c r="BJ489" i="10"/>
  <c r="BI487" i="10"/>
  <c r="BJ487" i="10"/>
  <c r="BI485" i="10"/>
  <c r="BJ485" i="10"/>
  <c r="BI483" i="10"/>
  <c r="BJ483" i="10"/>
  <c r="BI481" i="10"/>
  <c r="BJ481" i="10"/>
  <c r="BI479" i="10"/>
  <c r="BJ479" i="10"/>
  <c r="BI477" i="10"/>
  <c r="BJ477" i="10"/>
  <c r="BI475" i="10"/>
  <c r="BJ475" i="10"/>
  <c r="BI473" i="10"/>
  <c r="BJ473" i="10"/>
  <c r="BI471" i="10"/>
  <c r="BJ471" i="10"/>
  <c r="BI469" i="10"/>
  <c r="BJ469" i="10"/>
  <c r="BI467" i="10"/>
  <c r="BJ467" i="10"/>
  <c r="BI465" i="10"/>
  <c r="BJ465" i="10"/>
  <c r="BI463" i="10"/>
  <c r="BJ463" i="10"/>
  <c r="BI461" i="10"/>
  <c r="BJ461" i="10"/>
  <c r="BI459" i="10"/>
  <c r="BJ459" i="10"/>
  <c r="BI457" i="10"/>
  <c r="BJ457" i="10"/>
  <c r="BI455" i="10"/>
  <c r="BJ455" i="10"/>
  <c r="BI453" i="10"/>
  <c r="BJ453" i="10"/>
  <c r="BI451" i="10"/>
  <c r="BJ451" i="10"/>
  <c r="BI449" i="10"/>
  <c r="BJ449" i="10"/>
  <c r="BI447" i="10"/>
  <c r="BJ447" i="10"/>
  <c r="BJ445" i="10"/>
  <c r="BI443" i="10"/>
  <c r="BJ443" i="10"/>
  <c r="BI441" i="10"/>
  <c r="BJ441" i="10"/>
  <c r="BI439" i="10"/>
  <c r="BJ439" i="10"/>
  <c r="BI437" i="10"/>
  <c r="BJ437" i="10"/>
  <c r="BI435" i="10"/>
  <c r="BJ435" i="10"/>
  <c r="BJ433" i="10"/>
  <c r="BI431" i="10"/>
  <c r="BJ431" i="10"/>
  <c r="BI429" i="10"/>
  <c r="BJ429" i="10"/>
  <c r="BI427" i="10"/>
  <c r="BJ427" i="10"/>
  <c r="BI425" i="10"/>
  <c r="BJ425" i="10"/>
  <c r="BI423" i="10"/>
  <c r="BJ423" i="10"/>
  <c r="BI421" i="10"/>
  <c r="BJ421" i="10"/>
  <c r="BI419" i="10"/>
  <c r="BJ419" i="10"/>
  <c r="BI417" i="10"/>
  <c r="BJ417" i="10"/>
  <c r="BI415" i="10"/>
  <c r="BJ415" i="10"/>
  <c r="BI413" i="10"/>
  <c r="BJ413" i="10"/>
  <c r="BI411" i="10"/>
  <c r="BJ411" i="10"/>
  <c r="BI409" i="10"/>
  <c r="BJ409" i="10"/>
  <c r="BI407" i="10"/>
  <c r="BJ407" i="10"/>
  <c r="BI405" i="10"/>
  <c r="BJ405" i="10"/>
  <c r="BI403" i="10"/>
  <c r="BJ403" i="10"/>
  <c r="BI401" i="10"/>
  <c r="BJ401" i="10"/>
  <c r="BI399" i="10"/>
  <c r="BJ399" i="10"/>
  <c r="BI397" i="10"/>
  <c r="BJ397" i="10"/>
  <c r="BI395" i="10"/>
  <c r="BJ395" i="10"/>
  <c r="BI393" i="10"/>
  <c r="BJ393" i="10"/>
  <c r="BI391" i="10"/>
  <c r="BJ391" i="10"/>
  <c r="BJ389" i="10"/>
  <c r="BJ387" i="10"/>
  <c r="BI385" i="10"/>
  <c r="BJ385" i="10"/>
  <c r="BI383" i="10"/>
  <c r="BJ383" i="10"/>
  <c r="BI381" i="10"/>
  <c r="BJ381" i="10"/>
  <c r="BI379" i="10"/>
  <c r="BJ379" i="10"/>
  <c r="BI377" i="10"/>
  <c r="BJ377" i="10"/>
  <c r="BI375" i="10"/>
  <c r="BJ375" i="10"/>
  <c r="BJ372" i="10"/>
  <c r="BI370" i="10"/>
  <c r="BJ370" i="10"/>
  <c r="BI367" i="10"/>
  <c r="BJ367" i="10"/>
  <c r="BI365" i="10"/>
  <c r="BJ365" i="10"/>
  <c r="BI362" i="10"/>
  <c r="BJ362" i="10"/>
  <c r="BI360" i="10"/>
  <c r="BJ360" i="10"/>
  <c r="BI358" i="10"/>
  <c r="BJ358" i="10"/>
  <c r="BI356" i="10"/>
  <c r="BJ356" i="10"/>
  <c r="BI354" i="10"/>
  <c r="BJ354" i="10"/>
  <c r="BI351" i="10"/>
  <c r="BJ351" i="10"/>
  <c r="BI349" i="10"/>
  <c r="BJ349" i="10"/>
  <c r="BI347" i="10"/>
  <c r="BJ347" i="10"/>
  <c r="BI345" i="10"/>
  <c r="BJ345" i="10"/>
  <c r="BI343" i="10"/>
  <c r="BJ343" i="10"/>
  <c r="BI341" i="10"/>
  <c r="BJ341" i="10"/>
  <c r="BI339" i="10"/>
  <c r="BJ339" i="10"/>
  <c r="BI337" i="10"/>
  <c r="BJ337" i="10"/>
  <c r="BI335" i="10"/>
  <c r="BJ335" i="10"/>
  <c r="BI333" i="10"/>
  <c r="BJ333" i="10"/>
  <c r="BI331" i="10"/>
  <c r="BJ331" i="10"/>
  <c r="BI329" i="10"/>
  <c r="BJ329" i="10"/>
  <c r="BI327" i="10"/>
  <c r="BJ327" i="10"/>
  <c r="BI325" i="10"/>
  <c r="BJ325" i="10"/>
  <c r="BI323" i="10"/>
  <c r="BJ323" i="10"/>
  <c r="BI321" i="10"/>
  <c r="BJ321" i="10"/>
  <c r="BI319" i="10"/>
  <c r="BJ319" i="10"/>
  <c r="BI317" i="10"/>
  <c r="BJ317" i="10"/>
  <c r="BI315" i="10"/>
  <c r="BJ315" i="10"/>
  <c r="BI313" i="10"/>
  <c r="BJ313" i="10"/>
  <c r="BI311" i="10"/>
  <c r="BJ311" i="10"/>
  <c r="BI309" i="10"/>
  <c r="BJ309" i="10"/>
  <c r="BJ307" i="10"/>
  <c r="BI305" i="10"/>
  <c r="BJ305" i="10"/>
  <c r="BI303" i="10"/>
  <c r="BJ303" i="10"/>
  <c r="BI301" i="10"/>
  <c r="BJ301" i="10"/>
  <c r="BI299" i="10"/>
  <c r="BJ299" i="10"/>
  <c r="BI297" i="10"/>
  <c r="BJ297" i="10"/>
  <c r="BI295" i="10"/>
  <c r="BJ295" i="10"/>
  <c r="BI293" i="10"/>
  <c r="BJ293" i="10"/>
  <c r="BI291" i="10"/>
  <c r="BJ291" i="10"/>
  <c r="BI289" i="10"/>
  <c r="BJ289" i="10"/>
  <c r="BI287" i="10"/>
  <c r="BJ287" i="10"/>
  <c r="BI285" i="10"/>
  <c r="BJ285" i="10"/>
  <c r="BI283" i="10"/>
  <c r="BJ283" i="10"/>
  <c r="BI281" i="10"/>
  <c r="BJ281" i="10"/>
  <c r="BI279" i="10"/>
  <c r="BJ279" i="10"/>
  <c r="BI277" i="10"/>
  <c r="BJ277" i="10"/>
  <c r="BI275" i="10"/>
  <c r="BJ275" i="10"/>
  <c r="BI273" i="10"/>
  <c r="BJ273" i="10"/>
  <c r="BI271" i="10"/>
  <c r="BJ271" i="10"/>
  <c r="BJ268" i="10"/>
  <c r="BI266" i="10"/>
  <c r="BJ266" i="10"/>
  <c r="BI264" i="10"/>
  <c r="BJ264" i="10"/>
  <c r="BI262" i="10"/>
  <c r="BJ262" i="10"/>
  <c r="BI260" i="10"/>
  <c r="BJ260" i="10"/>
  <c r="BI257" i="10"/>
  <c r="BJ257" i="10"/>
  <c r="BI255" i="10"/>
  <c r="BJ255" i="10"/>
  <c r="BI253" i="10"/>
  <c r="BJ253" i="10"/>
  <c r="BI251" i="10"/>
  <c r="BJ251" i="10"/>
  <c r="BI249" i="10"/>
  <c r="BJ249" i="10"/>
  <c r="BI247" i="10"/>
  <c r="BJ247" i="10"/>
  <c r="BI245" i="10"/>
  <c r="BJ245" i="10"/>
  <c r="BI243" i="10"/>
  <c r="BJ243" i="10"/>
  <c r="BI241" i="10"/>
  <c r="BJ241" i="10"/>
  <c r="BI239" i="10"/>
  <c r="BJ239" i="10"/>
  <c r="BI237" i="10"/>
  <c r="BJ237" i="10"/>
  <c r="BI235" i="10"/>
  <c r="BJ235" i="10"/>
  <c r="BI233" i="10"/>
  <c r="BJ233" i="10"/>
  <c r="BI231" i="10"/>
  <c r="BJ231" i="10"/>
  <c r="BI229" i="10"/>
  <c r="BJ229" i="10"/>
  <c r="BI227" i="10"/>
  <c r="BJ227" i="10"/>
  <c r="BI225" i="10"/>
  <c r="BJ225" i="10"/>
  <c r="BI223" i="10"/>
  <c r="BJ223" i="10"/>
  <c r="BI221" i="10"/>
  <c r="BJ221" i="10"/>
  <c r="BI219" i="10"/>
  <c r="BJ219" i="10"/>
  <c r="BI217" i="10"/>
  <c r="BJ217" i="10"/>
  <c r="BI215" i="10"/>
  <c r="BJ215" i="10"/>
  <c r="BI213" i="10"/>
  <c r="BJ213" i="10"/>
  <c r="BI211" i="10"/>
  <c r="BJ211" i="10"/>
  <c r="BI209" i="10"/>
  <c r="BJ209" i="10"/>
  <c r="BI207" i="10"/>
  <c r="BJ207" i="10"/>
  <c r="BI205" i="10"/>
  <c r="BJ205" i="10"/>
  <c r="BI203" i="10"/>
  <c r="BJ203" i="10"/>
  <c r="BI201" i="10"/>
  <c r="BJ201" i="10"/>
  <c r="BI199" i="10"/>
  <c r="BJ199" i="10"/>
  <c r="BI197" i="10"/>
  <c r="BJ197" i="10"/>
  <c r="BI195" i="10"/>
  <c r="BJ195" i="10"/>
  <c r="BI193" i="10"/>
  <c r="BJ193" i="10"/>
  <c r="BI191" i="10"/>
  <c r="BJ191" i="10"/>
  <c r="BI189" i="10"/>
  <c r="BJ189" i="10"/>
  <c r="BI187" i="10"/>
  <c r="BJ187" i="10"/>
  <c r="BI185" i="10"/>
  <c r="BJ185" i="10"/>
  <c r="BI183" i="10"/>
  <c r="BJ183" i="10"/>
  <c r="BI181" i="10"/>
  <c r="BJ181" i="10"/>
  <c r="BI179" i="10"/>
  <c r="BJ179" i="10"/>
  <c r="BI177" i="10"/>
  <c r="BJ177" i="10"/>
  <c r="BI175" i="10"/>
  <c r="BJ175" i="10"/>
  <c r="BI173" i="10"/>
  <c r="BJ173" i="10"/>
  <c r="BI171" i="10"/>
  <c r="BJ171" i="10"/>
  <c r="BI169" i="10"/>
  <c r="BJ169" i="10"/>
  <c r="BI167" i="10"/>
  <c r="BJ167" i="10"/>
  <c r="BI164" i="10"/>
  <c r="BJ164" i="10"/>
  <c r="BI162" i="10"/>
  <c r="BJ162" i="10"/>
  <c r="BI160" i="10"/>
  <c r="BJ160" i="10"/>
  <c r="BI158" i="10"/>
  <c r="BJ158" i="10"/>
  <c r="BI156" i="10"/>
  <c r="BJ156" i="10"/>
  <c r="BI154" i="10"/>
  <c r="BJ154" i="10"/>
  <c r="BI152" i="10"/>
  <c r="BJ152" i="10"/>
  <c r="BI150" i="10"/>
  <c r="BJ150" i="10"/>
  <c r="BI148" i="10"/>
  <c r="BJ148" i="10"/>
  <c r="BI146" i="10"/>
  <c r="BJ146" i="10"/>
  <c r="BI144" i="10"/>
  <c r="BJ144" i="10"/>
  <c r="BI142" i="10"/>
  <c r="BJ142" i="10"/>
  <c r="BI140" i="10"/>
  <c r="BJ140" i="10"/>
  <c r="BI138" i="10"/>
  <c r="BJ138" i="10"/>
  <c r="BI136" i="10"/>
  <c r="BJ136" i="10"/>
  <c r="BI134" i="10"/>
  <c r="BJ134" i="10"/>
  <c r="BI132" i="10"/>
  <c r="BJ132" i="10"/>
  <c r="BI130" i="10"/>
  <c r="BJ130" i="10"/>
  <c r="BI128" i="10"/>
  <c r="BJ128" i="10"/>
  <c r="BI126" i="10"/>
  <c r="BJ126" i="10"/>
  <c r="BI124" i="10"/>
  <c r="BJ124" i="10"/>
  <c r="BI122" i="10"/>
  <c r="BJ122" i="10"/>
  <c r="BI120" i="10"/>
  <c r="BJ120" i="10"/>
  <c r="BI118" i="10"/>
  <c r="BJ118" i="10"/>
  <c r="BI116" i="10"/>
  <c r="BJ116" i="10"/>
  <c r="BI114" i="10"/>
  <c r="BJ114" i="10"/>
  <c r="BI112" i="10"/>
  <c r="BJ112" i="10"/>
  <c r="BI110" i="10"/>
  <c r="BJ110" i="10"/>
  <c r="BI108" i="10"/>
  <c r="BJ108" i="10"/>
  <c r="BI106" i="10"/>
  <c r="BJ106" i="10"/>
  <c r="BI104" i="10"/>
  <c r="BJ104" i="10"/>
  <c r="BI102" i="10"/>
  <c r="BJ102" i="10"/>
  <c r="BI100" i="10"/>
  <c r="BJ100" i="10"/>
  <c r="BI98" i="10"/>
  <c r="BJ98" i="10"/>
  <c r="BI96" i="10"/>
  <c r="BJ96" i="10"/>
  <c r="BI94" i="10"/>
  <c r="BJ94" i="10"/>
  <c r="BI92" i="10"/>
  <c r="BJ92" i="10"/>
  <c r="BI90" i="10"/>
  <c r="BJ90" i="10"/>
  <c r="BI88" i="10"/>
  <c r="BJ88" i="10"/>
  <c r="BI86" i="10"/>
  <c r="BJ86" i="10"/>
  <c r="BI84" i="10"/>
  <c r="BJ84" i="10"/>
  <c r="BI82" i="10"/>
  <c r="BJ82" i="10"/>
  <c r="BI80" i="10"/>
  <c r="BJ80" i="10"/>
  <c r="BI78" i="10"/>
  <c r="BJ78" i="10"/>
  <c r="BI76" i="10"/>
  <c r="BJ76" i="10"/>
  <c r="BI74" i="10"/>
  <c r="BJ74" i="10"/>
  <c r="BI72" i="10"/>
  <c r="BJ72" i="10"/>
  <c r="BI70" i="10"/>
  <c r="BJ70" i="10"/>
  <c r="BI68" i="10"/>
  <c r="BJ68" i="10"/>
  <c r="BI66" i="10"/>
  <c r="BJ66" i="10"/>
  <c r="BI64" i="10"/>
  <c r="BJ64" i="10"/>
  <c r="BI62" i="10"/>
  <c r="BJ62" i="10"/>
  <c r="BI60" i="10"/>
  <c r="BJ60" i="10"/>
  <c r="BI58" i="10"/>
  <c r="BJ58" i="10"/>
  <c r="BI56" i="10"/>
  <c r="BJ56" i="10"/>
  <c r="BI54" i="10"/>
  <c r="BJ54" i="10"/>
  <c r="BI52" i="10"/>
  <c r="BJ52" i="10"/>
  <c r="BI50" i="10"/>
  <c r="BJ50" i="10"/>
  <c r="BI48" i="10"/>
  <c r="BJ48" i="10"/>
  <c r="BI45" i="10"/>
  <c r="BJ45" i="10"/>
  <c r="BI43" i="10"/>
  <c r="BJ43" i="10"/>
  <c r="BI41" i="10"/>
  <c r="BJ41" i="10"/>
  <c r="BI39" i="10"/>
  <c r="BJ39" i="10"/>
  <c r="BI37" i="10"/>
  <c r="BJ37" i="10"/>
  <c r="BI34" i="10"/>
  <c r="BJ34" i="10"/>
  <c r="BI32" i="10"/>
  <c r="BJ32" i="10"/>
  <c r="BI30" i="10"/>
  <c r="BJ30" i="10"/>
  <c r="BJ28" i="10"/>
  <c r="BI26" i="10"/>
  <c r="BJ26" i="10"/>
  <c r="BI24" i="10"/>
  <c r="BJ24" i="10"/>
  <c r="BI22" i="10"/>
  <c r="BJ22" i="10"/>
  <c r="BI20" i="10"/>
  <c r="BJ20" i="10"/>
  <c r="BI18" i="10"/>
  <c r="BJ18" i="10"/>
  <c r="BI16" i="10"/>
  <c r="BJ16" i="10"/>
  <c r="BI14" i="10"/>
  <c r="BJ14" i="10"/>
  <c r="BI12" i="10"/>
  <c r="BJ12" i="10"/>
  <c r="BI10" i="10"/>
  <c r="BJ10" i="10"/>
  <c r="BI8" i="10"/>
  <c r="BJ8" i="10"/>
  <c r="BI6" i="10"/>
  <c r="BJ6" i="10"/>
  <c r="BI4" i="10"/>
  <c r="BJ4" i="10"/>
  <c r="BI651" i="10"/>
  <c r="BJ651" i="10"/>
  <c r="BI647" i="10"/>
  <c r="BJ647" i="10"/>
  <c r="BI643" i="10"/>
  <c r="BJ643" i="10"/>
  <c r="BI639" i="10"/>
  <c r="BJ639" i="10"/>
  <c r="BI635" i="10"/>
  <c r="BJ635" i="10"/>
  <c r="BI631" i="10"/>
  <c r="BJ631" i="10"/>
  <c r="BI629" i="10"/>
  <c r="BJ629" i="10"/>
  <c r="BI627" i="10"/>
  <c r="BJ627" i="10"/>
  <c r="BI625" i="10"/>
  <c r="BJ625" i="10"/>
  <c r="BI623" i="10"/>
  <c r="BJ623" i="10"/>
  <c r="BI621" i="10"/>
  <c r="BJ621" i="10"/>
  <c r="BI619" i="10"/>
  <c r="BJ619" i="10"/>
  <c r="BI617" i="10"/>
  <c r="BJ617" i="10"/>
  <c r="BI615" i="10"/>
  <c r="BJ615" i="10"/>
  <c r="BI613" i="10"/>
  <c r="BJ613" i="10"/>
  <c r="BI611" i="10"/>
  <c r="BJ611" i="10"/>
  <c r="BI609" i="10"/>
  <c r="BJ609" i="10"/>
  <c r="BI607" i="10"/>
  <c r="BJ607" i="10"/>
  <c r="BI605" i="10"/>
  <c r="BJ605" i="10"/>
  <c r="BJ603" i="10"/>
  <c r="BI601" i="10"/>
  <c r="BJ601" i="10"/>
  <c r="BJ599" i="10"/>
  <c r="BJ597" i="10"/>
  <c r="BI595" i="10"/>
  <c r="BJ595" i="10"/>
  <c r="BI593" i="10"/>
  <c r="BJ593" i="10"/>
  <c r="BI591" i="10"/>
  <c r="BJ591" i="10"/>
  <c r="BI589" i="10"/>
  <c r="BJ589" i="10"/>
  <c r="BI587" i="10"/>
  <c r="BJ587" i="10"/>
  <c r="BI584" i="10"/>
  <c r="BJ584" i="10"/>
  <c r="BI582" i="10"/>
  <c r="BJ582" i="10"/>
  <c r="BJ579" i="10"/>
  <c r="BI577" i="10"/>
  <c r="BJ577" i="10"/>
  <c r="BI575" i="10"/>
  <c r="BJ575" i="10"/>
  <c r="BI572" i="10"/>
  <c r="BJ572" i="10"/>
  <c r="BI570" i="10"/>
  <c r="BJ570" i="10"/>
  <c r="BI568" i="10"/>
  <c r="BJ568" i="10"/>
  <c r="BI566" i="10"/>
  <c r="BJ566" i="10"/>
  <c r="BI564" i="10"/>
  <c r="BJ564" i="10"/>
  <c r="BI562" i="10"/>
  <c r="BJ562" i="10"/>
  <c r="BI560" i="10"/>
  <c r="BJ560" i="10"/>
  <c r="BI558" i="10"/>
  <c r="BJ558" i="10"/>
  <c r="BI556" i="10"/>
  <c r="BJ556" i="10"/>
  <c r="BI554" i="10"/>
  <c r="BJ554" i="10"/>
  <c r="BI552" i="10"/>
  <c r="BJ552" i="10"/>
  <c r="BI550" i="10"/>
  <c r="BJ550" i="10"/>
  <c r="BI548" i="10"/>
  <c r="BJ548" i="10"/>
  <c r="BI546" i="10"/>
  <c r="BJ546" i="10"/>
  <c r="BI544" i="10"/>
  <c r="BJ544" i="10"/>
  <c r="BI542" i="10"/>
  <c r="BJ542" i="10"/>
  <c r="BI540" i="10"/>
  <c r="BJ540" i="10"/>
  <c r="BI538" i="10"/>
  <c r="BJ538" i="10"/>
  <c r="BI536" i="10"/>
  <c r="BJ536" i="10"/>
  <c r="BI534" i="10"/>
  <c r="BJ534" i="10"/>
  <c r="BI532" i="10"/>
  <c r="BJ532" i="10"/>
  <c r="BI530" i="10"/>
  <c r="BJ530" i="10"/>
  <c r="BI528" i="10"/>
  <c r="BJ528" i="10"/>
  <c r="BI526" i="10"/>
  <c r="BJ526" i="10"/>
  <c r="BI524" i="10"/>
  <c r="BJ524" i="10"/>
  <c r="BI522" i="10"/>
  <c r="BJ522" i="10"/>
  <c r="BI520" i="10"/>
  <c r="BJ520" i="10"/>
  <c r="BI518" i="10"/>
  <c r="BJ518" i="10"/>
  <c r="BI516" i="10"/>
  <c r="BJ516" i="10"/>
  <c r="BI514" i="10"/>
  <c r="BJ514" i="10"/>
  <c r="BI512" i="10"/>
  <c r="BJ512" i="10"/>
  <c r="BI510" i="10"/>
  <c r="BJ510" i="10"/>
  <c r="BI508" i="10"/>
  <c r="BJ508" i="10"/>
  <c r="BI505" i="10"/>
  <c r="BJ505" i="10"/>
  <c r="BI503" i="10"/>
  <c r="BJ503" i="10"/>
  <c r="BI501" i="10"/>
  <c r="BJ501" i="10"/>
  <c r="BI499" i="10"/>
  <c r="BJ499" i="10"/>
  <c r="BI497" i="10"/>
  <c r="BJ497" i="10"/>
  <c r="BI495" i="10"/>
  <c r="BJ495" i="10"/>
  <c r="BI493" i="10"/>
  <c r="BJ493" i="10"/>
  <c r="BI491" i="10"/>
  <c r="BJ491" i="10"/>
  <c r="BI488" i="10"/>
  <c r="BJ488" i="10"/>
  <c r="BI486" i="10"/>
  <c r="BJ486" i="10"/>
  <c r="BI484" i="10"/>
  <c r="BJ484" i="10"/>
  <c r="BI482" i="10"/>
  <c r="BJ482" i="10"/>
  <c r="BI480" i="10"/>
  <c r="BJ480" i="10"/>
  <c r="BI478" i="10"/>
  <c r="BJ478" i="10"/>
  <c r="BI476" i="10"/>
  <c r="BJ476" i="10"/>
  <c r="BI474" i="10"/>
  <c r="BJ474" i="10"/>
  <c r="BI472" i="10"/>
  <c r="BJ472" i="10"/>
  <c r="BI470" i="10"/>
  <c r="BJ470" i="10"/>
  <c r="BI468" i="10"/>
  <c r="BJ468" i="10"/>
  <c r="BI466" i="10"/>
  <c r="BJ466" i="10"/>
  <c r="BI464" i="10"/>
  <c r="BJ464" i="10"/>
  <c r="BI462" i="10"/>
  <c r="BJ462" i="10"/>
  <c r="BI460" i="10"/>
  <c r="BJ460" i="10"/>
  <c r="BI458" i="10"/>
  <c r="BJ458" i="10"/>
  <c r="BI456" i="10"/>
  <c r="BJ456" i="10"/>
  <c r="BI454" i="10"/>
  <c r="BJ454" i="10"/>
  <c r="BI452" i="10"/>
  <c r="BJ452" i="10"/>
  <c r="BI450" i="10"/>
  <c r="BJ450" i="10"/>
  <c r="BJ448" i="10"/>
  <c r="BI446" i="10"/>
  <c r="BJ446" i="10"/>
  <c r="BI444" i="10"/>
  <c r="BJ444" i="10"/>
  <c r="BI442" i="10"/>
  <c r="BJ442" i="10"/>
  <c r="BI440" i="10"/>
  <c r="BJ440" i="10"/>
  <c r="BI438" i="10"/>
  <c r="BJ438" i="10"/>
  <c r="BI436" i="10"/>
  <c r="BJ436" i="10"/>
  <c r="BI434" i="10"/>
  <c r="BJ434" i="10"/>
  <c r="BI432" i="10"/>
  <c r="BJ432" i="10"/>
  <c r="BI430" i="10"/>
  <c r="BJ430" i="10"/>
  <c r="BI428" i="10"/>
  <c r="BJ428" i="10"/>
  <c r="BI426" i="10"/>
  <c r="BJ426" i="10"/>
  <c r="BI424" i="10"/>
  <c r="BJ424" i="10"/>
  <c r="BI422" i="10"/>
  <c r="BJ422" i="10"/>
  <c r="BI420" i="10"/>
  <c r="BJ420" i="10"/>
  <c r="BI418" i="10"/>
  <c r="BJ418" i="10"/>
  <c r="BI416" i="10"/>
  <c r="BJ416" i="10"/>
  <c r="BI414" i="10"/>
  <c r="BJ414" i="10"/>
  <c r="BI412" i="10"/>
  <c r="BJ412" i="10"/>
  <c r="BI410" i="10"/>
  <c r="BJ410" i="10"/>
  <c r="BI408" i="10"/>
  <c r="BJ408" i="10"/>
  <c r="BI406" i="10"/>
  <c r="BJ406" i="10"/>
  <c r="BI404" i="10"/>
  <c r="BJ404" i="10"/>
  <c r="BI402" i="10"/>
  <c r="BJ402" i="10"/>
  <c r="BI400" i="10"/>
  <c r="BJ400" i="10"/>
  <c r="BI398" i="10"/>
  <c r="BJ398" i="10"/>
  <c r="BI396" i="10"/>
  <c r="BJ396" i="10"/>
  <c r="BI394" i="10"/>
  <c r="BJ394" i="10"/>
  <c r="BI392" i="10"/>
  <c r="BJ392" i="10"/>
  <c r="BI390" i="10"/>
  <c r="BJ390" i="10"/>
  <c r="BI388" i="10"/>
  <c r="BJ388" i="10"/>
  <c r="BI386" i="10"/>
  <c r="BJ386" i="10"/>
  <c r="BJ384" i="10"/>
  <c r="BI382" i="10"/>
  <c r="BJ382" i="10"/>
  <c r="BI380" i="10"/>
  <c r="BJ380" i="10"/>
  <c r="BI378" i="10"/>
  <c r="BJ378" i="10"/>
  <c r="BI376" i="10"/>
  <c r="BJ376" i="10"/>
  <c r="BJ374" i="10"/>
  <c r="BI371" i="10"/>
  <c r="BJ371" i="10"/>
  <c r="BI369" i="10"/>
  <c r="BJ369" i="10"/>
  <c r="BI366" i="10"/>
  <c r="BJ366" i="10"/>
  <c r="BJ364" i="10"/>
  <c r="BI361" i="10"/>
  <c r="BJ361" i="10"/>
  <c r="BI359" i="10"/>
  <c r="BJ359" i="10"/>
  <c r="BI357" i="10"/>
  <c r="BJ357" i="10"/>
  <c r="BI355" i="10"/>
  <c r="BJ355" i="10"/>
  <c r="BI353" i="10"/>
  <c r="BJ353" i="10"/>
  <c r="BI350" i="10"/>
  <c r="BJ350" i="10"/>
  <c r="BI348" i="10"/>
  <c r="BJ348" i="10"/>
  <c r="BI346" i="10"/>
  <c r="BJ346" i="10"/>
  <c r="BI344" i="10"/>
  <c r="BJ344" i="10"/>
  <c r="BI342" i="10"/>
  <c r="BJ342" i="10"/>
  <c r="BI340" i="10"/>
  <c r="BJ340" i="10"/>
  <c r="BI338" i="10"/>
  <c r="BJ338" i="10"/>
  <c r="BI336" i="10"/>
  <c r="BJ336" i="10"/>
  <c r="BI334" i="10"/>
  <c r="BJ334" i="10"/>
  <c r="BI332" i="10"/>
  <c r="BJ332" i="10"/>
  <c r="BI330" i="10"/>
  <c r="BJ330" i="10"/>
  <c r="BI328" i="10"/>
  <c r="BJ328" i="10"/>
  <c r="BI326" i="10"/>
  <c r="BJ326" i="10"/>
  <c r="BI324" i="10"/>
  <c r="BJ324" i="10"/>
  <c r="BI322" i="10"/>
  <c r="BJ322" i="10"/>
  <c r="BI320" i="10"/>
  <c r="BJ320" i="10"/>
  <c r="BI318" i="10"/>
  <c r="BJ318" i="10"/>
  <c r="BI316" i="10"/>
  <c r="BJ316" i="10"/>
  <c r="BI314" i="10"/>
  <c r="BJ314" i="10"/>
  <c r="BI312" i="10"/>
  <c r="BJ312" i="10"/>
  <c r="BI310" i="10"/>
  <c r="BJ310" i="10"/>
  <c r="BI308" i="10"/>
  <c r="BJ308" i="10"/>
  <c r="BI306" i="10"/>
  <c r="BJ306" i="10"/>
  <c r="BI304" i="10"/>
  <c r="BJ304" i="10"/>
  <c r="BI302" i="10"/>
  <c r="BJ302" i="10"/>
  <c r="BI300" i="10"/>
  <c r="BJ300" i="10"/>
  <c r="BI298" i="10"/>
  <c r="BJ298" i="10"/>
  <c r="BI296" i="10"/>
  <c r="BJ296" i="10"/>
  <c r="BJ294" i="10"/>
  <c r="BI292" i="10"/>
  <c r="BJ292" i="10"/>
  <c r="BI290" i="10"/>
  <c r="BJ290" i="10"/>
  <c r="BI288" i="10"/>
  <c r="BJ288" i="10"/>
  <c r="BI286" i="10"/>
  <c r="BJ286" i="10"/>
  <c r="BI284" i="10"/>
  <c r="BJ284" i="10"/>
  <c r="BI282" i="10"/>
  <c r="BJ282" i="10"/>
  <c r="BI280" i="10"/>
  <c r="BJ280" i="10"/>
  <c r="BI278" i="10"/>
  <c r="BJ278" i="10"/>
  <c r="BI276" i="10"/>
  <c r="BJ276" i="10"/>
  <c r="BI274" i="10"/>
  <c r="BJ274" i="10"/>
  <c r="BJ272" i="10"/>
  <c r="BI269" i="10"/>
  <c r="BJ269" i="10"/>
  <c r="BI267" i="10"/>
  <c r="BJ267" i="10"/>
  <c r="BI265" i="10"/>
  <c r="BJ265" i="10"/>
  <c r="BI263" i="10"/>
  <c r="BJ263" i="10"/>
  <c r="BI261" i="10"/>
  <c r="BJ261" i="10"/>
  <c r="BI258" i="10"/>
  <c r="BJ258" i="10"/>
  <c r="BI256" i="10"/>
  <c r="BJ256" i="10"/>
  <c r="BI254" i="10"/>
  <c r="BJ254" i="10"/>
  <c r="BI252" i="10"/>
  <c r="BJ252" i="10"/>
  <c r="BI250" i="10"/>
  <c r="BJ250" i="10"/>
  <c r="BI248" i="10"/>
  <c r="BJ248" i="10"/>
  <c r="BI246" i="10"/>
  <c r="BJ246" i="10"/>
  <c r="BI244" i="10"/>
  <c r="BJ244" i="10"/>
  <c r="BI242" i="10"/>
  <c r="BJ242" i="10"/>
  <c r="BI240" i="10"/>
  <c r="BJ240" i="10"/>
  <c r="BI238" i="10"/>
  <c r="BJ238" i="10"/>
  <c r="BJ236" i="10"/>
  <c r="BI234" i="10"/>
  <c r="BJ234" i="10"/>
  <c r="BI232" i="10"/>
  <c r="BJ232" i="10"/>
  <c r="BI230" i="10"/>
  <c r="BJ230" i="10"/>
  <c r="BI228" i="10"/>
  <c r="BJ228" i="10"/>
  <c r="BI226" i="10"/>
  <c r="BJ226" i="10"/>
  <c r="BI224" i="10"/>
  <c r="BJ224" i="10"/>
  <c r="BI222" i="10"/>
  <c r="BJ222" i="10"/>
  <c r="BI220" i="10"/>
  <c r="BJ220" i="10"/>
  <c r="BI218" i="10"/>
  <c r="BJ218" i="10"/>
  <c r="BI216" i="10"/>
  <c r="BJ216" i="10"/>
  <c r="BI214" i="10"/>
  <c r="BJ214" i="10"/>
  <c r="BI212" i="10"/>
  <c r="BJ212" i="10"/>
  <c r="BI210" i="10"/>
  <c r="BJ210" i="10"/>
  <c r="BI208" i="10"/>
  <c r="BJ208" i="10"/>
  <c r="BI206" i="10"/>
  <c r="BJ206" i="10"/>
  <c r="BI204" i="10"/>
  <c r="BJ204" i="10"/>
  <c r="BI202" i="10"/>
  <c r="BJ202" i="10"/>
  <c r="BI200" i="10"/>
  <c r="BJ200" i="10"/>
  <c r="BI198" i="10"/>
  <c r="BJ198" i="10"/>
  <c r="BI196" i="10"/>
  <c r="BJ196" i="10"/>
  <c r="BI194" i="10"/>
  <c r="BJ194" i="10"/>
  <c r="BI192" i="10"/>
  <c r="BJ192" i="10"/>
  <c r="BI190" i="10"/>
  <c r="BJ190" i="10"/>
  <c r="BI188" i="10"/>
  <c r="BJ188" i="10"/>
  <c r="BI186" i="10"/>
  <c r="BJ186" i="10"/>
  <c r="BI184" i="10"/>
  <c r="BJ184" i="10"/>
  <c r="BI182" i="10"/>
  <c r="BJ182" i="10"/>
  <c r="BI180" i="10"/>
  <c r="BJ180" i="10"/>
  <c r="BI178" i="10"/>
  <c r="BJ178" i="10"/>
  <c r="BI176" i="10"/>
  <c r="BJ176" i="10"/>
  <c r="BI174" i="10"/>
  <c r="BJ174" i="10"/>
  <c r="BI172" i="10"/>
  <c r="BJ172" i="10"/>
  <c r="BI170" i="10"/>
  <c r="BJ170" i="10"/>
  <c r="BI168" i="10"/>
  <c r="BJ168" i="10"/>
  <c r="BI165" i="10"/>
  <c r="BJ165" i="10"/>
  <c r="BI163" i="10"/>
  <c r="BJ163" i="10"/>
  <c r="BI161" i="10"/>
  <c r="BJ161" i="10"/>
  <c r="BI159" i="10"/>
  <c r="BJ159" i="10"/>
  <c r="BI157" i="10"/>
  <c r="BJ157" i="10"/>
  <c r="BI155" i="10"/>
  <c r="BJ155" i="10"/>
  <c r="BI153" i="10"/>
  <c r="BJ153" i="10"/>
  <c r="BI151" i="10"/>
  <c r="BJ151" i="10"/>
  <c r="BI149" i="10"/>
  <c r="BJ149" i="10"/>
  <c r="BI147" i="10"/>
  <c r="BJ147" i="10"/>
  <c r="BI145" i="10"/>
  <c r="BJ145" i="10"/>
  <c r="BI143" i="10"/>
  <c r="BJ143" i="10"/>
  <c r="BI141" i="10"/>
  <c r="BJ141" i="10"/>
  <c r="BI139" i="10"/>
  <c r="BJ139" i="10"/>
  <c r="BI137" i="10"/>
  <c r="BJ137" i="10"/>
  <c r="BI135" i="10"/>
  <c r="BJ135" i="10"/>
  <c r="BI133" i="10"/>
  <c r="BJ133" i="10"/>
  <c r="BI131" i="10"/>
  <c r="BJ131" i="10"/>
  <c r="BI129" i="10"/>
  <c r="BJ129" i="10"/>
  <c r="BI127" i="10"/>
  <c r="BJ127" i="10"/>
  <c r="BI125" i="10"/>
  <c r="BJ125" i="10"/>
  <c r="BI123" i="10"/>
  <c r="BJ123" i="10"/>
  <c r="BI121" i="10"/>
  <c r="BJ121" i="10"/>
  <c r="BI119" i="10"/>
  <c r="BJ119" i="10"/>
  <c r="BI117" i="10"/>
  <c r="BJ117" i="10"/>
  <c r="BI115" i="10"/>
  <c r="BJ115" i="10"/>
  <c r="BI113" i="10"/>
  <c r="BJ113" i="10"/>
  <c r="BI111" i="10"/>
  <c r="BJ111" i="10"/>
  <c r="BI109" i="10"/>
  <c r="BJ109" i="10"/>
  <c r="BI107" i="10"/>
  <c r="BJ107" i="10"/>
  <c r="BI105" i="10"/>
  <c r="BJ105" i="10"/>
  <c r="BI103" i="10"/>
  <c r="BJ103" i="10"/>
  <c r="BI101" i="10"/>
  <c r="BJ101" i="10"/>
  <c r="BI99" i="10"/>
  <c r="BJ99" i="10"/>
  <c r="BI97" i="10"/>
  <c r="BJ97" i="10"/>
  <c r="BI95" i="10"/>
  <c r="BJ95" i="10"/>
  <c r="BI93" i="10"/>
  <c r="BJ93" i="10"/>
  <c r="BI91" i="10"/>
  <c r="BJ91" i="10"/>
  <c r="BI89" i="10"/>
  <c r="BJ89" i="10"/>
  <c r="BI87" i="10"/>
  <c r="BJ87" i="10"/>
  <c r="BI85" i="10"/>
  <c r="BJ85" i="10"/>
  <c r="BI83" i="10"/>
  <c r="BJ83" i="10"/>
  <c r="BI81" i="10"/>
  <c r="BJ81" i="10"/>
  <c r="BI79" i="10"/>
  <c r="BJ79" i="10"/>
  <c r="BI77" i="10"/>
  <c r="BJ77" i="10"/>
  <c r="BI75" i="10"/>
  <c r="BJ75" i="10"/>
  <c r="BI73" i="10"/>
  <c r="BJ73" i="10"/>
  <c r="BI71" i="10"/>
  <c r="BJ71" i="10"/>
  <c r="BI69" i="10"/>
  <c r="BJ69" i="10"/>
  <c r="BI67" i="10"/>
  <c r="BJ67" i="10"/>
  <c r="BI65" i="10"/>
  <c r="BJ65" i="10"/>
  <c r="BI63" i="10"/>
  <c r="BJ63" i="10"/>
  <c r="BI61" i="10"/>
  <c r="BJ61" i="10"/>
  <c r="BI59" i="10"/>
  <c r="BJ59" i="10"/>
  <c r="BI57" i="10"/>
  <c r="BJ57" i="10"/>
  <c r="BI55" i="10"/>
  <c r="BJ55" i="10"/>
  <c r="BI53" i="10"/>
  <c r="BJ53" i="10"/>
  <c r="BI51" i="10"/>
  <c r="BJ51" i="10"/>
  <c r="BI49" i="10"/>
  <c r="BJ49" i="10"/>
  <c r="BI47" i="10"/>
  <c r="BJ47" i="10"/>
  <c r="BI44" i="10"/>
  <c r="BJ44" i="10"/>
  <c r="BI42" i="10"/>
  <c r="BJ42" i="10"/>
  <c r="BI40" i="10"/>
  <c r="BJ40" i="10"/>
  <c r="BI38" i="10"/>
  <c r="BJ38" i="10"/>
  <c r="BI36" i="10"/>
  <c r="BJ36" i="10"/>
  <c r="BI33" i="10"/>
  <c r="BJ33" i="10"/>
  <c r="BI31" i="10"/>
  <c r="BJ31" i="10"/>
  <c r="BI29" i="10"/>
  <c r="BJ29" i="10"/>
  <c r="BI27" i="10"/>
  <c r="BJ27" i="10"/>
  <c r="BI25" i="10"/>
  <c r="BJ25" i="10"/>
  <c r="BI23" i="10"/>
  <c r="BJ23" i="10"/>
  <c r="BI21" i="10"/>
  <c r="BJ21" i="10"/>
  <c r="BI19" i="10"/>
  <c r="BJ19" i="10"/>
  <c r="BI17" i="10"/>
  <c r="BJ17" i="10"/>
  <c r="BI15" i="10"/>
  <c r="BJ15" i="10"/>
  <c r="BI13" i="10"/>
  <c r="BJ13" i="10"/>
  <c r="BI11" i="10"/>
  <c r="BJ11" i="10"/>
  <c r="BI9" i="10"/>
  <c r="BJ9" i="10"/>
  <c r="BI7" i="10"/>
  <c r="BJ7" i="10"/>
  <c r="BI5" i="10"/>
  <c r="BJ5" i="10"/>
  <c r="BI3" i="10"/>
  <c r="BJ3" i="10"/>
  <c r="AK2" i="10"/>
  <c r="BJ2" i="10"/>
  <c r="BG309" i="10" l="1"/>
  <c r="BG3" i="10"/>
  <c r="BG4" i="10"/>
  <c r="BG5" i="10"/>
  <c r="BG6" i="10"/>
  <c r="BG7" i="10"/>
  <c r="BG8" i="10"/>
  <c r="BG9" i="10"/>
  <c r="BG10" i="10"/>
  <c r="BG11" i="10"/>
  <c r="BG12" i="10"/>
  <c r="BG13" i="10"/>
  <c r="BG14" i="10"/>
  <c r="BG15" i="10"/>
  <c r="BG16" i="10"/>
  <c r="BG17" i="10"/>
  <c r="BG18" i="10"/>
  <c r="BG19" i="10"/>
  <c r="BG20" i="10"/>
  <c r="BG21" i="10"/>
  <c r="BG22" i="10"/>
  <c r="BG23" i="10"/>
  <c r="BG24" i="10"/>
  <c r="BG25" i="10"/>
  <c r="BG26" i="10"/>
  <c r="BG27" i="10"/>
  <c r="BG29" i="10"/>
  <c r="BG30" i="10"/>
  <c r="BG31" i="10"/>
  <c r="BG32" i="10"/>
  <c r="BG33" i="10"/>
  <c r="BG34" i="10"/>
  <c r="BG36" i="10"/>
  <c r="BG37" i="10"/>
  <c r="BG38" i="10"/>
  <c r="BG39" i="10"/>
  <c r="BG40" i="10"/>
  <c r="BG41" i="10"/>
  <c r="BG42" i="10"/>
  <c r="BG43" i="10"/>
  <c r="BG44" i="10"/>
  <c r="BG45" i="10"/>
  <c r="BG47" i="10"/>
  <c r="BG48" i="10"/>
  <c r="BG49" i="10"/>
  <c r="BG50" i="10"/>
  <c r="BG51" i="10"/>
  <c r="BG52" i="10"/>
  <c r="BG53" i="10"/>
  <c r="BG54" i="10"/>
  <c r="BG55" i="10"/>
  <c r="BG56" i="10"/>
  <c r="BG57" i="10"/>
  <c r="BG58" i="10"/>
  <c r="BG59" i="10"/>
  <c r="BG60" i="10"/>
  <c r="BG61" i="10"/>
  <c r="BG62" i="10"/>
  <c r="BG63" i="10"/>
  <c r="BG64" i="10"/>
  <c r="BG65" i="10"/>
  <c r="BG66" i="10"/>
  <c r="BG67" i="10"/>
  <c r="BG68" i="10"/>
  <c r="BG69" i="10"/>
  <c r="BG70" i="10"/>
  <c r="BG71" i="10"/>
  <c r="BG72" i="10"/>
  <c r="BG73" i="10"/>
  <c r="BG74" i="10"/>
  <c r="BG75" i="10"/>
  <c r="BG76" i="10"/>
  <c r="BG77" i="10"/>
  <c r="BG78" i="10"/>
  <c r="BG79" i="10"/>
  <c r="BG80" i="10"/>
  <c r="BG81" i="10"/>
  <c r="BG82" i="10"/>
  <c r="BG83" i="10"/>
  <c r="BG84" i="10"/>
  <c r="BG85" i="10"/>
  <c r="BG86" i="10"/>
  <c r="BG87" i="10"/>
  <c r="BG88" i="10"/>
  <c r="BG89" i="10"/>
  <c r="BG90" i="10"/>
  <c r="BG91" i="10"/>
  <c r="BG92" i="10"/>
  <c r="BG93" i="10"/>
  <c r="BG94" i="10"/>
  <c r="BG95" i="10"/>
  <c r="BG96" i="10"/>
  <c r="BG97" i="10"/>
  <c r="BG98" i="10"/>
  <c r="BG99" i="10"/>
  <c r="BG100" i="10"/>
  <c r="BG101" i="10"/>
  <c r="BG102" i="10"/>
  <c r="BG103" i="10"/>
  <c r="BG104" i="10"/>
  <c r="BG105" i="10"/>
  <c r="BG106" i="10"/>
  <c r="BG107" i="10"/>
  <c r="BG108" i="10"/>
  <c r="BG109" i="10"/>
  <c r="BG110" i="10"/>
  <c r="BG111" i="10"/>
  <c r="BG112" i="10"/>
  <c r="BG113" i="10"/>
  <c r="BG114" i="10"/>
  <c r="BG115" i="10"/>
  <c r="BG116" i="10"/>
  <c r="BG117" i="10"/>
  <c r="BG118" i="10"/>
  <c r="BG119" i="10"/>
  <c r="BG120" i="10"/>
  <c r="BG121" i="10"/>
  <c r="BG122" i="10"/>
  <c r="BG123" i="10"/>
  <c r="BG124" i="10"/>
  <c r="BG125" i="10"/>
  <c r="BG126" i="10"/>
  <c r="BG127" i="10"/>
  <c r="BG128" i="10"/>
  <c r="BG129" i="10"/>
  <c r="BG130" i="10"/>
  <c r="BG131" i="10"/>
  <c r="BG132" i="10"/>
  <c r="BG133" i="10"/>
  <c r="BG134" i="10"/>
  <c r="BG135" i="10"/>
  <c r="BG136" i="10"/>
  <c r="BG137" i="10"/>
  <c r="BG138" i="10"/>
  <c r="BG139" i="10"/>
  <c r="BG140" i="10"/>
  <c r="BG141" i="10"/>
  <c r="BG142" i="10"/>
  <c r="BG143" i="10"/>
  <c r="BG144" i="10"/>
  <c r="BG145" i="10"/>
  <c r="BG146" i="10"/>
  <c r="BG147" i="10"/>
  <c r="BG148" i="10"/>
  <c r="BG149" i="10"/>
  <c r="BG150" i="10"/>
  <c r="BG151" i="10"/>
  <c r="BG152" i="10"/>
  <c r="BG153" i="10"/>
  <c r="BG154" i="10"/>
  <c r="BG155" i="10"/>
  <c r="BG156" i="10"/>
  <c r="BG157" i="10"/>
  <c r="BG159" i="10"/>
  <c r="BG160" i="10"/>
  <c r="BG161" i="10"/>
  <c r="BG162" i="10"/>
  <c r="BG163" i="10"/>
  <c r="BG164" i="10"/>
  <c r="BG165" i="10"/>
  <c r="BG167" i="10"/>
  <c r="BG168" i="10"/>
  <c r="BG169" i="10"/>
  <c r="BG170" i="10"/>
  <c r="BG171" i="10"/>
  <c r="BG172" i="10"/>
  <c r="BG173" i="10"/>
  <c r="BG174" i="10"/>
  <c r="BG175" i="10"/>
  <c r="BG176" i="10"/>
  <c r="BG177" i="10"/>
  <c r="BG178" i="10"/>
  <c r="BG179" i="10"/>
  <c r="BG180" i="10"/>
  <c r="BG181" i="10"/>
  <c r="BG182" i="10"/>
  <c r="BG183" i="10"/>
  <c r="BG184" i="10"/>
  <c r="BG185" i="10"/>
  <c r="BG186" i="10"/>
  <c r="BG187" i="10"/>
  <c r="BG188" i="10"/>
  <c r="BG189" i="10"/>
  <c r="BG190" i="10"/>
  <c r="BG191" i="10"/>
  <c r="BG192" i="10"/>
  <c r="BG193" i="10"/>
  <c r="BG194" i="10"/>
  <c r="BG195" i="10"/>
  <c r="BG196" i="10"/>
  <c r="BG197" i="10"/>
  <c r="BG198" i="10"/>
  <c r="BG199" i="10"/>
  <c r="BG200" i="10"/>
  <c r="BG201" i="10"/>
  <c r="BG202" i="10"/>
  <c r="BG203" i="10"/>
  <c r="BG204" i="10"/>
  <c r="BG205" i="10"/>
  <c r="BG207" i="10"/>
  <c r="BG208" i="10"/>
  <c r="BG209" i="10"/>
  <c r="BG210" i="10"/>
  <c r="BG211" i="10"/>
  <c r="BG212" i="10"/>
  <c r="BG213" i="10"/>
  <c r="BG214" i="10"/>
  <c r="BG215" i="10"/>
  <c r="BG216" i="10"/>
  <c r="BG217" i="10"/>
  <c r="BG218" i="10"/>
  <c r="BG219" i="10"/>
  <c r="BG220" i="10"/>
  <c r="BG221" i="10"/>
  <c r="BG222" i="10"/>
  <c r="BG223" i="10"/>
  <c r="BG224" i="10"/>
  <c r="BG225" i="10"/>
  <c r="BG226" i="10"/>
  <c r="BG227" i="10"/>
  <c r="BG228" i="10"/>
  <c r="BG229" i="10"/>
  <c r="BG230" i="10"/>
  <c r="BG231" i="10"/>
  <c r="BG232" i="10"/>
  <c r="BG233" i="10"/>
  <c r="BG234" i="10"/>
  <c r="BG235" i="10"/>
  <c r="BG236" i="10"/>
  <c r="BG237" i="10"/>
  <c r="BG238" i="10"/>
  <c r="BG239" i="10"/>
  <c r="BG240" i="10"/>
  <c r="BG241" i="10"/>
  <c r="BG242" i="10"/>
  <c r="BG243" i="10"/>
  <c r="BG244" i="10"/>
  <c r="BG245" i="10"/>
  <c r="BG246" i="10"/>
  <c r="BG247" i="10"/>
  <c r="BG248" i="10"/>
  <c r="BG249" i="10"/>
  <c r="BG250" i="10"/>
  <c r="BG251" i="10"/>
  <c r="BG252" i="10"/>
  <c r="BG253" i="10"/>
  <c r="BG254" i="10"/>
  <c r="BG255" i="10"/>
  <c r="BG256" i="10"/>
  <c r="BG257" i="10"/>
  <c r="BG258" i="10"/>
  <c r="BG260" i="10"/>
  <c r="BG261" i="10"/>
  <c r="BG262" i="10"/>
  <c r="BG263" i="10"/>
  <c r="BG264" i="10"/>
  <c r="BG265" i="10"/>
  <c r="BG266" i="10"/>
  <c r="BG267" i="10"/>
  <c r="BG268" i="10"/>
  <c r="BG269" i="10"/>
  <c r="BG271" i="10"/>
  <c r="BG272" i="10"/>
  <c r="BG273" i="10"/>
  <c r="BG274" i="10"/>
  <c r="BG275" i="10"/>
  <c r="BG276" i="10"/>
  <c r="BG277" i="10"/>
  <c r="BG278" i="10"/>
  <c r="BG279" i="10"/>
  <c r="BG280" i="10"/>
  <c r="BG281" i="10"/>
  <c r="BG282" i="10"/>
  <c r="BG283" i="10"/>
  <c r="BG284" i="10"/>
  <c r="BG285" i="10"/>
  <c r="BG286" i="10"/>
  <c r="BG287" i="10"/>
  <c r="BG288" i="10"/>
  <c r="BG289" i="10"/>
  <c r="BG290" i="10"/>
  <c r="BG291" i="10"/>
  <c r="BG292" i="10"/>
  <c r="BG293" i="10"/>
  <c r="BG295" i="10"/>
  <c r="BG296" i="10"/>
  <c r="BG297" i="10"/>
  <c r="BG298" i="10"/>
  <c r="BG299" i="10"/>
  <c r="BG300" i="10"/>
  <c r="BG301" i="10"/>
  <c r="BG302" i="10"/>
  <c r="BG303" i="10"/>
  <c r="BG304" i="10"/>
  <c r="BG305" i="10"/>
  <c r="BG306" i="10"/>
  <c r="BG307" i="10"/>
  <c r="BG308" i="10"/>
  <c r="BG310" i="10"/>
  <c r="BG311" i="10"/>
  <c r="BG312" i="10"/>
  <c r="BG313" i="10"/>
  <c r="BG314" i="10"/>
  <c r="BG315" i="10"/>
  <c r="BG316" i="10"/>
  <c r="BG317" i="10"/>
  <c r="BG318" i="10"/>
  <c r="BG319" i="10"/>
  <c r="BG320" i="10"/>
  <c r="BG321" i="10"/>
  <c r="BG322" i="10"/>
  <c r="BG323" i="10"/>
  <c r="BG324" i="10"/>
  <c r="BG325" i="10"/>
  <c r="BG326" i="10"/>
  <c r="BG327" i="10"/>
  <c r="BG328" i="10"/>
  <c r="BG329" i="10"/>
  <c r="BG330" i="10"/>
  <c r="BG331" i="10"/>
  <c r="BG332" i="10"/>
  <c r="BG333" i="10"/>
  <c r="BG334" i="10"/>
  <c r="BG335" i="10"/>
  <c r="BG336" i="10"/>
  <c r="BG337" i="10"/>
  <c r="BG338" i="10"/>
  <c r="BG339" i="10"/>
  <c r="BG340" i="10"/>
  <c r="BG341" i="10"/>
  <c r="BG342" i="10"/>
  <c r="BG343" i="10"/>
  <c r="BG344" i="10"/>
  <c r="BG345" i="10"/>
  <c r="BG346" i="10"/>
  <c r="BG347" i="10"/>
  <c r="BG348" i="10"/>
  <c r="BG349" i="10"/>
  <c r="BG350" i="10"/>
  <c r="BG351" i="10"/>
  <c r="BG353" i="10"/>
  <c r="BG354" i="10"/>
  <c r="BG355" i="10"/>
  <c r="BG356" i="10"/>
  <c r="BG357" i="10"/>
  <c r="BG358" i="10"/>
  <c r="BG359" i="10"/>
  <c r="BG360" i="10"/>
  <c r="BG361" i="10"/>
  <c r="BG362" i="10"/>
  <c r="BG364" i="10"/>
  <c r="BG365" i="10"/>
  <c r="BG366" i="10"/>
  <c r="BG367" i="10"/>
  <c r="BG369" i="10"/>
  <c r="BG370" i="10"/>
  <c r="BG371" i="10"/>
  <c r="BG372" i="10"/>
  <c r="BG373" i="10"/>
  <c r="BG374" i="10"/>
  <c r="BG375" i="10"/>
  <c r="BG376" i="10"/>
  <c r="BG377" i="10"/>
  <c r="BG378" i="10"/>
  <c r="BG379" i="10"/>
  <c r="BG380" i="10"/>
  <c r="BG381" i="10"/>
  <c r="BG382" i="10"/>
  <c r="BG383" i="10"/>
  <c r="BG384" i="10"/>
  <c r="BG385" i="10"/>
  <c r="BG386" i="10"/>
  <c r="BG387" i="10"/>
  <c r="BG388" i="10"/>
  <c r="BG389" i="10"/>
  <c r="BG390" i="10"/>
  <c r="BG391" i="10"/>
  <c r="BG392" i="10"/>
  <c r="BG393" i="10"/>
  <c r="BG394" i="10"/>
  <c r="BG395" i="10"/>
  <c r="BG396" i="10"/>
  <c r="BG397" i="10"/>
  <c r="BG398" i="10"/>
  <c r="BG399" i="10"/>
  <c r="BG400" i="10"/>
  <c r="BG401" i="10"/>
  <c r="BG402" i="10"/>
  <c r="BG403" i="10"/>
  <c r="BG404" i="10"/>
  <c r="BG405" i="10"/>
  <c r="BG406" i="10"/>
  <c r="BG407" i="10"/>
  <c r="BG408" i="10"/>
  <c r="BG409" i="10"/>
  <c r="BG410" i="10"/>
  <c r="BG411" i="10"/>
  <c r="BG412" i="10"/>
  <c r="BG413" i="10"/>
  <c r="BG414" i="10"/>
  <c r="BG415" i="10"/>
  <c r="BG416" i="10"/>
  <c r="BG417" i="10"/>
  <c r="BG418" i="10"/>
  <c r="BG419" i="10"/>
  <c r="BG420" i="10"/>
  <c r="BG421" i="10"/>
  <c r="BG422" i="10"/>
  <c r="BG423" i="10"/>
  <c r="BG424" i="10"/>
  <c r="BG425" i="10"/>
  <c r="BG426" i="10"/>
  <c r="BG427" i="10"/>
  <c r="BG428" i="10"/>
  <c r="BG429" i="10"/>
  <c r="BG430" i="10"/>
  <c r="BG431" i="10"/>
  <c r="BG432" i="10"/>
  <c r="BG434" i="10"/>
  <c r="BG435" i="10"/>
  <c r="BG436" i="10"/>
  <c r="BG437" i="10"/>
  <c r="BG438" i="10"/>
  <c r="BG439" i="10"/>
  <c r="BG440" i="10"/>
  <c r="BG441" i="10"/>
  <c r="BG442" i="10"/>
  <c r="BG443" i="10"/>
  <c r="BG444" i="10"/>
  <c r="BG446" i="10"/>
  <c r="BG447" i="10"/>
  <c r="BG449" i="10"/>
  <c r="BG450" i="10"/>
  <c r="BG451" i="10"/>
  <c r="BG452" i="10"/>
  <c r="BG453" i="10"/>
  <c r="BG454" i="10"/>
  <c r="BG455" i="10"/>
  <c r="BG456" i="10"/>
  <c r="BG457" i="10"/>
  <c r="BG458" i="10"/>
  <c r="BG459" i="10"/>
  <c r="BG460" i="10"/>
  <c r="BG461" i="10"/>
  <c r="BG462" i="10"/>
  <c r="BG463" i="10"/>
  <c r="BG464" i="10"/>
  <c r="BG465" i="10"/>
  <c r="BG466" i="10"/>
  <c r="BG467" i="10"/>
  <c r="BG468" i="10"/>
  <c r="BG469" i="10"/>
  <c r="BG470" i="10"/>
  <c r="BG471" i="10"/>
  <c r="BG472" i="10"/>
  <c r="BG473" i="10"/>
  <c r="BG474" i="10"/>
  <c r="BG475" i="10"/>
  <c r="BG476" i="10"/>
  <c r="BG477" i="10"/>
  <c r="BG478" i="10"/>
  <c r="BG479" i="10"/>
  <c r="BG480" i="10"/>
  <c r="BG481" i="10"/>
  <c r="BG482" i="10"/>
  <c r="BG483" i="10"/>
  <c r="BG484" i="10"/>
  <c r="BG485" i="10"/>
  <c r="BG486" i="10"/>
  <c r="BG487" i="10"/>
  <c r="BG488" i="10"/>
  <c r="BG489" i="10"/>
  <c r="BG491" i="10"/>
  <c r="BG492" i="10"/>
  <c r="BG493" i="10"/>
  <c r="BG494" i="10"/>
  <c r="BG495" i="10"/>
  <c r="BG496" i="10"/>
  <c r="BG497" i="10"/>
  <c r="BG498" i="10"/>
  <c r="BG499" i="10"/>
  <c r="BG500" i="10"/>
  <c r="BG501" i="10"/>
  <c r="BG502" i="10"/>
  <c r="BG503" i="10"/>
  <c r="BG504" i="10"/>
  <c r="BG505" i="10"/>
  <c r="BG506" i="10"/>
  <c r="BG508" i="10"/>
  <c r="BG509" i="10"/>
  <c r="BG510" i="10"/>
  <c r="BG511" i="10"/>
  <c r="BG512" i="10"/>
  <c r="BG513" i="10"/>
  <c r="BG514" i="10"/>
  <c r="BG515" i="10"/>
  <c r="BG516" i="10"/>
  <c r="BG517" i="10"/>
  <c r="BG518" i="10"/>
  <c r="BG519" i="10"/>
  <c r="BG520" i="10"/>
  <c r="BG521" i="10"/>
  <c r="BG522" i="10"/>
  <c r="BG523" i="10"/>
  <c r="BG524" i="10"/>
  <c r="BG525" i="10"/>
  <c r="BG526" i="10"/>
  <c r="BG527" i="10"/>
  <c r="BG528" i="10"/>
  <c r="BG529" i="10"/>
  <c r="BG530" i="10"/>
  <c r="BG531" i="10"/>
  <c r="BG532" i="10"/>
  <c r="BG533" i="10"/>
  <c r="BG534" i="10"/>
  <c r="BG535" i="10"/>
  <c r="BG536" i="10"/>
  <c r="BG537" i="10"/>
  <c r="BG538" i="10"/>
  <c r="BG539" i="10"/>
  <c r="BG540" i="10"/>
  <c r="BG541" i="10"/>
  <c r="BG542" i="10"/>
  <c r="BG543" i="10"/>
  <c r="BG544" i="10"/>
  <c r="BG545" i="10"/>
  <c r="BG546" i="10"/>
  <c r="BG547" i="10"/>
  <c r="BG548" i="10"/>
  <c r="BG549" i="10"/>
  <c r="BG550" i="10"/>
  <c r="BG551" i="10"/>
  <c r="BG552" i="10"/>
  <c r="BG553" i="10"/>
  <c r="BG554" i="10"/>
  <c r="BG555" i="10"/>
  <c r="BG556" i="10"/>
  <c r="BG557" i="10"/>
  <c r="BG558" i="10"/>
  <c r="BG559" i="10"/>
  <c r="BG560" i="10"/>
  <c r="BG561" i="10"/>
  <c r="BG562" i="10"/>
  <c r="BG563" i="10"/>
  <c r="BG564" i="10"/>
  <c r="BG565" i="10"/>
  <c r="BG566" i="10"/>
  <c r="BG567" i="10"/>
  <c r="BG568" i="10"/>
  <c r="BG569" i="10"/>
  <c r="BG570" i="10"/>
  <c r="BG571" i="10"/>
  <c r="BG572" i="10"/>
  <c r="BG574" i="10"/>
  <c r="BG575" i="10"/>
  <c r="BG576" i="10"/>
  <c r="BG577" i="10"/>
  <c r="BG578" i="10"/>
  <c r="BG579" i="10"/>
  <c r="BG580" i="10"/>
  <c r="BG582" i="10"/>
  <c r="BG583" i="10"/>
  <c r="BG584" i="10"/>
  <c r="BG585" i="10"/>
  <c r="BG587" i="10"/>
  <c r="BG588" i="10"/>
  <c r="BG589" i="10"/>
  <c r="BG590" i="10"/>
  <c r="BG591" i="10"/>
  <c r="BG592" i="10"/>
  <c r="BG593" i="10"/>
  <c r="BG594" i="10"/>
  <c r="BG595" i="10"/>
  <c r="BG596" i="10"/>
  <c r="BG597" i="10"/>
  <c r="BG598" i="10"/>
  <c r="BG599" i="10"/>
  <c r="BG600" i="10"/>
  <c r="BG601" i="10"/>
  <c r="BG602" i="10"/>
  <c r="BG603" i="10"/>
  <c r="BG604" i="10"/>
  <c r="BG605" i="10"/>
  <c r="BG606" i="10"/>
  <c r="BG607" i="10"/>
  <c r="BG608" i="10"/>
  <c r="BG609" i="10"/>
  <c r="BG610" i="10"/>
  <c r="BG611" i="10"/>
  <c r="BG612" i="10"/>
  <c r="BG613" i="10"/>
  <c r="BG614" i="10"/>
  <c r="BG615" i="10"/>
  <c r="BG616" i="10"/>
  <c r="BG617" i="10"/>
  <c r="BG618" i="10"/>
  <c r="BG619" i="10"/>
  <c r="BG620" i="10"/>
  <c r="BG621" i="10"/>
  <c r="BG622" i="10"/>
  <c r="BG623" i="10"/>
  <c r="BG624" i="10"/>
  <c r="BG625" i="10"/>
  <c r="BG626" i="10"/>
  <c r="BG627" i="10"/>
  <c r="BG628" i="10"/>
  <c r="BG629" i="10"/>
  <c r="BG630" i="10"/>
  <c r="BG631" i="10"/>
  <c r="BG632" i="10"/>
  <c r="BG633" i="10"/>
  <c r="BG634" i="10"/>
  <c r="BG635" i="10"/>
  <c r="BG636" i="10"/>
  <c r="BG637" i="10"/>
  <c r="BG638" i="10"/>
  <c r="BG639" i="10"/>
  <c r="BG640" i="10"/>
  <c r="BG641" i="10"/>
  <c r="BG642" i="10"/>
  <c r="BG643" i="10"/>
  <c r="BG644" i="10"/>
  <c r="BG645" i="10"/>
  <c r="BG646" i="10"/>
  <c r="BG647" i="10"/>
  <c r="BG648" i="10"/>
  <c r="BG649" i="10"/>
  <c r="BG650" i="10"/>
  <c r="BG651" i="10"/>
  <c r="BG2" i="10"/>
  <c r="BE3" i="10" l="1"/>
  <c r="BE4" i="10"/>
  <c r="BE5" i="10"/>
  <c r="BE6" i="10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31" i="10"/>
  <c r="BE32" i="10"/>
  <c r="BE33" i="10"/>
  <c r="BE34" i="10"/>
  <c r="BE35" i="10"/>
  <c r="BE36" i="10"/>
  <c r="BE37" i="10"/>
  <c r="BE38" i="10"/>
  <c r="BE39" i="10"/>
  <c r="BE40" i="10"/>
  <c r="BE41" i="10"/>
  <c r="BE42" i="10"/>
  <c r="BE43" i="10"/>
  <c r="BE44" i="10"/>
  <c r="BE45" i="10"/>
  <c r="BE46" i="10"/>
  <c r="BE47" i="10"/>
  <c r="BE48" i="10"/>
  <c r="BE49" i="10"/>
  <c r="BE50" i="10"/>
  <c r="BE51" i="10"/>
  <c r="BE52" i="10"/>
  <c r="BE53" i="10"/>
  <c r="BE54" i="10"/>
  <c r="BE55" i="10"/>
  <c r="BE56" i="10"/>
  <c r="BE57" i="10"/>
  <c r="BE58" i="10"/>
  <c r="BE59" i="10"/>
  <c r="BE60" i="10"/>
  <c r="BE61" i="10"/>
  <c r="BE62" i="10"/>
  <c r="BE63" i="10"/>
  <c r="BE64" i="10"/>
  <c r="BE65" i="10"/>
  <c r="BE66" i="10"/>
  <c r="BE67" i="10"/>
  <c r="BE68" i="10"/>
  <c r="BE69" i="10"/>
  <c r="BE70" i="10"/>
  <c r="BE71" i="10"/>
  <c r="BE72" i="10"/>
  <c r="BE73" i="10"/>
  <c r="BE74" i="10"/>
  <c r="BE75" i="10"/>
  <c r="BE76" i="10"/>
  <c r="BE77" i="10"/>
  <c r="BE78" i="10"/>
  <c r="BE79" i="10"/>
  <c r="BE80" i="10"/>
  <c r="BE81" i="10"/>
  <c r="BE82" i="10"/>
  <c r="BE83" i="10"/>
  <c r="BE84" i="10"/>
  <c r="BE85" i="10"/>
  <c r="BE86" i="10"/>
  <c r="BE87" i="10"/>
  <c r="BE88" i="10"/>
  <c r="BE89" i="10"/>
  <c r="BE90" i="10"/>
  <c r="BE91" i="10"/>
  <c r="BE92" i="10"/>
  <c r="BE93" i="10"/>
  <c r="BE94" i="10"/>
  <c r="BE95" i="10"/>
  <c r="BE96" i="10"/>
  <c r="BE97" i="10"/>
  <c r="BE98" i="10"/>
  <c r="BE99" i="10"/>
  <c r="BE100" i="10"/>
  <c r="BE101" i="10"/>
  <c r="BE102" i="10"/>
  <c r="BE103" i="10"/>
  <c r="BE104" i="10"/>
  <c r="BE105" i="10"/>
  <c r="BE106" i="10"/>
  <c r="BE107" i="10"/>
  <c r="BE108" i="10"/>
  <c r="BE109" i="10"/>
  <c r="BE110" i="10"/>
  <c r="BE111" i="10"/>
  <c r="BE112" i="10"/>
  <c r="BE113" i="10"/>
  <c r="BE114" i="10"/>
  <c r="BE115" i="10"/>
  <c r="BE116" i="10"/>
  <c r="BE117" i="10"/>
  <c r="BE118" i="10"/>
  <c r="BE119" i="10"/>
  <c r="BE120" i="10"/>
  <c r="BE121" i="10"/>
  <c r="BE122" i="10"/>
  <c r="BE123" i="10"/>
  <c r="BE124" i="10"/>
  <c r="BE125" i="10"/>
  <c r="BE126" i="10"/>
  <c r="BE127" i="10"/>
  <c r="BE128" i="10"/>
  <c r="BE129" i="10"/>
  <c r="BE130" i="10"/>
  <c r="BE131" i="10"/>
  <c r="BE132" i="10"/>
  <c r="BE133" i="10"/>
  <c r="BE134" i="10"/>
  <c r="BE135" i="10"/>
  <c r="BE136" i="10"/>
  <c r="BE137" i="10"/>
  <c r="BE138" i="10"/>
  <c r="BE139" i="10"/>
  <c r="BE140" i="10"/>
  <c r="BE141" i="10"/>
  <c r="BE142" i="10"/>
  <c r="BE143" i="10"/>
  <c r="BE144" i="10"/>
  <c r="BE145" i="10"/>
  <c r="BE146" i="10"/>
  <c r="BE147" i="10"/>
  <c r="BE148" i="10"/>
  <c r="BE149" i="10"/>
  <c r="BE150" i="10"/>
  <c r="BE151" i="10"/>
  <c r="BE152" i="10"/>
  <c r="BE153" i="10"/>
  <c r="BE154" i="10"/>
  <c r="BE155" i="10"/>
  <c r="BE156" i="10"/>
  <c r="BE157" i="10"/>
  <c r="BE158" i="10"/>
  <c r="BE159" i="10"/>
  <c r="BE160" i="10"/>
  <c r="BE161" i="10"/>
  <c r="BE162" i="10"/>
  <c r="BE163" i="10"/>
  <c r="BE164" i="10"/>
  <c r="BE165" i="10"/>
  <c r="BE166" i="10"/>
  <c r="BE167" i="10"/>
  <c r="BE168" i="10"/>
  <c r="BE169" i="10"/>
  <c r="BE170" i="10"/>
  <c r="BE171" i="10"/>
  <c r="BE172" i="10"/>
  <c r="BE173" i="10"/>
  <c r="BE174" i="10"/>
  <c r="BE175" i="10"/>
  <c r="BE176" i="10"/>
  <c r="BE177" i="10"/>
  <c r="BE178" i="10"/>
  <c r="BE179" i="10"/>
  <c r="BE180" i="10"/>
  <c r="BE181" i="10"/>
  <c r="BE182" i="10"/>
  <c r="BE183" i="10"/>
  <c r="BE184" i="10"/>
  <c r="BE185" i="10"/>
  <c r="BE186" i="10"/>
  <c r="BE187" i="10"/>
  <c r="BE188" i="10"/>
  <c r="BE189" i="10"/>
  <c r="BE190" i="10"/>
  <c r="BE191" i="10"/>
  <c r="BE192" i="10"/>
  <c r="BE193" i="10"/>
  <c r="BE194" i="10"/>
  <c r="BE195" i="10"/>
  <c r="BE196" i="10"/>
  <c r="BE197" i="10"/>
  <c r="BE198" i="10"/>
  <c r="BE199" i="10"/>
  <c r="BE200" i="10"/>
  <c r="BE201" i="10"/>
  <c r="BE202" i="10"/>
  <c r="BE203" i="10"/>
  <c r="BE204" i="10"/>
  <c r="BE205" i="10"/>
  <c r="BE206" i="10"/>
  <c r="BE207" i="10"/>
  <c r="BE208" i="10"/>
  <c r="BE209" i="10"/>
  <c r="BE210" i="10"/>
  <c r="BE211" i="10"/>
  <c r="BE212" i="10"/>
  <c r="BE213" i="10"/>
  <c r="BE214" i="10"/>
  <c r="BE215" i="10"/>
  <c r="BE216" i="10"/>
  <c r="BE217" i="10"/>
  <c r="BE218" i="10"/>
  <c r="BE219" i="10"/>
  <c r="BE220" i="10"/>
  <c r="BE221" i="10"/>
  <c r="BE222" i="10"/>
  <c r="BE223" i="10"/>
  <c r="BE224" i="10"/>
  <c r="BE225" i="10"/>
  <c r="BE226" i="10"/>
  <c r="BE227" i="10"/>
  <c r="BE228" i="10"/>
  <c r="BE229" i="10"/>
  <c r="BE230" i="10"/>
  <c r="BE231" i="10"/>
  <c r="BE232" i="10"/>
  <c r="BE233" i="10"/>
  <c r="BE234" i="10"/>
  <c r="BE235" i="10"/>
  <c r="BE236" i="10"/>
  <c r="BE237" i="10"/>
  <c r="BE238" i="10"/>
  <c r="BE239" i="10"/>
  <c r="BE240" i="10"/>
  <c r="BE241" i="10"/>
  <c r="BE242" i="10"/>
  <c r="BE243" i="10"/>
  <c r="BE244" i="10"/>
  <c r="BE245" i="10"/>
  <c r="BE246" i="10"/>
  <c r="BE247" i="10"/>
  <c r="BE248" i="10"/>
  <c r="BE249" i="10"/>
  <c r="BE250" i="10"/>
  <c r="BE251" i="10"/>
  <c r="BE252" i="10"/>
  <c r="BE253" i="10"/>
  <c r="BE254" i="10"/>
  <c r="BE255" i="10"/>
  <c r="BE256" i="10"/>
  <c r="BE257" i="10"/>
  <c r="BE258" i="10"/>
  <c r="BE259" i="10"/>
  <c r="BE260" i="10"/>
  <c r="BE261" i="10"/>
  <c r="BE262" i="10"/>
  <c r="BE263" i="10"/>
  <c r="BE264" i="10"/>
  <c r="BE265" i="10"/>
  <c r="BE266" i="10"/>
  <c r="BE267" i="10"/>
  <c r="BE268" i="10"/>
  <c r="BE269" i="10"/>
  <c r="BE270" i="10"/>
  <c r="BE271" i="10"/>
  <c r="BE272" i="10"/>
  <c r="BE273" i="10"/>
  <c r="BE274" i="10"/>
  <c r="BE275" i="10"/>
  <c r="BE276" i="10"/>
  <c r="BE277" i="10"/>
  <c r="BE278" i="10"/>
  <c r="BE279" i="10"/>
  <c r="BE280" i="10"/>
  <c r="BE281" i="10"/>
  <c r="BE282" i="10"/>
  <c r="BE283" i="10"/>
  <c r="BE284" i="10"/>
  <c r="BE285" i="10"/>
  <c r="BE286" i="10"/>
  <c r="BE287" i="10"/>
  <c r="BE288" i="10"/>
  <c r="BE289" i="10"/>
  <c r="BE290" i="10"/>
  <c r="BE291" i="10"/>
  <c r="BE292" i="10"/>
  <c r="BE293" i="10"/>
  <c r="BE294" i="10"/>
  <c r="BE295" i="10"/>
  <c r="BE296" i="10"/>
  <c r="BE297" i="10"/>
  <c r="BE298" i="10"/>
  <c r="BE299" i="10"/>
  <c r="BE300" i="10"/>
  <c r="BE301" i="10"/>
  <c r="BE302" i="10"/>
  <c r="BE303" i="10"/>
  <c r="BE304" i="10"/>
  <c r="BE305" i="10"/>
  <c r="BE306" i="10"/>
  <c r="BE307" i="10"/>
  <c r="BE308" i="10"/>
  <c r="BE309" i="10"/>
  <c r="BE310" i="10"/>
  <c r="BE311" i="10"/>
  <c r="BE312" i="10"/>
  <c r="BE313" i="10"/>
  <c r="BE314" i="10"/>
  <c r="BE315" i="10"/>
  <c r="BE316" i="10"/>
  <c r="BE317" i="10"/>
  <c r="BE318" i="10"/>
  <c r="BE319" i="10"/>
  <c r="BE320" i="10"/>
  <c r="BE321" i="10"/>
  <c r="BE322" i="10"/>
  <c r="BE323" i="10"/>
  <c r="BE324" i="10"/>
  <c r="BE325" i="10"/>
  <c r="BE326" i="10"/>
  <c r="BE327" i="10"/>
  <c r="BE328" i="10"/>
  <c r="BE329" i="10"/>
  <c r="BE330" i="10"/>
  <c r="BE331" i="10"/>
  <c r="BE332" i="10"/>
  <c r="BE333" i="10"/>
  <c r="BE334" i="10"/>
  <c r="BE335" i="10"/>
  <c r="BE336" i="10"/>
  <c r="BE337" i="10"/>
  <c r="BE338" i="10"/>
  <c r="BE339" i="10"/>
  <c r="BE340" i="10"/>
  <c r="BE341" i="10"/>
  <c r="BE342" i="10"/>
  <c r="BE343" i="10"/>
  <c r="BE344" i="10"/>
  <c r="BE345" i="10"/>
  <c r="BE346" i="10"/>
  <c r="BE347" i="10"/>
  <c r="BE348" i="10"/>
  <c r="BE349" i="10"/>
  <c r="BE350" i="10"/>
  <c r="BE351" i="10"/>
  <c r="BE352" i="10"/>
  <c r="BE353" i="10"/>
  <c r="BE354" i="10"/>
  <c r="BE355" i="10"/>
  <c r="BE356" i="10"/>
  <c r="BE357" i="10"/>
  <c r="BE358" i="10"/>
  <c r="BE359" i="10"/>
  <c r="BE360" i="10"/>
  <c r="BE361" i="10"/>
  <c r="BE362" i="10"/>
  <c r="BE363" i="10"/>
  <c r="BE364" i="10"/>
  <c r="BE365" i="10"/>
  <c r="BE366" i="10"/>
  <c r="BE367" i="10"/>
  <c r="BE368" i="10"/>
  <c r="BE369" i="10"/>
  <c r="BE370" i="10"/>
  <c r="BE371" i="10"/>
  <c r="BE372" i="10"/>
  <c r="BE373" i="10"/>
  <c r="BE374" i="10"/>
  <c r="BE375" i="10"/>
  <c r="BE376" i="10"/>
  <c r="BE377" i="10"/>
  <c r="BE378" i="10"/>
  <c r="BE379" i="10"/>
  <c r="BE380" i="10"/>
  <c r="BE381" i="10"/>
  <c r="BE382" i="10"/>
  <c r="BE383" i="10"/>
  <c r="BE384" i="10"/>
  <c r="BE385" i="10"/>
  <c r="BE386" i="10"/>
  <c r="BE387" i="10"/>
  <c r="BE388" i="10"/>
  <c r="BE389" i="10"/>
  <c r="BE390" i="10"/>
  <c r="BE391" i="10"/>
  <c r="BE392" i="10"/>
  <c r="BE393" i="10"/>
  <c r="BE394" i="10"/>
  <c r="BE395" i="10"/>
  <c r="BE396" i="10"/>
  <c r="BE397" i="10"/>
  <c r="BE398" i="10"/>
  <c r="BE399" i="10"/>
  <c r="BE400" i="10"/>
  <c r="BE401" i="10"/>
  <c r="BE402" i="10"/>
  <c r="BE403" i="10"/>
  <c r="BE404" i="10"/>
  <c r="BE405" i="10"/>
  <c r="BE406" i="10"/>
  <c r="BE407" i="10"/>
  <c r="BE408" i="10"/>
  <c r="BE409" i="10"/>
  <c r="BE410" i="10"/>
  <c r="BE411" i="10"/>
  <c r="BE412" i="10"/>
  <c r="BE413" i="10"/>
  <c r="BE414" i="10"/>
  <c r="BE415" i="10"/>
  <c r="BE416" i="10"/>
  <c r="BE417" i="10"/>
  <c r="BE418" i="10"/>
  <c r="BE419" i="10"/>
  <c r="BE420" i="10"/>
  <c r="BE421" i="10"/>
  <c r="BE422" i="10"/>
  <c r="BE423" i="10"/>
  <c r="BE424" i="10"/>
  <c r="BE425" i="10"/>
  <c r="BE426" i="10"/>
  <c r="BE427" i="10"/>
  <c r="BE428" i="10"/>
  <c r="BE429" i="10"/>
  <c r="BE430" i="10"/>
  <c r="BE431" i="10"/>
  <c r="BE432" i="10"/>
  <c r="BE433" i="10"/>
  <c r="BE434" i="10"/>
  <c r="BE435" i="10"/>
  <c r="BE436" i="10"/>
  <c r="BE437" i="10"/>
  <c r="BE438" i="10"/>
  <c r="BE439" i="10"/>
  <c r="BE440" i="10"/>
  <c r="BE441" i="10"/>
  <c r="BE442" i="10"/>
  <c r="BE443" i="10"/>
  <c r="BE444" i="10"/>
  <c r="BE445" i="10"/>
  <c r="BE446" i="10"/>
  <c r="BE447" i="10"/>
  <c r="BE448" i="10"/>
  <c r="BE449" i="10"/>
  <c r="BE450" i="10"/>
  <c r="BE451" i="10"/>
  <c r="BE452" i="10"/>
  <c r="BE453" i="10"/>
  <c r="BE454" i="10"/>
  <c r="BE455" i="10"/>
  <c r="BE456" i="10"/>
  <c r="BE457" i="10"/>
  <c r="BE458" i="10"/>
  <c r="BE459" i="10"/>
  <c r="BE460" i="10"/>
  <c r="BE461" i="10"/>
  <c r="BE462" i="10"/>
  <c r="BE463" i="10"/>
  <c r="BE464" i="10"/>
  <c r="BE465" i="10"/>
  <c r="BE466" i="10"/>
  <c r="BE467" i="10"/>
  <c r="BE468" i="10"/>
  <c r="BE469" i="10"/>
  <c r="BE470" i="10"/>
  <c r="BE471" i="10"/>
  <c r="BE472" i="10"/>
  <c r="BE473" i="10"/>
  <c r="BE474" i="10"/>
  <c r="BE475" i="10"/>
  <c r="BE476" i="10"/>
  <c r="BE477" i="10"/>
  <c r="BE478" i="10"/>
  <c r="BE479" i="10"/>
  <c r="BE480" i="10"/>
  <c r="BE481" i="10"/>
  <c r="BE482" i="10"/>
  <c r="BE483" i="10"/>
  <c r="BE484" i="10"/>
  <c r="BE485" i="10"/>
  <c r="BE486" i="10"/>
  <c r="BE487" i="10"/>
  <c r="BE488" i="10"/>
  <c r="BE489" i="10"/>
  <c r="BE490" i="10"/>
  <c r="BE491" i="10"/>
  <c r="BE492" i="10"/>
  <c r="BE493" i="10"/>
  <c r="BE494" i="10"/>
  <c r="BE495" i="10"/>
  <c r="BE496" i="10"/>
  <c r="BE497" i="10"/>
  <c r="BE498" i="10"/>
  <c r="BE499" i="10"/>
  <c r="BE500" i="10"/>
  <c r="BE501" i="10"/>
  <c r="BE502" i="10"/>
  <c r="BE503" i="10"/>
  <c r="BE504" i="10"/>
  <c r="BE505" i="10"/>
  <c r="BE506" i="10"/>
  <c r="BE507" i="10"/>
  <c r="BE508" i="10"/>
  <c r="BE509" i="10"/>
  <c r="BE510" i="10"/>
  <c r="BE511" i="10"/>
  <c r="BE512" i="10"/>
  <c r="BE513" i="10"/>
  <c r="BE514" i="10"/>
  <c r="BE515" i="10"/>
  <c r="BE516" i="10"/>
  <c r="BE517" i="10"/>
  <c r="BE518" i="10"/>
  <c r="BE519" i="10"/>
  <c r="BE520" i="10"/>
  <c r="BE521" i="10"/>
  <c r="BE522" i="10"/>
  <c r="BE523" i="10"/>
  <c r="BE524" i="10"/>
  <c r="BE525" i="10"/>
  <c r="BE526" i="10"/>
  <c r="BE527" i="10"/>
  <c r="BE528" i="10"/>
  <c r="BE529" i="10"/>
  <c r="BE530" i="10"/>
  <c r="BE532" i="10"/>
  <c r="BE534" i="10"/>
  <c r="BE535" i="10"/>
  <c r="BE536" i="10"/>
  <c r="BE537" i="10"/>
  <c r="BE538" i="10"/>
  <c r="BE539" i="10"/>
  <c r="BE540" i="10"/>
  <c r="BE541" i="10"/>
  <c r="BE542" i="10"/>
  <c r="BE543" i="10"/>
  <c r="BE544" i="10"/>
  <c r="BE545" i="10"/>
  <c r="BE546" i="10"/>
  <c r="BE547" i="10"/>
  <c r="BE548" i="10"/>
  <c r="BE549" i="10"/>
  <c r="BE550" i="10"/>
  <c r="BE551" i="10"/>
  <c r="BE552" i="10"/>
  <c r="BE553" i="10"/>
  <c r="BE554" i="10"/>
  <c r="BE555" i="10"/>
  <c r="BE556" i="10"/>
  <c r="BE557" i="10"/>
  <c r="BE558" i="10"/>
  <c r="BE559" i="10"/>
  <c r="BE560" i="10"/>
  <c r="BE561" i="10"/>
  <c r="BE562" i="10"/>
  <c r="BE563" i="10"/>
  <c r="BE564" i="10"/>
  <c r="BE565" i="10"/>
  <c r="BE566" i="10"/>
  <c r="BE567" i="10"/>
  <c r="BE568" i="10"/>
  <c r="BE569" i="10"/>
  <c r="BE570" i="10"/>
  <c r="BE571" i="10"/>
  <c r="BE572" i="10"/>
  <c r="BE573" i="10"/>
  <c r="BE574" i="10"/>
  <c r="BE575" i="10"/>
  <c r="BE576" i="10"/>
  <c r="BE577" i="10"/>
  <c r="BE578" i="10"/>
  <c r="BE579" i="10"/>
  <c r="BE580" i="10"/>
  <c r="BE581" i="10"/>
  <c r="BE582" i="10"/>
  <c r="BE583" i="10"/>
  <c r="BE584" i="10"/>
  <c r="BE585" i="10"/>
  <c r="BE586" i="10"/>
  <c r="BE587" i="10"/>
  <c r="BE588" i="10"/>
  <c r="BE589" i="10"/>
  <c r="BE590" i="10"/>
  <c r="BE591" i="10"/>
  <c r="BE592" i="10"/>
  <c r="BE593" i="10"/>
  <c r="BE594" i="10"/>
  <c r="BE595" i="10"/>
  <c r="BE596" i="10"/>
  <c r="BE597" i="10"/>
  <c r="BE598" i="10"/>
  <c r="BE599" i="10"/>
  <c r="BE600" i="10"/>
  <c r="BE601" i="10"/>
  <c r="BE602" i="10"/>
  <c r="BE603" i="10"/>
  <c r="BE604" i="10"/>
  <c r="BE605" i="10"/>
  <c r="BE606" i="10"/>
  <c r="BE607" i="10"/>
  <c r="BE608" i="10"/>
  <c r="BE609" i="10"/>
  <c r="BE610" i="10"/>
  <c r="BE611" i="10"/>
  <c r="BE612" i="10"/>
  <c r="BE613" i="10"/>
  <c r="BE614" i="10"/>
  <c r="BE615" i="10"/>
  <c r="BE616" i="10"/>
  <c r="BE617" i="10"/>
  <c r="BE618" i="10"/>
  <c r="BE619" i="10"/>
  <c r="BE620" i="10"/>
  <c r="BE621" i="10"/>
  <c r="BE622" i="10"/>
  <c r="BE623" i="10"/>
  <c r="BE624" i="10"/>
  <c r="BE625" i="10"/>
  <c r="BE626" i="10"/>
  <c r="BE627" i="10"/>
  <c r="BE628" i="10"/>
  <c r="BE629" i="10"/>
  <c r="BE630" i="10"/>
  <c r="BE631" i="10"/>
  <c r="BE632" i="10"/>
  <c r="BE633" i="10"/>
  <c r="BE634" i="10"/>
  <c r="BE635" i="10"/>
  <c r="BE636" i="10"/>
  <c r="BE637" i="10"/>
  <c r="BE638" i="10"/>
  <c r="BE639" i="10"/>
  <c r="BE640" i="10"/>
  <c r="BE2" i="10"/>
  <c r="BC230" i="10" l="1"/>
  <c r="BC250" i="10"/>
  <c r="BC262" i="10"/>
  <c r="BC346" i="10"/>
  <c r="BC350" i="10"/>
  <c r="BC354" i="10"/>
  <c r="BC358" i="10"/>
  <c r="BC362" i="10"/>
  <c r="BC366" i="10"/>
  <c r="BC370" i="10"/>
  <c r="BC374" i="10"/>
  <c r="BC377" i="10"/>
  <c r="BC378" i="10"/>
  <c r="BC381" i="10"/>
  <c r="BC382" i="10"/>
  <c r="BC385" i="10"/>
  <c r="BC386" i="10"/>
  <c r="BC389" i="10"/>
  <c r="BC390" i="10"/>
  <c r="BC393" i="10"/>
  <c r="BC394" i="10"/>
  <c r="BC397" i="10"/>
  <c r="BC398" i="10"/>
  <c r="BC401" i="10"/>
  <c r="BC402" i="10"/>
  <c r="BC405" i="10"/>
  <c r="BC406" i="10"/>
  <c r="BC409" i="10"/>
  <c r="BC410" i="10"/>
  <c r="BC413" i="10"/>
  <c r="BC414" i="10"/>
  <c r="BC417" i="10"/>
  <c r="BC421" i="10"/>
  <c r="BC425" i="10"/>
  <c r="BC426" i="10"/>
  <c r="BC429" i="10"/>
  <c r="BC430" i="10"/>
  <c r="BC433" i="10"/>
  <c r="BC437" i="10"/>
  <c r="BC441" i="10"/>
  <c r="BC442" i="10"/>
  <c r="BC445" i="10"/>
  <c r="BC446" i="10"/>
  <c r="BC449" i="10"/>
  <c r="BC453" i="10"/>
  <c r="BC457" i="10"/>
  <c r="BC458" i="10"/>
  <c r="BC461" i="10"/>
  <c r="BC462" i="10"/>
  <c r="BC465" i="10"/>
  <c r="BC469" i="10"/>
  <c r="BC473" i="10"/>
  <c r="BC474" i="10"/>
  <c r="BC477" i="10"/>
  <c r="BC478" i="10"/>
  <c r="BC481" i="10"/>
  <c r="BC485" i="10"/>
  <c r="BC489" i="10"/>
  <c r="BC490" i="10"/>
  <c r="BC493" i="10"/>
  <c r="BC494" i="10"/>
  <c r="BC497" i="10"/>
  <c r="BC501" i="10"/>
  <c r="BC505" i="10"/>
  <c r="BC506" i="10"/>
  <c r="BC509" i="10"/>
  <c r="BC510" i="10"/>
  <c r="BC513" i="10"/>
  <c r="BC517" i="10"/>
  <c r="BC521" i="10"/>
  <c r="BC522" i="10"/>
  <c r="BC525" i="10"/>
  <c r="BC526" i="10"/>
  <c r="BC529" i="10"/>
  <c r="BC537" i="10"/>
  <c r="BC538" i="10"/>
  <c r="BC541" i="10"/>
  <c r="BC542" i="10"/>
  <c r="BC545" i="10"/>
  <c r="BC549" i="10"/>
  <c r="BC553" i="10"/>
  <c r="BC554" i="10"/>
  <c r="BC557" i="10"/>
  <c r="BC558" i="10"/>
  <c r="BC561" i="10"/>
  <c r="BC562" i="10"/>
  <c r="BC565" i="10"/>
  <c r="BC569" i="10"/>
  <c r="BC570" i="10"/>
  <c r="BC573" i="10"/>
  <c r="BC574" i="10"/>
  <c r="BC577" i="10"/>
  <c r="BC578" i="10"/>
  <c r="BC581" i="10"/>
  <c r="BC585" i="10"/>
  <c r="BC586" i="10"/>
  <c r="BC589" i="10"/>
  <c r="BC590" i="10"/>
  <c r="BC591" i="10"/>
  <c r="BC593" i="10"/>
  <c r="BC594" i="10"/>
  <c r="BC595" i="10"/>
  <c r="BC597" i="10"/>
  <c r="BC601" i="10"/>
  <c r="BC602" i="10"/>
  <c r="BC605" i="10"/>
  <c r="BC606" i="10"/>
  <c r="BC607" i="10"/>
  <c r="BC609" i="10"/>
  <c r="BC610" i="10"/>
  <c r="BC611" i="10"/>
  <c r="BC613" i="10"/>
  <c r="BC617" i="10"/>
  <c r="BC618" i="10"/>
  <c r="BC621" i="10"/>
  <c r="BC622" i="10"/>
  <c r="BC623" i="10"/>
  <c r="BC625" i="10"/>
  <c r="BC626" i="10"/>
  <c r="BC627" i="10"/>
  <c r="BC629" i="10"/>
  <c r="BC630" i="10"/>
  <c r="BC633" i="10"/>
  <c r="BC634" i="10"/>
  <c r="BC637" i="10"/>
  <c r="BC638" i="10"/>
  <c r="BC639" i="10"/>
  <c r="BC2" i="10"/>
  <c r="BC5" i="10"/>
  <c r="BC6" i="10"/>
  <c r="BC9" i="10"/>
  <c r="BC10" i="10"/>
  <c r="BC13" i="10"/>
  <c r="BC14" i="10"/>
  <c r="BC17" i="10"/>
  <c r="BC18" i="10"/>
  <c r="BC21" i="10"/>
  <c r="BC22" i="10"/>
  <c r="BC25" i="10"/>
  <c r="BC26" i="10"/>
  <c r="BC29" i="10"/>
  <c r="BC30" i="10"/>
  <c r="BC33" i="10"/>
  <c r="BC34" i="10"/>
  <c r="BC37" i="10"/>
  <c r="BC38" i="10"/>
  <c r="BC41" i="10"/>
  <c r="BC42" i="10"/>
  <c r="BC45" i="10"/>
  <c r="BC46" i="10"/>
  <c r="BC49" i="10"/>
  <c r="BC50" i="10"/>
  <c r="BC53" i="10"/>
  <c r="BC54" i="10"/>
  <c r="BC57" i="10"/>
  <c r="BC58" i="10"/>
  <c r="BC61" i="10"/>
  <c r="BC62" i="10"/>
  <c r="BC65" i="10"/>
  <c r="BC66" i="10"/>
  <c r="BC69" i="10"/>
  <c r="BC70" i="10"/>
  <c r="BC73" i="10"/>
  <c r="BC74" i="10"/>
  <c r="BC77" i="10"/>
  <c r="BC78" i="10"/>
  <c r="BC81" i="10"/>
  <c r="BC82" i="10"/>
  <c r="BC85" i="10"/>
  <c r="BC86" i="10"/>
  <c r="BC89" i="10"/>
  <c r="BC90" i="10"/>
  <c r="BC93" i="10"/>
  <c r="BC94" i="10"/>
  <c r="BC97" i="10"/>
  <c r="BC98" i="10"/>
  <c r="BC101" i="10"/>
  <c r="BC102" i="10"/>
  <c r="BC105" i="10"/>
  <c r="BC106" i="10"/>
  <c r="BC109" i="10"/>
  <c r="BC110" i="10"/>
  <c r="BC113" i="10"/>
  <c r="BC114" i="10"/>
  <c r="BC117" i="10"/>
  <c r="BC118" i="10"/>
  <c r="BC121" i="10"/>
  <c r="BC122" i="10"/>
  <c r="BC125" i="10"/>
  <c r="BC126" i="10"/>
  <c r="BC129" i="10"/>
  <c r="BC130" i="10"/>
  <c r="BC133" i="10"/>
  <c r="BC134" i="10"/>
  <c r="BC137" i="10"/>
  <c r="BC138" i="10"/>
  <c r="BC141" i="10"/>
  <c r="BC142" i="10"/>
  <c r="BC145" i="10"/>
  <c r="BC146" i="10"/>
  <c r="BC149" i="10"/>
  <c r="BC150" i="10"/>
  <c r="BC153" i="10"/>
  <c r="BC154" i="10"/>
  <c r="BC157" i="10"/>
  <c r="BC158" i="10"/>
  <c r="BC161" i="10"/>
  <c r="BC162" i="10"/>
  <c r="BC165" i="10"/>
  <c r="BC166" i="10"/>
  <c r="BC169" i="10"/>
  <c r="BC170" i="10"/>
  <c r="BC173" i="10"/>
  <c r="BC174" i="10"/>
  <c r="BC177" i="10"/>
  <c r="BC178" i="10"/>
  <c r="BC181" i="10"/>
  <c r="BC182" i="10"/>
  <c r="BC185" i="10"/>
  <c r="BC186" i="10"/>
  <c r="BC189" i="10"/>
  <c r="BC190" i="10"/>
  <c r="BC193" i="10"/>
  <c r="BC194" i="10"/>
  <c r="BC197" i="10"/>
  <c r="BC198" i="10"/>
  <c r="BC201" i="10"/>
  <c r="BC202" i="10"/>
  <c r="BC205" i="10"/>
  <c r="BC206" i="10"/>
  <c r="BC209" i="10"/>
  <c r="BC210" i="10"/>
  <c r="BC213" i="10"/>
  <c r="BC214" i="10"/>
  <c r="BC217" i="10"/>
  <c r="BC218" i="10"/>
  <c r="BC221" i="10"/>
  <c r="BC222" i="10"/>
  <c r="BC225" i="10"/>
  <c r="BC226" i="10"/>
  <c r="BC227" i="10"/>
  <c r="BC229" i="10"/>
  <c r="BC233" i="10"/>
  <c r="BC234" i="10"/>
  <c r="BC235" i="10"/>
  <c r="BC237" i="10"/>
  <c r="BC238" i="10"/>
  <c r="BC241" i="10"/>
  <c r="BC242" i="10"/>
  <c r="BC243" i="10"/>
  <c r="BC245" i="10"/>
  <c r="BC246" i="10"/>
  <c r="BC249" i="10"/>
  <c r="BC251" i="10"/>
  <c r="BC253" i="10"/>
  <c r="BC254" i="10"/>
  <c r="BC257" i="10"/>
  <c r="BC258" i="10"/>
  <c r="BC259" i="10"/>
  <c r="BC261" i="10"/>
  <c r="BC265" i="10"/>
  <c r="BC266" i="10"/>
  <c r="BC267" i="10"/>
  <c r="BC269" i="10"/>
  <c r="BC270" i="10"/>
  <c r="BC273" i="10"/>
  <c r="BC274" i="10"/>
  <c r="BC275" i="10"/>
  <c r="BC276" i="10"/>
  <c r="BC277" i="10"/>
  <c r="BC278" i="10"/>
  <c r="BC279" i="10"/>
  <c r="BC3" i="10"/>
  <c r="BC4" i="10"/>
  <c r="BC7" i="10"/>
  <c r="BC8" i="10"/>
  <c r="BC11" i="10"/>
  <c r="BC12" i="10"/>
  <c r="BC15" i="10"/>
  <c r="BC16" i="10"/>
  <c r="BC19" i="10"/>
  <c r="BC20" i="10"/>
  <c r="BC23" i="10"/>
  <c r="BC24" i="10"/>
  <c r="BC27" i="10"/>
  <c r="BC28" i="10"/>
  <c r="BC31" i="10"/>
  <c r="BC32" i="10"/>
  <c r="BC35" i="10"/>
  <c r="BC36" i="10"/>
  <c r="BC39" i="10"/>
  <c r="BC40" i="10"/>
  <c r="BC43" i="10"/>
  <c r="BC44" i="10"/>
  <c r="BC47" i="10"/>
  <c r="BC48" i="10"/>
  <c r="BC51" i="10"/>
  <c r="BC52" i="10"/>
  <c r="BC55" i="10"/>
  <c r="BC56" i="10"/>
  <c r="BC59" i="10"/>
  <c r="BC60" i="10"/>
  <c r="BC63" i="10"/>
  <c r="BC64" i="10"/>
  <c r="BC67" i="10"/>
  <c r="BC68" i="10"/>
  <c r="BC71" i="10"/>
  <c r="BC72" i="10"/>
  <c r="BC75" i="10"/>
  <c r="BC76" i="10"/>
  <c r="BC79" i="10"/>
  <c r="BC80" i="10"/>
  <c r="BC83" i="10"/>
  <c r="BC84" i="10"/>
  <c r="BC87" i="10"/>
  <c r="BC88" i="10"/>
  <c r="BC91" i="10"/>
  <c r="BC92" i="10"/>
  <c r="BC95" i="10"/>
  <c r="BC96" i="10"/>
  <c r="BC99" i="10"/>
  <c r="BC100" i="10"/>
  <c r="BC103" i="10"/>
  <c r="BC104" i="10"/>
  <c r="BC107" i="10"/>
  <c r="BC108" i="10"/>
  <c r="BC111" i="10"/>
  <c r="BC112" i="10"/>
  <c r="BC115" i="10"/>
  <c r="BC116" i="10"/>
  <c r="BC119" i="10"/>
  <c r="BC120" i="10"/>
  <c r="BC123" i="10"/>
  <c r="BC124" i="10"/>
  <c r="BC127" i="10"/>
  <c r="BC128" i="10"/>
  <c r="BC131" i="10"/>
  <c r="BC132" i="10"/>
  <c r="BC135" i="10"/>
  <c r="BC136" i="10"/>
  <c r="BC139" i="10"/>
  <c r="BC140" i="10"/>
  <c r="BC143" i="10"/>
  <c r="BC144" i="10"/>
  <c r="BC147" i="10"/>
  <c r="BC148" i="10"/>
  <c r="BC151" i="10"/>
  <c r="BC152" i="10"/>
  <c r="BC155" i="10"/>
  <c r="BC156" i="10"/>
  <c r="BC159" i="10"/>
  <c r="BC160" i="10"/>
  <c r="BC163" i="10"/>
  <c r="BC164" i="10"/>
  <c r="BC167" i="10"/>
  <c r="BC168" i="10"/>
  <c r="BC171" i="10"/>
  <c r="BC172" i="10"/>
  <c r="BC175" i="10"/>
  <c r="BC176" i="10"/>
  <c r="BC179" i="10"/>
  <c r="BC180" i="10"/>
  <c r="BC183" i="10"/>
  <c r="BC184" i="10"/>
  <c r="BC187" i="10"/>
  <c r="BC188" i="10"/>
  <c r="BC191" i="10"/>
  <c r="BC192" i="10"/>
  <c r="BC195" i="10"/>
  <c r="BC196" i="10"/>
  <c r="BC199" i="10"/>
  <c r="BC200" i="10"/>
  <c r="BC203" i="10"/>
  <c r="BC204" i="10"/>
  <c r="BC207" i="10"/>
  <c r="BC208" i="10"/>
  <c r="BC211" i="10"/>
  <c r="BC212" i="10"/>
  <c r="BC215" i="10"/>
  <c r="BC216" i="10"/>
  <c r="BC219" i="10"/>
  <c r="BC220" i="10"/>
  <c r="BC223" i="10"/>
  <c r="BC224" i="10"/>
  <c r="BC228" i="10"/>
  <c r="BC231" i="10"/>
  <c r="BC232" i="10"/>
  <c r="BC236" i="10"/>
  <c r="BC239" i="10"/>
  <c r="BC240" i="10"/>
  <c r="BC244" i="10"/>
  <c r="BC247" i="10"/>
  <c r="BC248" i="10"/>
  <c r="BC252" i="10"/>
  <c r="BC255" i="10"/>
  <c r="BC256" i="10"/>
  <c r="BC260" i="10"/>
  <c r="BC263" i="10"/>
  <c r="BC264" i="10"/>
  <c r="BC268" i="10"/>
  <c r="BC271" i="10"/>
  <c r="BC272" i="10"/>
  <c r="BC280" i="10"/>
  <c r="BC281" i="10"/>
  <c r="BC282" i="10"/>
  <c r="BC283" i="10"/>
  <c r="BC284" i="10"/>
  <c r="BC285" i="10"/>
  <c r="BC286" i="10"/>
  <c r="BC287" i="10"/>
  <c r="BC288" i="10"/>
  <c r="BC289" i="10"/>
  <c r="BC290" i="10"/>
  <c r="BC291" i="10"/>
  <c r="BC292" i="10"/>
  <c r="BC293" i="10"/>
  <c r="BC294" i="10"/>
  <c r="BC295" i="10"/>
  <c r="BC296" i="10"/>
  <c r="BC297" i="10"/>
  <c r="BC298" i="10"/>
  <c r="BC299" i="10"/>
  <c r="BC300" i="10"/>
  <c r="BC301" i="10"/>
  <c r="BC302" i="10"/>
  <c r="BC303" i="10"/>
  <c r="BC304" i="10"/>
  <c r="BC305" i="10"/>
  <c r="BC306" i="10"/>
  <c r="BC307" i="10"/>
  <c r="BC308" i="10"/>
  <c r="BC309" i="10"/>
  <c r="BC310" i="10"/>
  <c r="BC311" i="10"/>
  <c r="BC312" i="10"/>
  <c r="BC313" i="10"/>
  <c r="BC314" i="10"/>
  <c r="BC315" i="10"/>
  <c r="BC316" i="10"/>
  <c r="BC317" i="10"/>
  <c r="BC318" i="10"/>
  <c r="BC319" i="10"/>
  <c r="BC320" i="10"/>
  <c r="BC321" i="10"/>
  <c r="BC322" i="10"/>
  <c r="BC323" i="10"/>
  <c r="BC324" i="10"/>
  <c r="BC325" i="10"/>
  <c r="BC326" i="10"/>
  <c r="BC327" i="10"/>
  <c r="BC328" i="10"/>
  <c r="BC329" i="10"/>
  <c r="BC330" i="10"/>
  <c r="BC331" i="10"/>
  <c r="BC332" i="10"/>
  <c r="BC333" i="10"/>
  <c r="BC334" i="10"/>
  <c r="BC335" i="10"/>
  <c r="BC336" i="10"/>
  <c r="BC337" i="10"/>
  <c r="BC338" i="10"/>
  <c r="BC339" i="10"/>
  <c r="BC340" i="10"/>
  <c r="BC341" i="10"/>
  <c r="BC342" i="10"/>
  <c r="BC343" i="10"/>
  <c r="BC344" i="10"/>
  <c r="BC345" i="10"/>
  <c r="BC347" i="10"/>
  <c r="BC348" i="10"/>
  <c r="BC349" i="10"/>
  <c r="BC351" i="10"/>
  <c r="BC352" i="10"/>
  <c r="BC353" i="10"/>
  <c r="BC355" i="10"/>
  <c r="BC356" i="10"/>
  <c r="BC357" i="10"/>
  <c r="BC359" i="10"/>
  <c r="BC360" i="10"/>
  <c r="BC361" i="10"/>
  <c r="BC363" i="10"/>
  <c r="BC364" i="10"/>
  <c r="BC365" i="10"/>
  <c r="BC367" i="10"/>
  <c r="BC368" i="10"/>
  <c r="BC369" i="10"/>
  <c r="BC371" i="10"/>
  <c r="BC372" i="10"/>
  <c r="BC373" i="10"/>
  <c r="BC375" i="10"/>
  <c r="BC376" i="10"/>
  <c r="BC379" i="10"/>
  <c r="BC380" i="10"/>
  <c r="BC383" i="10"/>
  <c r="BC384" i="10"/>
  <c r="BC387" i="10"/>
  <c r="BC388" i="10"/>
  <c r="BC391" i="10"/>
  <c r="BC392" i="10"/>
  <c r="BC395" i="10"/>
  <c r="BC396" i="10"/>
  <c r="BC399" i="10"/>
  <c r="BC400" i="10"/>
  <c r="BC403" i="10"/>
  <c r="BC404" i="10"/>
  <c r="BC407" i="10"/>
  <c r="BC408" i="10"/>
  <c r="BC411" i="10"/>
  <c r="BC412" i="10"/>
  <c r="BC415" i="10"/>
  <c r="BC416" i="10"/>
  <c r="BC418" i="10"/>
  <c r="BC419" i="10"/>
  <c r="BC420" i="10"/>
  <c r="BC422" i="10"/>
  <c r="BC423" i="10"/>
  <c r="BC424" i="10"/>
  <c r="BC427" i="10"/>
  <c r="BC428" i="10"/>
  <c r="BC431" i="10"/>
  <c r="BC432" i="10"/>
  <c r="BC434" i="10"/>
  <c r="BC435" i="10"/>
  <c r="BC436" i="10"/>
  <c r="BC438" i="10"/>
  <c r="BC439" i="10"/>
  <c r="BC440" i="10"/>
  <c r="BC443" i="10"/>
  <c r="BC444" i="10"/>
  <c r="BC447" i="10"/>
  <c r="BC448" i="10"/>
  <c r="BC450" i="10"/>
  <c r="BC451" i="10"/>
  <c r="BC452" i="10"/>
  <c r="BC454" i="10"/>
  <c r="BC455" i="10"/>
  <c r="BC456" i="10"/>
  <c r="BC459" i="10"/>
  <c r="BC460" i="10"/>
  <c r="BC463" i="10"/>
  <c r="BC464" i="10"/>
  <c r="BC466" i="10"/>
  <c r="BC467" i="10"/>
  <c r="BC468" i="10"/>
  <c r="BC470" i="10"/>
  <c r="BC471" i="10"/>
  <c r="BC472" i="10"/>
  <c r="BC475" i="10"/>
  <c r="BC476" i="10"/>
  <c r="BC479" i="10"/>
  <c r="BC480" i="10"/>
  <c r="BC482" i="10"/>
  <c r="BC483" i="10"/>
  <c r="BC484" i="10"/>
  <c r="BC486" i="10"/>
  <c r="BC487" i="10"/>
  <c r="BC488" i="10"/>
  <c r="BC491" i="10"/>
  <c r="BC492" i="10"/>
  <c r="BC495" i="10"/>
  <c r="BC496" i="10"/>
  <c r="BC498" i="10"/>
  <c r="BC499" i="10"/>
  <c r="BC500" i="10"/>
  <c r="BC502" i="10"/>
  <c r="BC503" i="10"/>
  <c r="BC504" i="10"/>
  <c r="BC507" i="10"/>
  <c r="BC508" i="10"/>
  <c r="BC511" i="10"/>
  <c r="BC512" i="10"/>
  <c r="BC514" i="10"/>
  <c r="BC515" i="10"/>
  <c r="BC516" i="10"/>
  <c r="BC518" i="10"/>
  <c r="BC519" i="10"/>
  <c r="BC520" i="10"/>
  <c r="BC523" i="10"/>
  <c r="BC524" i="10"/>
  <c r="BC527" i="10"/>
  <c r="BC528" i="10"/>
  <c r="BC530" i="10"/>
  <c r="BC532" i="10"/>
  <c r="BC534" i="10"/>
  <c r="BC535" i="10"/>
  <c r="BC536" i="10"/>
  <c r="BC539" i="10"/>
  <c r="BC540" i="10"/>
  <c r="BC543" i="10"/>
  <c r="BC544" i="10"/>
  <c r="BC546" i="10"/>
  <c r="BC547" i="10"/>
  <c r="BC548" i="10"/>
  <c r="BC550" i="10"/>
  <c r="BC551" i="10"/>
  <c r="BC552" i="10"/>
  <c r="BC555" i="10"/>
  <c r="BC556" i="10"/>
  <c r="BC559" i="10"/>
  <c r="BC560" i="10"/>
  <c r="BC563" i="10"/>
  <c r="BC564" i="10"/>
  <c r="BC566" i="10"/>
  <c r="BC567" i="10"/>
  <c r="BC568" i="10"/>
  <c r="BC571" i="10"/>
  <c r="BC572" i="10"/>
  <c r="BC575" i="10"/>
  <c r="BC576" i="10"/>
  <c r="BC579" i="10"/>
  <c r="BC580" i="10"/>
  <c r="BC582" i="10"/>
  <c r="BC583" i="10"/>
  <c r="BC584" i="10"/>
  <c r="BC587" i="10"/>
  <c r="BC588" i="10"/>
  <c r="BC592" i="10"/>
  <c r="BC596" i="10"/>
  <c r="BC598" i="10"/>
  <c r="BC599" i="10"/>
  <c r="BC600" i="10"/>
  <c r="BC603" i="10"/>
  <c r="BC604" i="10"/>
  <c r="BC608" i="10"/>
  <c r="BC612" i="10"/>
  <c r="BC614" i="10"/>
  <c r="BC615" i="10"/>
  <c r="BC616" i="10"/>
  <c r="BC619" i="10"/>
  <c r="BC620" i="10"/>
  <c r="BC624" i="10"/>
  <c r="BC628" i="10"/>
  <c r="BC631" i="10"/>
  <c r="BC632" i="10"/>
  <c r="BC635" i="10"/>
  <c r="BC636" i="10"/>
  <c r="BC640" i="10"/>
  <c r="AZ3" i="10" l="1"/>
  <c r="AZ4" i="10"/>
  <c r="AZ5" i="10"/>
  <c r="AZ6" i="10"/>
  <c r="AZ7" i="10"/>
  <c r="AZ8" i="10"/>
  <c r="AZ9" i="10"/>
  <c r="AZ10" i="10"/>
  <c r="AZ11" i="10"/>
  <c r="AZ12" i="10"/>
  <c r="AZ13" i="10"/>
  <c r="AZ14" i="10"/>
  <c r="AZ15" i="10"/>
  <c r="AZ16" i="10"/>
  <c r="AZ17" i="10"/>
  <c r="AZ18" i="10"/>
  <c r="AZ19" i="10"/>
  <c r="AZ20" i="10"/>
  <c r="AZ21" i="10"/>
  <c r="AZ22" i="10"/>
  <c r="AZ23" i="10"/>
  <c r="AZ24" i="10"/>
  <c r="AZ25" i="10"/>
  <c r="AZ26" i="10"/>
  <c r="AZ27" i="10"/>
  <c r="AZ28" i="10"/>
  <c r="AZ29" i="10"/>
  <c r="AZ30" i="10"/>
  <c r="AZ31" i="10"/>
  <c r="AZ32" i="10"/>
  <c r="AZ33" i="10"/>
  <c r="AZ34" i="10"/>
  <c r="AZ35" i="10"/>
  <c r="AZ36" i="10"/>
  <c r="AZ37" i="10"/>
  <c r="AZ38" i="10"/>
  <c r="AZ39" i="10"/>
  <c r="AZ40" i="10"/>
  <c r="AZ41" i="10"/>
  <c r="AZ42" i="10"/>
  <c r="AZ43" i="10"/>
  <c r="AZ44" i="10"/>
  <c r="AZ45" i="10"/>
  <c r="AZ46" i="10"/>
  <c r="AZ47" i="10"/>
  <c r="AZ48" i="10"/>
  <c r="AZ49" i="10"/>
  <c r="AZ50" i="10"/>
  <c r="AZ51" i="10"/>
  <c r="AZ52" i="10"/>
  <c r="AZ53" i="10"/>
  <c r="AZ54" i="10"/>
  <c r="AZ55" i="10"/>
  <c r="AZ56" i="10"/>
  <c r="AZ57" i="10"/>
  <c r="AZ58" i="10"/>
  <c r="AZ59" i="10"/>
  <c r="AZ60" i="10"/>
  <c r="AZ61" i="10"/>
  <c r="AZ62" i="10"/>
  <c r="AZ63" i="10"/>
  <c r="AZ64" i="10"/>
  <c r="AZ65" i="10"/>
  <c r="AZ66" i="10"/>
  <c r="AZ67" i="10"/>
  <c r="AZ68" i="10"/>
  <c r="AZ69" i="10"/>
  <c r="AZ70" i="10"/>
  <c r="AZ71" i="10"/>
  <c r="AZ72" i="10"/>
  <c r="AZ73" i="10"/>
  <c r="AZ74" i="10"/>
  <c r="AZ75" i="10"/>
  <c r="AZ76" i="10"/>
  <c r="AZ77" i="10"/>
  <c r="AZ78" i="10"/>
  <c r="AZ79" i="10"/>
  <c r="AZ80" i="10"/>
  <c r="AZ81" i="10"/>
  <c r="AZ82" i="10"/>
  <c r="AZ83" i="10"/>
  <c r="AZ84" i="10"/>
  <c r="AZ85" i="10"/>
  <c r="AZ86" i="10"/>
  <c r="AZ87" i="10"/>
  <c r="AZ88" i="10"/>
  <c r="AZ89" i="10"/>
  <c r="AZ90" i="10"/>
  <c r="AZ91" i="10"/>
  <c r="AZ92" i="10"/>
  <c r="AZ93" i="10"/>
  <c r="AZ94" i="10"/>
  <c r="AZ95" i="10"/>
  <c r="AZ96" i="10"/>
  <c r="AZ97" i="10"/>
  <c r="AZ98" i="10"/>
  <c r="AZ99" i="10"/>
  <c r="AZ100" i="10"/>
  <c r="AZ101" i="10"/>
  <c r="AZ102" i="10"/>
  <c r="AZ103" i="10"/>
  <c r="AZ104" i="10"/>
  <c r="AZ105" i="10"/>
  <c r="AZ106" i="10"/>
  <c r="AZ107" i="10"/>
  <c r="AZ108" i="10"/>
  <c r="AZ109" i="10"/>
  <c r="AZ110" i="10"/>
  <c r="AZ111" i="10"/>
  <c r="AZ112" i="10"/>
  <c r="AZ113" i="10"/>
  <c r="AZ114" i="10"/>
  <c r="AZ115" i="10"/>
  <c r="AZ116" i="10"/>
  <c r="AZ117" i="10"/>
  <c r="AZ118" i="10"/>
  <c r="AZ119" i="10"/>
  <c r="AZ120" i="10"/>
  <c r="AZ121" i="10"/>
  <c r="AZ122" i="10"/>
  <c r="AZ123" i="10"/>
  <c r="AZ124" i="10"/>
  <c r="AZ125" i="10"/>
  <c r="AZ126" i="10"/>
  <c r="AZ127" i="10"/>
  <c r="AZ128" i="10"/>
  <c r="AZ129" i="10"/>
  <c r="AZ130" i="10"/>
  <c r="AZ131" i="10"/>
  <c r="AZ132" i="10"/>
  <c r="AZ133" i="10"/>
  <c r="AZ134" i="10"/>
  <c r="AZ135" i="10"/>
  <c r="AZ136" i="10"/>
  <c r="AZ137" i="10"/>
  <c r="AZ138" i="10"/>
  <c r="AZ139" i="10"/>
  <c r="AZ140" i="10"/>
  <c r="AZ141" i="10"/>
  <c r="AZ142" i="10"/>
  <c r="AZ143" i="10"/>
  <c r="AZ144" i="10"/>
  <c r="AZ145" i="10"/>
  <c r="AZ146" i="10"/>
  <c r="AZ147" i="10"/>
  <c r="AZ148" i="10"/>
  <c r="AZ149" i="10"/>
  <c r="AZ150" i="10"/>
  <c r="AZ151" i="10"/>
  <c r="AZ152" i="10"/>
  <c r="AZ153" i="10"/>
  <c r="AZ154" i="10"/>
  <c r="AZ155" i="10"/>
  <c r="AZ156" i="10"/>
  <c r="AZ157" i="10"/>
  <c r="AZ158" i="10"/>
  <c r="AZ159" i="10"/>
  <c r="AZ160" i="10"/>
  <c r="AZ161" i="10"/>
  <c r="AZ162" i="10"/>
  <c r="AZ163" i="10"/>
  <c r="AZ164" i="10"/>
  <c r="AZ165" i="10"/>
  <c r="AZ166" i="10"/>
  <c r="AZ167" i="10"/>
  <c r="AZ168" i="10"/>
  <c r="AZ169" i="10"/>
  <c r="AZ170" i="10"/>
  <c r="AZ171" i="10"/>
  <c r="AZ172" i="10"/>
  <c r="AZ173" i="10"/>
  <c r="AZ174" i="10"/>
  <c r="AZ175" i="10"/>
  <c r="AZ176" i="10"/>
  <c r="AZ177" i="10"/>
  <c r="AZ178" i="10"/>
  <c r="AZ179" i="10"/>
  <c r="AZ180" i="10"/>
  <c r="AZ181" i="10"/>
  <c r="AZ182" i="10"/>
  <c r="AZ183" i="10"/>
  <c r="AZ184" i="10"/>
  <c r="AZ185" i="10"/>
  <c r="AZ186" i="10"/>
  <c r="AZ187" i="10"/>
  <c r="AZ188" i="10"/>
  <c r="AZ189" i="10"/>
  <c r="AZ190" i="10"/>
  <c r="AZ191" i="10"/>
  <c r="AZ192" i="10"/>
  <c r="AZ193" i="10"/>
  <c r="AZ194" i="10"/>
  <c r="AZ195" i="10"/>
  <c r="AZ196" i="10"/>
  <c r="AZ197" i="10"/>
  <c r="AZ198" i="10"/>
  <c r="AZ199" i="10"/>
  <c r="AZ200" i="10"/>
  <c r="AZ201" i="10"/>
  <c r="AZ202" i="10"/>
  <c r="AZ203" i="10"/>
  <c r="AZ204" i="10"/>
  <c r="AZ205" i="10"/>
  <c r="AZ206" i="10"/>
  <c r="AZ207" i="10"/>
  <c r="AZ208" i="10"/>
  <c r="AZ209" i="10"/>
  <c r="AZ210" i="10"/>
  <c r="AZ211" i="10"/>
  <c r="AZ212" i="10"/>
  <c r="AZ213" i="10"/>
  <c r="AZ214" i="10"/>
  <c r="AZ215" i="10"/>
  <c r="AZ216" i="10"/>
  <c r="AZ217" i="10"/>
  <c r="AZ218" i="10"/>
  <c r="AZ219" i="10"/>
  <c r="AZ220" i="10"/>
  <c r="AZ221" i="10"/>
  <c r="AZ222" i="10"/>
  <c r="AZ223" i="10"/>
  <c r="AZ224" i="10"/>
  <c r="AZ225" i="10"/>
  <c r="AZ226" i="10"/>
  <c r="AZ227" i="10"/>
  <c r="AZ228" i="10"/>
  <c r="AZ229" i="10"/>
  <c r="AZ230" i="10"/>
  <c r="AZ231" i="10"/>
  <c r="AZ232" i="10"/>
  <c r="AZ233" i="10"/>
  <c r="AZ234" i="10"/>
  <c r="AZ235" i="10"/>
  <c r="AZ236" i="10"/>
  <c r="AZ237" i="10"/>
  <c r="AZ238" i="10"/>
  <c r="AZ239" i="10"/>
  <c r="AZ240" i="10"/>
  <c r="AZ241" i="10"/>
  <c r="AZ242" i="10"/>
  <c r="AZ243" i="10"/>
  <c r="AZ244" i="10"/>
  <c r="AZ245" i="10"/>
  <c r="AZ246" i="10"/>
  <c r="AZ247" i="10"/>
  <c r="AZ248" i="10"/>
  <c r="AZ249" i="10"/>
  <c r="AZ250" i="10"/>
  <c r="AZ251" i="10"/>
  <c r="AZ252" i="10"/>
  <c r="AZ253" i="10"/>
  <c r="AZ254" i="10"/>
  <c r="AZ255" i="10"/>
  <c r="AZ256" i="10"/>
  <c r="AZ257" i="10"/>
  <c r="AZ258" i="10"/>
  <c r="AZ259" i="10"/>
  <c r="AZ260" i="10"/>
  <c r="AZ261" i="10"/>
  <c r="AZ262" i="10"/>
  <c r="AZ263" i="10"/>
  <c r="AZ264" i="10"/>
  <c r="AZ265" i="10"/>
  <c r="AZ266" i="10"/>
  <c r="AZ267" i="10"/>
  <c r="AZ268" i="10"/>
  <c r="AZ269" i="10"/>
  <c r="AZ270" i="10"/>
  <c r="AZ271" i="10"/>
  <c r="AZ272" i="10"/>
  <c r="AZ273" i="10"/>
  <c r="AZ274" i="10"/>
  <c r="AZ275" i="10"/>
  <c r="AZ276" i="10"/>
  <c r="AZ277" i="10"/>
  <c r="AZ278" i="10"/>
  <c r="AZ279" i="10"/>
  <c r="AZ280" i="10"/>
  <c r="AZ281" i="10"/>
  <c r="AZ282" i="10"/>
  <c r="AZ283" i="10"/>
  <c r="AZ284" i="10"/>
  <c r="AZ285" i="10"/>
  <c r="AZ286" i="10"/>
  <c r="AZ287" i="10"/>
  <c r="AZ288" i="10"/>
  <c r="AZ289" i="10"/>
  <c r="AZ290" i="10"/>
  <c r="AZ291" i="10"/>
  <c r="AZ292" i="10"/>
  <c r="AZ293" i="10"/>
  <c r="AZ294" i="10"/>
  <c r="AZ295" i="10"/>
  <c r="AZ296" i="10"/>
  <c r="AZ297" i="10"/>
  <c r="AZ298" i="10"/>
  <c r="AZ299" i="10"/>
  <c r="AZ300" i="10"/>
  <c r="AZ301" i="10"/>
  <c r="AZ302" i="10"/>
  <c r="AZ303" i="10"/>
  <c r="AZ304" i="10"/>
  <c r="AZ305" i="10"/>
  <c r="AZ306" i="10"/>
  <c r="AZ307" i="10"/>
  <c r="AZ308" i="10"/>
  <c r="AZ309" i="10"/>
  <c r="AZ310" i="10"/>
  <c r="AZ311" i="10"/>
  <c r="AZ312" i="10"/>
  <c r="AZ313" i="10"/>
  <c r="AZ314" i="10"/>
  <c r="AZ315" i="10"/>
  <c r="AZ316" i="10"/>
  <c r="AZ317" i="10"/>
  <c r="AZ318" i="10"/>
  <c r="AZ319" i="10"/>
  <c r="AZ320" i="10"/>
  <c r="AZ321" i="10"/>
  <c r="AZ322" i="10"/>
  <c r="AZ323" i="10"/>
  <c r="AZ324" i="10"/>
  <c r="AZ325" i="10"/>
  <c r="AZ326" i="10"/>
  <c r="AZ327" i="10"/>
  <c r="AZ328" i="10"/>
  <c r="AZ329" i="10"/>
  <c r="AZ330" i="10"/>
  <c r="AZ331" i="10"/>
  <c r="AZ332" i="10"/>
  <c r="AZ333" i="10"/>
  <c r="AZ334" i="10"/>
  <c r="AZ335" i="10"/>
  <c r="AZ336" i="10"/>
  <c r="AZ337" i="10"/>
  <c r="AZ338" i="10"/>
  <c r="AZ339" i="10"/>
  <c r="AZ340" i="10"/>
  <c r="AZ341" i="10"/>
  <c r="AZ342" i="10"/>
  <c r="AZ343" i="10"/>
  <c r="AZ344" i="10"/>
  <c r="AZ345" i="10"/>
  <c r="AZ346" i="10"/>
  <c r="AZ347" i="10"/>
  <c r="AZ348" i="10"/>
  <c r="AZ349" i="10"/>
  <c r="AZ350" i="10"/>
  <c r="AZ351" i="10"/>
  <c r="AZ352" i="10"/>
  <c r="AZ353" i="10"/>
  <c r="AZ354" i="10"/>
  <c r="AZ355" i="10"/>
  <c r="AZ356" i="10"/>
  <c r="AZ357" i="10"/>
  <c r="AZ358" i="10"/>
  <c r="AZ359" i="10"/>
  <c r="AZ360" i="10"/>
  <c r="AZ361" i="10"/>
  <c r="AZ362" i="10"/>
  <c r="AZ363" i="10"/>
  <c r="AZ364" i="10"/>
  <c r="AZ365" i="10"/>
  <c r="AZ366" i="10"/>
  <c r="AZ367" i="10"/>
  <c r="AZ368" i="10"/>
  <c r="AZ369" i="10"/>
  <c r="AZ370" i="10"/>
  <c r="AZ371" i="10"/>
  <c r="AZ372" i="10"/>
  <c r="AZ373" i="10"/>
  <c r="AZ374" i="10"/>
  <c r="AZ375" i="10"/>
  <c r="AZ376" i="10"/>
  <c r="AZ377" i="10"/>
  <c r="AZ378" i="10"/>
  <c r="AZ379" i="10"/>
  <c r="AZ380" i="10"/>
  <c r="AZ381" i="10"/>
  <c r="AZ382" i="10"/>
  <c r="AZ383" i="10"/>
  <c r="AZ384" i="10"/>
  <c r="AZ385" i="10"/>
  <c r="AZ386" i="10"/>
  <c r="AZ387" i="10"/>
  <c r="AZ388" i="10"/>
  <c r="AZ389" i="10"/>
  <c r="AZ390" i="10"/>
  <c r="AZ391" i="10"/>
  <c r="AZ392" i="10"/>
  <c r="AZ393" i="10"/>
  <c r="AZ394" i="10"/>
  <c r="AZ395" i="10"/>
  <c r="AZ396" i="10"/>
  <c r="AZ397" i="10"/>
  <c r="AZ398" i="10"/>
  <c r="AZ399" i="10"/>
  <c r="AZ400" i="10"/>
  <c r="AZ401" i="10"/>
  <c r="AZ402" i="10"/>
  <c r="AZ403" i="10"/>
  <c r="AZ404" i="10"/>
  <c r="AZ405" i="10"/>
  <c r="AZ406" i="10"/>
  <c r="AZ407" i="10"/>
  <c r="AZ408" i="10"/>
  <c r="AZ409" i="10"/>
  <c r="AZ410" i="10"/>
  <c r="AZ411" i="10"/>
  <c r="AZ412" i="10"/>
  <c r="AZ413" i="10"/>
  <c r="AZ414" i="10"/>
  <c r="AZ415" i="10"/>
  <c r="AZ416" i="10"/>
  <c r="AZ417" i="10"/>
  <c r="AZ418" i="10"/>
  <c r="AZ419" i="10"/>
  <c r="AZ420" i="10"/>
  <c r="AZ421" i="10"/>
  <c r="AZ422" i="10"/>
  <c r="AZ423" i="10"/>
  <c r="AZ424" i="10"/>
  <c r="AZ425" i="10"/>
  <c r="AZ426" i="10"/>
  <c r="AZ427" i="10"/>
  <c r="AZ428" i="10"/>
  <c r="AZ429" i="10"/>
  <c r="AZ430" i="10"/>
  <c r="AZ431" i="10"/>
  <c r="AZ432" i="10"/>
  <c r="AZ433" i="10"/>
  <c r="AZ434" i="10"/>
  <c r="AZ435" i="10"/>
  <c r="AZ436" i="10"/>
  <c r="AZ437" i="10"/>
  <c r="AZ438" i="10"/>
  <c r="AZ439" i="10"/>
  <c r="AZ440" i="10"/>
  <c r="AZ441" i="10"/>
  <c r="AZ442" i="10"/>
  <c r="AZ443" i="10"/>
  <c r="AZ444" i="10"/>
  <c r="AZ445" i="10"/>
  <c r="AZ446" i="10"/>
  <c r="AZ447" i="10"/>
  <c r="AZ448" i="10"/>
  <c r="AZ449" i="10"/>
  <c r="AZ450" i="10"/>
  <c r="AZ451" i="10"/>
  <c r="AZ452" i="10"/>
  <c r="AZ453" i="10"/>
  <c r="AZ454" i="10"/>
  <c r="AZ455" i="10"/>
  <c r="AZ456" i="10"/>
  <c r="AZ457" i="10"/>
  <c r="AZ458" i="10"/>
  <c r="AZ459" i="10"/>
  <c r="AZ460" i="10"/>
  <c r="AZ461" i="10"/>
  <c r="AZ462" i="10"/>
  <c r="AZ463" i="10"/>
  <c r="AZ464" i="10"/>
  <c r="AZ465" i="10"/>
  <c r="AZ466" i="10"/>
  <c r="AZ467" i="10"/>
  <c r="AZ468" i="10"/>
  <c r="AZ469" i="10"/>
  <c r="AZ470" i="10"/>
  <c r="AZ471" i="10"/>
  <c r="AZ472" i="10"/>
  <c r="AZ473" i="10"/>
  <c r="AZ474" i="10"/>
  <c r="AZ475" i="10"/>
  <c r="AZ476" i="10"/>
  <c r="AZ477" i="10"/>
  <c r="AZ478" i="10"/>
  <c r="AZ479" i="10"/>
  <c r="AZ480" i="10"/>
  <c r="AZ481" i="10"/>
  <c r="AZ482" i="10"/>
  <c r="AZ483" i="10"/>
  <c r="AZ484" i="10"/>
  <c r="AZ485" i="10"/>
  <c r="AZ486" i="10"/>
  <c r="AZ487" i="10"/>
  <c r="AZ488" i="10"/>
  <c r="AZ489" i="10"/>
  <c r="AZ490" i="10"/>
  <c r="AZ491" i="10"/>
  <c r="AZ492" i="10"/>
  <c r="AZ493" i="10"/>
  <c r="AZ494" i="10"/>
  <c r="AZ495" i="10"/>
  <c r="AZ496" i="10"/>
  <c r="AZ497" i="10"/>
  <c r="AZ498" i="10"/>
  <c r="AZ499" i="10"/>
  <c r="AZ500" i="10"/>
  <c r="AZ501" i="10"/>
  <c r="AZ502" i="10"/>
  <c r="AZ503" i="10"/>
  <c r="AZ504" i="10"/>
  <c r="AZ505" i="10"/>
  <c r="AZ506" i="10"/>
  <c r="AZ507" i="10"/>
  <c r="AZ508" i="10"/>
  <c r="AZ509" i="10"/>
  <c r="AZ510" i="10"/>
  <c r="AZ511" i="10"/>
  <c r="AZ512" i="10"/>
  <c r="AZ513" i="10"/>
  <c r="AZ514" i="10"/>
  <c r="AZ515" i="10"/>
  <c r="AZ516" i="10"/>
  <c r="AZ517" i="10"/>
  <c r="AZ518" i="10"/>
  <c r="AZ519" i="10"/>
  <c r="AZ520" i="10"/>
  <c r="AZ521" i="10"/>
  <c r="AZ522" i="10"/>
  <c r="AZ523" i="10"/>
  <c r="AZ524" i="10"/>
  <c r="AZ525" i="10"/>
  <c r="AZ526" i="10"/>
  <c r="AZ527" i="10"/>
  <c r="AZ528" i="10"/>
  <c r="AZ529" i="10"/>
  <c r="AZ530" i="10"/>
  <c r="AZ532" i="10"/>
  <c r="AZ534" i="10"/>
  <c r="AZ535" i="10"/>
  <c r="AZ536" i="10"/>
  <c r="AZ537" i="10"/>
  <c r="AZ538" i="10"/>
  <c r="AZ539" i="10"/>
  <c r="AZ540" i="10"/>
  <c r="AZ541" i="10"/>
  <c r="AZ542" i="10"/>
  <c r="AZ543" i="10"/>
  <c r="AZ544" i="10"/>
  <c r="AZ545" i="10"/>
  <c r="AZ546" i="10"/>
  <c r="AZ547" i="10"/>
  <c r="AZ548" i="10"/>
  <c r="AZ549" i="10"/>
  <c r="AZ550" i="10"/>
  <c r="AZ551" i="10"/>
  <c r="AZ552" i="10"/>
  <c r="AZ553" i="10"/>
  <c r="AZ554" i="10"/>
  <c r="AZ555" i="10"/>
  <c r="AZ556" i="10"/>
  <c r="AZ557" i="10"/>
  <c r="AZ558" i="10"/>
  <c r="AZ559" i="10"/>
  <c r="AZ560" i="10"/>
  <c r="AZ561" i="10"/>
  <c r="AZ562" i="10"/>
  <c r="AZ563" i="10"/>
  <c r="AZ564" i="10"/>
  <c r="AZ565" i="10"/>
  <c r="AZ566" i="10"/>
  <c r="AZ567" i="10"/>
  <c r="AZ568" i="10"/>
  <c r="AZ569" i="10"/>
  <c r="AZ570" i="10"/>
  <c r="AZ571" i="10"/>
  <c r="AZ572" i="10"/>
  <c r="AZ573" i="10"/>
  <c r="AZ574" i="10"/>
  <c r="AZ575" i="10"/>
  <c r="AZ576" i="10"/>
  <c r="AZ577" i="10"/>
  <c r="AZ578" i="10"/>
  <c r="AZ579" i="10"/>
  <c r="AZ580" i="10"/>
  <c r="AZ581" i="10"/>
  <c r="AZ582" i="10"/>
  <c r="AZ583" i="10"/>
  <c r="AZ584" i="10"/>
  <c r="AZ585" i="10"/>
  <c r="AZ586" i="10"/>
  <c r="AZ587" i="10"/>
  <c r="AZ588" i="10"/>
  <c r="AZ589" i="10"/>
  <c r="AZ590" i="10"/>
  <c r="AZ591" i="10"/>
  <c r="AZ592" i="10"/>
  <c r="AZ593" i="10"/>
  <c r="AZ594" i="10"/>
  <c r="AZ595" i="10"/>
  <c r="AZ596" i="10"/>
  <c r="AZ597" i="10"/>
  <c r="AZ598" i="10"/>
  <c r="AZ599" i="10"/>
  <c r="AZ600" i="10"/>
  <c r="AZ601" i="10"/>
  <c r="AZ602" i="10"/>
  <c r="AZ603" i="10"/>
  <c r="AZ604" i="10"/>
  <c r="AZ605" i="10"/>
  <c r="AZ606" i="10"/>
  <c r="AZ607" i="10"/>
  <c r="AZ608" i="10"/>
  <c r="AZ609" i="10"/>
  <c r="AZ610" i="10"/>
  <c r="AZ611" i="10"/>
  <c r="AZ612" i="10"/>
  <c r="AZ613" i="10"/>
  <c r="AZ614" i="10"/>
  <c r="AZ615" i="10"/>
  <c r="AZ616" i="10"/>
  <c r="AZ617" i="10"/>
  <c r="AZ618" i="10"/>
  <c r="AZ619" i="10"/>
  <c r="AZ620" i="10"/>
  <c r="AZ621" i="10"/>
  <c r="AZ622" i="10"/>
  <c r="AZ623" i="10"/>
  <c r="AZ624" i="10"/>
  <c r="AZ625" i="10"/>
  <c r="AZ626" i="10"/>
  <c r="AZ627" i="10"/>
  <c r="AZ628" i="10"/>
  <c r="AZ629" i="10"/>
  <c r="AZ630" i="10"/>
  <c r="AZ631" i="10"/>
  <c r="AZ632" i="10"/>
  <c r="AZ633" i="10"/>
  <c r="AZ634" i="10"/>
  <c r="AZ635" i="10"/>
  <c r="AZ636" i="10"/>
  <c r="AZ637" i="10"/>
  <c r="AZ638" i="10"/>
  <c r="AZ639" i="10"/>
  <c r="AZ640" i="10"/>
  <c r="AZ2" i="10"/>
  <c r="AK640" i="10" l="1"/>
  <c r="AU640" i="10"/>
  <c r="AS640" i="10"/>
  <c r="AQ640" i="10"/>
  <c r="AO640" i="10"/>
  <c r="AM640" i="10"/>
  <c r="AW2" i="10" l="1"/>
  <c r="AK3" i="10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153" i="10"/>
  <c r="AK154" i="10"/>
  <c r="AK155" i="10"/>
  <c r="AK156" i="10"/>
  <c r="AK157" i="10"/>
  <c r="AK158" i="10"/>
  <c r="AK159" i="10"/>
  <c r="AK160" i="10"/>
  <c r="AK161" i="10"/>
  <c r="AK162" i="10"/>
  <c r="AK163" i="10"/>
  <c r="AK164" i="10"/>
  <c r="AK165" i="10"/>
  <c r="AK166" i="10"/>
  <c r="AK167" i="10"/>
  <c r="AK168" i="10"/>
  <c r="AK169" i="10"/>
  <c r="AK170" i="10"/>
  <c r="AK171" i="10"/>
  <c r="AK172" i="10"/>
  <c r="AK173" i="10"/>
  <c r="AK174" i="10"/>
  <c r="AK175" i="10"/>
  <c r="AK176" i="10"/>
  <c r="AK177" i="10"/>
  <c r="AK178" i="10"/>
  <c r="AK179" i="10"/>
  <c r="AK180" i="10"/>
  <c r="AK181" i="10"/>
  <c r="AK182" i="10"/>
  <c r="AK183" i="10"/>
  <c r="AK184" i="10"/>
  <c r="AK185" i="10"/>
  <c r="AK186" i="10"/>
  <c r="AK187" i="10"/>
  <c r="AK188" i="10"/>
  <c r="AK189" i="10"/>
  <c r="AK190" i="10"/>
  <c r="AK191" i="10"/>
  <c r="AK192" i="10"/>
  <c r="AK193" i="10"/>
  <c r="AK194" i="10"/>
  <c r="AK195" i="10"/>
  <c r="AK196" i="10"/>
  <c r="AK197" i="10"/>
  <c r="AK198" i="10"/>
  <c r="AK199" i="10"/>
  <c r="AK200" i="10"/>
  <c r="AK201" i="10"/>
  <c r="AK202" i="10"/>
  <c r="AK203" i="10"/>
  <c r="AK204" i="10"/>
  <c r="AK205" i="10"/>
  <c r="AK206" i="10"/>
  <c r="AK207" i="10"/>
  <c r="AK208" i="10"/>
  <c r="AK209" i="10"/>
  <c r="AK210" i="10"/>
  <c r="AK211" i="10"/>
  <c r="AK212" i="10"/>
  <c r="AK213" i="10"/>
  <c r="AK214" i="10"/>
  <c r="AK215" i="10"/>
  <c r="AK216" i="10"/>
  <c r="AK217" i="10"/>
  <c r="AK218" i="10"/>
  <c r="AK219" i="10"/>
  <c r="AK220" i="10"/>
  <c r="AK221" i="10"/>
  <c r="AK222" i="10"/>
  <c r="AK223" i="10"/>
  <c r="AK224" i="10"/>
  <c r="AK225" i="10"/>
  <c r="AK226" i="10"/>
  <c r="AK227" i="10"/>
  <c r="AK228" i="10"/>
  <c r="AK229" i="10"/>
  <c r="AK230" i="10"/>
  <c r="AK231" i="10"/>
  <c r="AK232" i="10"/>
  <c r="AK233" i="10"/>
  <c r="AK234" i="10"/>
  <c r="AK235" i="10"/>
  <c r="AK236" i="10"/>
  <c r="AK237" i="10"/>
  <c r="AK238" i="10"/>
  <c r="AK239" i="10"/>
  <c r="AK240" i="10"/>
  <c r="AK241" i="10"/>
  <c r="AK242" i="10"/>
  <c r="AK243" i="10"/>
  <c r="AK244" i="10"/>
  <c r="AK245" i="10"/>
  <c r="AK246" i="10"/>
  <c r="AK247" i="10"/>
  <c r="AK248" i="10"/>
  <c r="AK249" i="10"/>
  <c r="AK250" i="10"/>
  <c r="AK251" i="10"/>
  <c r="AK252" i="10"/>
  <c r="AK253" i="10"/>
  <c r="AK254" i="10"/>
  <c r="AK255" i="10"/>
  <c r="AK256" i="10"/>
  <c r="AK257" i="10"/>
  <c r="AK258" i="10"/>
  <c r="AK259" i="10"/>
  <c r="AK260" i="10"/>
  <c r="AK261" i="10"/>
  <c r="AK262" i="10"/>
  <c r="AK263" i="10"/>
  <c r="AK264" i="10"/>
  <c r="AK265" i="10"/>
  <c r="AK266" i="10"/>
  <c r="AK267" i="10"/>
  <c r="AK268" i="10"/>
  <c r="AK269" i="10"/>
  <c r="AK270" i="10"/>
  <c r="AK271" i="10"/>
  <c r="AK272" i="10"/>
  <c r="AK273" i="10"/>
  <c r="AK274" i="10"/>
  <c r="AK275" i="10"/>
  <c r="AK276" i="10"/>
  <c r="AK277" i="10"/>
  <c r="AK278" i="10"/>
  <c r="AK279" i="10"/>
  <c r="AK280" i="10"/>
  <c r="AK281" i="10"/>
  <c r="AK282" i="10"/>
  <c r="AK283" i="10"/>
  <c r="AK284" i="10"/>
  <c r="AK285" i="10"/>
  <c r="AK286" i="10"/>
  <c r="AK287" i="10"/>
  <c r="AK288" i="10"/>
  <c r="AK289" i="10"/>
  <c r="AK290" i="10"/>
  <c r="AK291" i="10"/>
  <c r="AK292" i="10"/>
  <c r="AK293" i="10"/>
  <c r="AK294" i="10"/>
  <c r="AK295" i="10"/>
  <c r="AK296" i="10"/>
  <c r="AK297" i="10"/>
  <c r="AK298" i="10"/>
  <c r="AK299" i="10"/>
  <c r="AK300" i="10"/>
  <c r="AK301" i="10"/>
  <c r="AK302" i="10"/>
  <c r="AK303" i="10"/>
  <c r="AK304" i="10"/>
  <c r="AK305" i="10"/>
  <c r="AK306" i="10"/>
  <c r="AK307" i="10"/>
  <c r="AK308" i="10"/>
  <c r="AK309" i="10"/>
  <c r="AK310" i="10"/>
  <c r="AK311" i="10"/>
  <c r="AK312" i="10"/>
  <c r="AK313" i="10"/>
  <c r="AK314" i="10"/>
  <c r="AK315" i="10"/>
  <c r="AK316" i="10"/>
  <c r="AK317" i="10"/>
  <c r="AK318" i="10"/>
  <c r="AK319" i="10"/>
  <c r="AK320" i="10"/>
  <c r="AK321" i="10"/>
  <c r="AK322" i="10"/>
  <c r="AK323" i="10"/>
  <c r="AK324" i="10"/>
  <c r="AK325" i="10"/>
  <c r="AK326" i="10"/>
  <c r="AK327" i="10"/>
  <c r="AK328" i="10"/>
  <c r="AK329" i="10"/>
  <c r="AK330" i="10"/>
  <c r="AK331" i="10"/>
  <c r="AK332" i="10"/>
  <c r="AK333" i="10"/>
  <c r="AK334" i="10"/>
  <c r="AK335" i="10"/>
  <c r="AK336" i="10"/>
  <c r="AK337" i="10"/>
  <c r="AK338" i="10"/>
  <c r="AK339" i="10"/>
  <c r="AK340" i="10"/>
  <c r="AK341" i="10"/>
  <c r="AK342" i="10"/>
  <c r="AK343" i="10"/>
  <c r="AK344" i="10"/>
  <c r="AK345" i="10"/>
  <c r="AK346" i="10"/>
  <c r="AK347" i="10"/>
  <c r="AK348" i="10"/>
  <c r="AK349" i="10"/>
  <c r="AK350" i="10"/>
  <c r="AK351" i="10"/>
  <c r="AK352" i="10"/>
  <c r="AK353" i="10"/>
  <c r="AK354" i="10"/>
  <c r="AK355" i="10"/>
  <c r="AK356" i="10"/>
  <c r="AK357" i="10"/>
  <c r="AK358" i="10"/>
  <c r="AK359" i="10"/>
  <c r="AK360" i="10"/>
  <c r="AK361" i="10"/>
  <c r="AK362" i="10"/>
  <c r="AK363" i="10"/>
  <c r="AK364" i="10"/>
  <c r="AK365" i="10"/>
  <c r="AK366" i="10"/>
  <c r="AK367" i="10"/>
  <c r="AK368" i="10"/>
  <c r="AK369" i="10"/>
  <c r="AK370" i="10"/>
  <c r="AK371" i="10"/>
  <c r="AK372" i="10"/>
  <c r="AK373" i="10"/>
  <c r="AK374" i="10"/>
  <c r="AK375" i="10"/>
  <c r="AK376" i="10"/>
  <c r="AK377" i="10"/>
  <c r="AK378" i="10"/>
  <c r="AK379" i="10"/>
  <c r="AK380" i="10"/>
  <c r="AK381" i="10"/>
  <c r="AK382" i="10"/>
  <c r="AK383" i="10"/>
  <c r="AK384" i="10"/>
  <c r="AK385" i="10"/>
  <c r="AK386" i="10"/>
  <c r="AK387" i="10"/>
  <c r="AK388" i="10"/>
  <c r="AK389" i="10"/>
  <c r="AK390" i="10"/>
  <c r="AK391" i="10"/>
  <c r="AK392" i="10"/>
  <c r="AK393" i="10"/>
  <c r="AK394" i="10"/>
  <c r="AK395" i="10"/>
  <c r="AK396" i="10"/>
  <c r="AK397" i="10"/>
  <c r="AK398" i="10"/>
  <c r="AK399" i="10"/>
  <c r="AK400" i="10"/>
  <c r="AK401" i="10"/>
  <c r="AK402" i="10"/>
  <c r="AK403" i="10"/>
  <c r="AK404" i="10"/>
  <c r="AK405" i="10"/>
  <c r="AK406" i="10"/>
  <c r="AK407" i="10"/>
  <c r="AK408" i="10"/>
  <c r="AK409" i="10"/>
  <c r="AK410" i="10"/>
  <c r="AK411" i="10"/>
  <c r="AK412" i="10"/>
  <c r="AK413" i="10"/>
  <c r="AK414" i="10"/>
  <c r="AK415" i="10"/>
  <c r="AK416" i="10"/>
  <c r="AK417" i="10"/>
  <c r="AK418" i="10"/>
  <c r="AK419" i="10"/>
  <c r="AK420" i="10"/>
  <c r="AK421" i="10"/>
  <c r="AK422" i="10"/>
  <c r="AK423" i="10"/>
  <c r="AK424" i="10"/>
  <c r="AK425" i="10"/>
  <c r="AK426" i="10"/>
  <c r="AK427" i="10"/>
  <c r="AK428" i="10"/>
  <c r="AK429" i="10"/>
  <c r="AK430" i="10"/>
  <c r="AK431" i="10"/>
  <c r="AK432" i="10"/>
  <c r="AK433" i="10"/>
  <c r="AK434" i="10"/>
  <c r="AK435" i="10"/>
  <c r="AK436" i="10"/>
  <c r="AK437" i="10"/>
  <c r="AK438" i="10"/>
  <c r="AK439" i="10"/>
  <c r="AK440" i="10"/>
  <c r="AK441" i="10"/>
  <c r="AK442" i="10"/>
  <c r="AK443" i="10"/>
  <c r="AK444" i="10"/>
  <c r="AK445" i="10"/>
  <c r="AK446" i="10"/>
  <c r="AK447" i="10"/>
  <c r="AK448" i="10"/>
  <c r="AK449" i="10"/>
  <c r="AK450" i="10"/>
  <c r="AK451" i="10"/>
  <c r="AK452" i="10"/>
  <c r="AK453" i="10"/>
  <c r="AK454" i="10"/>
  <c r="AK455" i="10"/>
  <c r="AK456" i="10"/>
  <c r="AK457" i="10"/>
  <c r="AK458" i="10"/>
  <c r="AK459" i="10"/>
  <c r="AK460" i="10"/>
  <c r="AK461" i="10"/>
  <c r="AK462" i="10"/>
  <c r="AK463" i="10"/>
  <c r="AK464" i="10"/>
  <c r="AK465" i="10"/>
  <c r="AK466" i="10"/>
  <c r="AK467" i="10"/>
  <c r="AK468" i="10"/>
  <c r="AK469" i="10"/>
  <c r="AK470" i="10"/>
  <c r="AK471" i="10"/>
  <c r="AK472" i="10"/>
  <c r="AK473" i="10"/>
  <c r="AK474" i="10"/>
  <c r="AK475" i="10"/>
  <c r="AK476" i="10"/>
  <c r="AK477" i="10"/>
  <c r="AK478" i="10"/>
  <c r="AK479" i="10"/>
  <c r="AK480" i="10"/>
  <c r="AK481" i="10"/>
  <c r="AK482" i="10"/>
  <c r="AK483" i="10"/>
  <c r="AK484" i="10"/>
  <c r="AK485" i="10"/>
  <c r="AK486" i="10"/>
  <c r="AK487" i="10"/>
  <c r="AK488" i="10"/>
  <c r="AK489" i="10"/>
  <c r="AK490" i="10"/>
  <c r="AK491" i="10"/>
  <c r="AK492" i="10"/>
  <c r="AK493" i="10"/>
  <c r="AK494" i="10"/>
  <c r="AK495" i="10"/>
  <c r="AK496" i="10"/>
  <c r="AK497" i="10"/>
  <c r="AK498" i="10"/>
  <c r="AK499" i="10"/>
  <c r="AK500" i="10"/>
  <c r="AK501" i="10"/>
  <c r="AK502" i="10"/>
  <c r="AK503" i="10"/>
  <c r="AK504" i="10"/>
  <c r="AK505" i="10"/>
  <c r="AK506" i="10"/>
  <c r="AK507" i="10"/>
  <c r="AK508" i="10"/>
  <c r="AK509" i="10"/>
  <c r="AK510" i="10"/>
  <c r="AK511" i="10"/>
  <c r="AK512" i="10"/>
  <c r="AK513" i="10"/>
  <c r="AK514" i="10"/>
  <c r="AK515" i="10"/>
  <c r="AK516" i="10"/>
  <c r="AK517" i="10"/>
  <c r="AK518" i="10"/>
  <c r="AK519" i="10"/>
  <c r="AK520" i="10"/>
  <c r="AK521" i="10"/>
  <c r="AK522" i="10"/>
  <c r="AK523" i="10"/>
  <c r="AK524" i="10"/>
  <c r="AK525" i="10"/>
  <c r="AK526" i="10"/>
  <c r="AK527" i="10"/>
  <c r="AK528" i="10"/>
  <c r="AK529" i="10"/>
  <c r="AK530" i="10"/>
  <c r="AK532" i="10"/>
  <c r="AK534" i="10"/>
  <c r="AK535" i="10"/>
  <c r="AK536" i="10"/>
  <c r="AK537" i="10"/>
  <c r="AK538" i="10"/>
  <c r="AK539" i="10"/>
  <c r="AK540" i="10"/>
  <c r="AK541" i="10"/>
  <c r="AK542" i="10"/>
  <c r="AK543" i="10"/>
  <c r="AK544" i="10"/>
  <c r="AK545" i="10"/>
  <c r="AK546" i="10"/>
  <c r="AK547" i="10"/>
  <c r="AK548" i="10"/>
  <c r="AK549" i="10"/>
  <c r="AK550" i="10"/>
  <c r="AK551" i="10"/>
  <c r="AK552" i="10"/>
  <c r="AK553" i="10"/>
  <c r="AK554" i="10"/>
  <c r="AK555" i="10"/>
  <c r="AK556" i="10"/>
  <c r="AK557" i="10"/>
  <c r="AK558" i="10"/>
  <c r="AK559" i="10"/>
  <c r="AK560" i="10"/>
  <c r="AK561" i="10"/>
  <c r="AK562" i="10"/>
  <c r="AK563" i="10"/>
  <c r="AK564" i="10"/>
  <c r="AK565" i="10"/>
  <c r="AK566" i="10"/>
  <c r="AK567" i="10"/>
  <c r="AK568" i="10"/>
  <c r="AK569" i="10"/>
  <c r="AK570" i="10"/>
  <c r="AK571" i="10"/>
  <c r="AK572" i="10"/>
  <c r="AK573" i="10"/>
  <c r="AK574" i="10"/>
  <c r="AK575" i="10"/>
  <c r="AK576" i="10"/>
  <c r="AK577" i="10"/>
  <c r="AK578" i="10"/>
  <c r="AK579" i="10"/>
  <c r="AK580" i="10"/>
  <c r="AK581" i="10"/>
  <c r="AK582" i="10"/>
  <c r="AK583" i="10"/>
  <c r="AK584" i="10"/>
  <c r="AK585" i="10"/>
  <c r="AK586" i="10"/>
  <c r="AK587" i="10"/>
  <c r="AK588" i="10"/>
  <c r="AK589" i="10"/>
  <c r="AK590" i="10"/>
  <c r="AK591" i="10"/>
  <c r="AK592" i="10"/>
  <c r="AK593" i="10"/>
  <c r="AK594" i="10"/>
  <c r="AK595" i="10"/>
  <c r="AK596" i="10"/>
  <c r="AK597" i="10"/>
  <c r="AK598" i="10"/>
  <c r="AK599" i="10"/>
  <c r="AK600" i="10"/>
  <c r="AK601" i="10"/>
  <c r="AK602" i="10"/>
  <c r="AK603" i="10"/>
  <c r="AK604" i="10"/>
  <c r="AK605" i="10"/>
  <c r="AK606" i="10"/>
  <c r="AK607" i="10"/>
  <c r="AK608" i="10"/>
  <c r="AK609" i="10"/>
  <c r="AK610" i="10"/>
  <c r="AK611" i="10"/>
  <c r="AK612" i="10"/>
  <c r="AK613" i="10"/>
  <c r="AK614" i="10"/>
  <c r="AK615" i="10"/>
  <c r="AK616" i="10"/>
  <c r="AK617" i="10"/>
  <c r="AK618" i="10"/>
  <c r="AK619" i="10"/>
  <c r="AK620" i="10"/>
  <c r="AK621" i="10"/>
  <c r="AK622" i="10"/>
  <c r="AK623" i="10"/>
  <c r="AK624" i="10"/>
  <c r="AK625" i="10"/>
  <c r="AK626" i="10"/>
  <c r="AK627" i="10"/>
  <c r="AK628" i="10"/>
  <c r="AK629" i="10"/>
  <c r="AK630" i="10"/>
  <c r="AK631" i="10"/>
  <c r="AK632" i="10"/>
  <c r="AK633" i="10"/>
  <c r="AK634" i="10"/>
  <c r="AK635" i="10"/>
  <c r="AK636" i="10"/>
  <c r="AK637" i="10"/>
  <c r="AK638" i="10"/>
  <c r="AK639" i="10"/>
  <c r="AW3" i="10" l="1"/>
  <c r="AW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37" i="10"/>
  <c r="AW38" i="10"/>
  <c r="AW39" i="10"/>
  <c r="AW40" i="10"/>
  <c r="AW41" i="10"/>
  <c r="AW42" i="10"/>
  <c r="AW43" i="10"/>
  <c r="AW44" i="10"/>
  <c r="AW45" i="10"/>
  <c r="AW46" i="10"/>
  <c r="AW47" i="10"/>
  <c r="AW48" i="10"/>
  <c r="AW49" i="10"/>
  <c r="AW50" i="10"/>
  <c r="AW51" i="10"/>
  <c r="AW52" i="10"/>
  <c r="AW53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4" i="10"/>
  <c r="AW75" i="10"/>
  <c r="AW76" i="10"/>
  <c r="AW77" i="10"/>
  <c r="AW78" i="10"/>
  <c r="AW79" i="10"/>
  <c r="AW80" i="10"/>
  <c r="AW81" i="10"/>
  <c r="AW82" i="10"/>
  <c r="AW83" i="10"/>
  <c r="AW84" i="10"/>
  <c r="AW85" i="10"/>
  <c r="AW86" i="10"/>
  <c r="AW87" i="10"/>
  <c r="AW88" i="10"/>
  <c r="AW89" i="10"/>
  <c r="AW90" i="10"/>
  <c r="AW91" i="10"/>
  <c r="AW92" i="10"/>
  <c r="AW93" i="10"/>
  <c r="AW94" i="10"/>
  <c r="AW95" i="10"/>
  <c r="AW96" i="10"/>
  <c r="AW97" i="10"/>
  <c r="AW98" i="10"/>
  <c r="AW99" i="10"/>
  <c r="AW100" i="10"/>
  <c r="AW101" i="10"/>
  <c r="AW102" i="10"/>
  <c r="AW103" i="10"/>
  <c r="AW104" i="10"/>
  <c r="AW105" i="10"/>
  <c r="AW106" i="10"/>
  <c r="AW107" i="10"/>
  <c r="AW108" i="10"/>
  <c r="AW109" i="10"/>
  <c r="AW110" i="10"/>
  <c r="AW111" i="10"/>
  <c r="AW112" i="10"/>
  <c r="AW113" i="10"/>
  <c r="AW114" i="10"/>
  <c r="AW115" i="10"/>
  <c r="AW116" i="10"/>
  <c r="AW117" i="10"/>
  <c r="AW118" i="10"/>
  <c r="AW119" i="10"/>
  <c r="AW120" i="10"/>
  <c r="AW121" i="10"/>
  <c r="AW122" i="10"/>
  <c r="AW123" i="10"/>
  <c r="AW124" i="10"/>
  <c r="AW125" i="10"/>
  <c r="AW126" i="10"/>
  <c r="AW127" i="10"/>
  <c r="AW128" i="10"/>
  <c r="AW129" i="10"/>
  <c r="AW130" i="10"/>
  <c r="AW131" i="10"/>
  <c r="AW132" i="10"/>
  <c r="AW133" i="10"/>
  <c r="AW134" i="10"/>
  <c r="AW135" i="10"/>
  <c r="AW136" i="10"/>
  <c r="AW137" i="10"/>
  <c r="AW138" i="10"/>
  <c r="AW139" i="10"/>
  <c r="AW140" i="10"/>
  <c r="AW141" i="10"/>
  <c r="AW142" i="10"/>
  <c r="AW143" i="10"/>
  <c r="AW144" i="10"/>
  <c r="AW145" i="10"/>
  <c r="AW146" i="10"/>
  <c r="AW147" i="10"/>
  <c r="AW148" i="10"/>
  <c r="AW149" i="10"/>
  <c r="AW150" i="10"/>
  <c r="AW151" i="10"/>
  <c r="AW152" i="10"/>
  <c r="AW153" i="10"/>
  <c r="AW154" i="10"/>
  <c r="AW155" i="10"/>
  <c r="AW156" i="10"/>
  <c r="AW157" i="10"/>
  <c r="AW158" i="10"/>
  <c r="AW159" i="10"/>
  <c r="AW160" i="10"/>
  <c r="AW161" i="10"/>
  <c r="AW162" i="10"/>
  <c r="AW163" i="10"/>
  <c r="AW164" i="10"/>
  <c r="AW165" i="10"/>
  <c r="AW166" i="10"/>
  <c r="AW167" i="10"/>
  <c r="AW168" i="10"/>
  <c r="AW169" i="10"/>
  <c r="AW170" i="10"/>
  <c r="AW171" i="10"/>
  <c r="AW172" i="10"/>
  <c r="AW173" i="10"/>
  <c r="AW174" i="10"/>
  <c r="AW175" i="10"/>
  <c r="AW176" i="10"/>
  <c r="AW177" i="10"/>
  <c r="AW178" i="10"/>
  <c r="AW179" i="10"/>
  <c r="AW180" i="10"/>
  <c r="AW181" i="10"/>
  <c r="AW182" i="10"/>
  <c r="AW183" i="10"/>
  <c r="AW184" i="10"/>
  <c r="AW185" i="10"/>
  <c r="AW186" i="10"/>
  <c r="AW187" i="10"/>
  <c r="AW188" i="10"/>
  <c r="AW189" i="10"/>
  <c r="AW190" i="10"/>
  <c r="AW191" i="10"/>
  <c r="AW192" i="10"/>
  <c r="AW193" i="10"/>
  <c r="AW194" i="10"/>
  <c r="AW195" i="10"/>
  <c r="AW196" i="10"/>
  <c r="AW197" i="10"/>
  <c r="AW198" i="10"/>
  <c r="AW199" i="10"/>
  <c r="AW200" i="10"/>
  <c r="AW201" i="10"/>
  <c r="AW202" i="10"/>
  <c r="AW203" i="10"/>
  <c r="AW204" i="10"/>
  <c r="AW205" i="10"/>
  <c r="AW206" i="10"/>
  <c r="AW207" i="10"/>
  <c r="AW208" i="10"/>
  <c r="AW209" i="10"/>
  <c r="AW210" i="10"/>
  <c r="AW211" i="10"/>
  <c r="AW212" i="10"/>
  <c r="AW213" i="10"/>
  <c r="AW214" i="10"/>
  <c r="AW215" i="10"/>
  <c r="AW216" i="10"/>
  <c r="AW217" i="10"/>
  <c r="AW218" i="10"/>
  <c r="AW219" i="10"/>
  <c r="AW220" i="10"/>
  <c r="AW221" i="10"/>
  <c r="AW222" i="10"/>
  <c r="AW223" i="10"/>
  <c r="AW224" i="10"/>
  <c r="AW225" i="10"/>
  <c r="AW226" i="10"/>
  <c r="AW227" i="10"/>
  <c r="AW228" i="10"/>
  <c r="AW229" i="10"/>
  <c r="AW230" i="10"/>
  <c r="AW231" i="10"/>
  <c r="AW232" i="10"/>
  <c r="AW233" i="10"/>
  <c r="AW234" i="10"/>
  <c r="AW235" i="10"/>
  <c r="AW236" i="10"/>
  <c r="AW237" i="10"/>
  <c r="AW238" i="10"/>
  <c r="AW239" i="10"/>
  <c r="AW240" i="10"/>
  <c r="AW241" i="10"/>
  <c r="AW242" i="10"/>
  <c r="AW243" i="10"/>
  <c r="AW244" i="10"/>
  <c r="AW245" i="10"/>
  <c r="AW246" i="10"/>
  <c r="AW247" i="10"/>
  <c r="AW248" i="10"/>
  <c r="AW249" i="10"/>
  <c r="AW250" i="10"/>
  <c r="AW251" i="10"/>
  <c r="AW252" i="10"/>
  <c r="AW253" i="10"/>
  <c r="AW254" i="10"/>
  <c r="AW255" i="10"/>
  <c r="AW256" i="10"/>
  <c r="AW257" i="10"/>
  <c r="AW258" i="10"/>
  <c r="AW259" i="10"/>
  <c r="AW260" i="10"/>
  <c r="AW261" i="10"/>
  <c r="AW262" i="10"/>
  <c r="AW263" i="10"/>
  <c r="AW264" i="10"/>
  <c r="AW265" i="10"/>
  <c r="AW266" i="10"/>
  <c r="AW267" i="10"/>
  <c r="AW268" i="10"/>
  <c r="AW269" i="10"/>
  <c r="AW270" i="10"/>
  <c r="AW271" i="10"/>
  <c r="AW272" i="10"/>
  <c r="AW273" i="10"/>
  <c r="AW274" i="10"/>
  <c r="AW275" i="10"/>
  <c r="AW276" i="10"/>
  <c r="AW277" i="10"/>
  <c r="AW278" i="10"/>
  <c r="AW279" i="10"/>
  <c r="AW280" i="10"/>
  <c r="AW281" i="10"/>
  <c r="AW282" i="10"/>
  <c r="AW283" i="10"/>
  <c r="AW284" i="10"/>
  <c r="AW285" i="10"/>
  <c r="AW286" i="10"/>
  <c r="AW287" i="10"/>
  <c r="AW288" i="10"/>
  <c r="AW289" i="10"/>
  <c r="AW290" i="10"/>
  <c r="AW291" i="10"/>
  <c r="AW292" i="10"/>
  <c r="AW293" i="10"/>
  <c r="AW294" i="10"/>
  <c r="AW295" i="10"/>
  <c r="AW296" i="10"/>
  <c r="AW297" i="10"/>
  <c r="AW298" i="10"/>
  <c r="AW299" i="10"/>
  <c r="AW300" i="10"/>
  <c r="AW301" i="10"/>
  <c r="AW302" i="10"/>
  <c r="AW303" i="10"/>
  <c r="AW304" i="10"/>
  <c r="AW305" i="10"/>
  <c r="AW306" i="10"/>
  <c r="AW307" i="10"/>
  <c r="AW308" i="10"/>
  <c r="AW309" i="10"/>
  <c r="AW310" i="10"/>
  <c r="AW311" i="10"/>
  <c r="AW312" i="10"/>
  <c r="AW313" i="10"/>
  <c r="AW314" i="10"/>
  <c r="AW315" i="10"/>
  <c r="AW316" i="10"/>
  <c r="AW317" i="10"/>
  <c r="AW318" i="10"/>
  <c r="AW319" i="10"/>
  <c r="AW320" i="10"/>
  <c r="AW321" i="10"/>
  <c r="AW322" i="10"/>
  <c r="AW323" i="10"/>
  <c r="AW324" i="10"/>
  <c r="AW325" i="10"/>
  <c r="AW326" i="10"/>
  <c r="AW327" i="10"/>
  <c r="AW328" i="10"/>
  <c r="AW329" i="10"/>
  <c r="AW330" i="10"/>
  <c r="AW331" i="10"/>
  <c r="AW332" i="10"/>
  <c r="AW333" i="10"/>
  <c r="AW334" i="10"/>
  <c r="AW335" i="10"/>
  <c r="AW336" i="10"/>
  <c r="AW337" i="10"/>
  <c r="AW338" i="10"/>
  <c r="AW339" i="10"/>
  <c r="AW340" i="10"/>
  <c r="AW341" i="10"/>
  <c r="AW342" i="10"/>
  <c r="AW343" i="10"/>
  <c r="AW344" i="10"/>
  <c r="AW345" i="10"/>
  <c r="AW346" i="10"/>
  <c r="AW347" i="10"/>
  <c r="AW348" i="10"/>
  <c r="AW349" i="10"/>
  <c r="AW350" i="10"/>
  <c r="AW351" i="10"/>
  <c r="AW352" i="10"/>
  <c r="AW353" i="10"/>
  <c r="AW354" i="10"/>
  <c r="AW355" i="10"/>
  <c r="AW356" i="10"/>
  <c r="AW357" i="10"/>
  <c r="AW358" i="10"/>
  <c r="AW359" i="10"/>
  <c r="AW360" i="10"/>
  <c r="AW361" i="10"/>
  <c r="AW362" i="10"/>
  <c r="AW363" i="10"/>
  <c r="AW364" i="10"/>
  <c r="AW365" i="10"/>
  <c r="AW366" i="10"/>
  <c r="AW367" i="10"/>
  <c r="AW368" i="10"/>
  <c r="AW369" i="10"/>
  <c r="AW370" i="10"/>
  <c r="AW371" i="10"/>
  <c r="AW372" i="10"/>
  <c r="AW373" i="10"/>
  <c r="AW374" i="10"/>
  <c r="AW375" i="10"/>
  <c r="AW376" i="10"/>
  <c r="AW377" i="10"/>
  <c r="AW378" i="10"/>
  <c r="AW379" i="10"/>
  <c r="AW380" i="10"/>
  <c r="AW381" i="10"/>
  <c r="AW382" i="10"/>
  <c r="AW383" i="10"/>
  <c r="AW384" i="10"/>
  <c r="AW385" i="10"/>
  <c r="AW386" i="10"/>
  <c r="AW387" i="10"/>
  <c r="AW388" i="10"/>
  <c r="AW389" i="10"/>
  <c r="AW390" i="10"/>
  <c r="AW391" i="10"/>
  <c r="AW392" i="10"/>
  <c r="AW393" i="10"/>
  <c r="AW394" i="10"/>
  <c r="AW395" i="10"/>
  <c r="AW396" i="10"/>
  <c r="AW397" i="10"/>
  <c r="AW398" i="10"/>
  <c r="AW399" i="10"/>
  <c r="AW400" i="10"/>
  <c r="AW401" i="10"/>
  <c r="AW402" i="10"/>
  <c r="AW403" i="10"/>
  <c r="AW404" i="10"/>
  <c r="AW405" i="10"/>
  <c r="AW406" i="10"/>
  <c r="AW407" i="10"/>
  <c r="AW408" i="10"/>
  <c r="AW409" i="10"/>
  <c r="AW410" i="10"/>
  <c r="AW411" i="10"/>
  <c r="AW412" i="10"/>
  <c r="AW413" i="10"/>
  <c r="AW414" i="10"/>
  <c r="AW415" i="10"/>
  <c r="AW416" i="10"/>
  <c r="AW417" i="10"/>
  <c r="AW418" i="10"/>
  <c r="AW419" i="10"/>
  <c r="AW420" i="10"/>
  <c r="AW421" i="10"/>
  <c r="AW422" i="10"/>
  <c r="AW423" i="10"/>
  <c r="AW424" i="10"/>
  <c r="AW425" i="10"/>
  <c r="AW426" i="10"/>
  <c r="AW427" i="10"/>
  <c r="AW428" i="10"/>
  <c r="AW429" i="10"/>
  <c r="AW430" i="10"/>
  <c r="AW431" i="10"/>
  <c r="AW435" i="10"/>
  <c r="AW436" i="10"/>
  <c r="AW437" i="10"/>
  <c r="AW438" i="10"/>
  <c r="AW439" i="10"/>
  <c r="AW440" i="10"/>
  <c r="AW441" i="10"/>
  <c r="AW442" i="10"/>
  <c r="AW443" i="10"/>
  <c r="AW444" i="10"/>
  <c r="AW445" i="10"/>
  <c r="AW446" i="10"/>
  <c r="AW447" i="10"/>
  <c r="AW448" i="10"/>
  <c r="AW449" i="10"/>
  <c r="AW450" i="10"/>
  <c r="AW451" i="10"/>
  <c r="AW452" i="10"/>
  <c r="AW453" i="10"/>
  <c r="AW454" i="10"/>
  <c r="AW455" i="10"/>
  <c r="AW456" i="10"/>
  <c r="AW457" i="10"/>
  <c r="AW458" i="10"/>
  <c r="AW459" i="10"/>
  <c r="AW460" i="10"/>
  <c r="AW461" i="10"/>
  <c r="AW462" i="10"/>
  <c r="AW463" i="10"/>
  <c r="AW464" i="10"/>
  <c r="AW465" i="10"/>
  <c r="AW466" i="10"/>
  <c r="AW467" i="10"/>
  <c r="AW468" i="10"/>
  <c r="AW469" i="10"/>
  <c r="AW470" i="10"/>
  <c r="AW471" i="10"/>
  <c r="AW472" i="10"/>
  <c r="AW473" i="10"/>
  <c r="AW474" i="10"/>
  <c r="AW475" i="10"/>
  <c r="AW476" i="10"/>
  <c r="AW477" i="10"/>
  <c r="AW478" i="10"/>
  <c r="AW479" i="10"/>
  <c r="AW480" i="10"/>
  <c r="AW481" i="10"/>
  <c r="AW482" i="10"/>
  <c r="AW483" i="10"/>
  <c r="AW484" i="10"/>
  <c r="AW485" i="10"/>
  <c r="AW486" i="10"/>
  <c r="AW487" i="10"/>
  <c r="AW488" i="10"/>
  <c r="AW489" i="10"/>
  <c r="AW490" i="10"/>
  <c r="AW491" i="10"/>
  <c r="AW492" i="10"/>
  <c r="AW493" i="10"/>
  <c r="AW494" i="10"/>
  <c r="AW495" i="10"/>
  <c r="AW496" i="10"/>
  <c r="AW497" i="10"/>
  <c r="AW498" i="10"/>
  <c r="AW499" i="10"/>
  <c r="AW500" i="10"/>
  <c r="AW501" i="10"/>
  <c r="AW502" i="10"/>
  <c r="AW503" i="10"/>
  <c r="AW504" i="10"/>
  <c r="AW505" i="10"/>
  <c r="AW506" i="10"/>
  <c r="AW507" i="10"/>
  <c r="AW508" i="10"/>
  <c r="AW509" i="10"/>
  <c r="AW510" i="10"/>
  <c r="AW511" i="10"/>
  <c r="AW512" i="10"/>
  <c r="AW513" i="10"/>
  <c r="AW514" i="10"/>
  <c r="AW515" i="10"/>
  <c r="AW516" i="10"/>
  <c r="AW517" i="10"/>
  <c r="AW518" i="10"/>
  <c r="AW519" i="10"/>
  <c r="AW520" i="10"/>
  <c r="AW521" i="10"/>
  <c r="AW522" i="10"/>
  <c r="AW523" i="10"/>
  <c r="AW524" i="10"/>
  <c r="AW525" i="10"/>
  <c r="AW526" i="10"/>
  <c r="AW527" i="10"/>
  <c r="AW528" i="10"/>
  <c r="AW529" i="10"/>
  <c r="AW530" i="10"/>
  <c r="AW532" i="10"/>
  <c r="AW534" i="10"/>
  <c r="AW535" i="10"/>
  <c r="AW536" i="10"/>
  <c r="AW537" i="10"/>
  <c r="AW538" i="10"/>
  <c r="AW539" i="10"/>
  <c r="AW540" i="10"/>
  <c r="AW541" i="10"/>
  <c r="AW542" i="10"/>
  <c r="AW543" i="10"/>
  <c r="AW544" i="10"/>
  <c r="AW545" i="10"/>
  <c r="AW546" i="10"/>
  <c r="AW547" i="10"/>
  <c r="AW548" i="10"/>
  <c r="AW549" i="10"/>
  <c r="AW550" i="10"/>
  <c r="AW551" i="10"/>
  <c r="AW552" i="10"/>
  <c r="AW553" i="10"/>
  <c r="AW554" i="10"/>
  <c r="AW555" i="10"/>
  <c r="AW556" i="10"/>
  <c r="AW557" i="10"/>
  <c r="AW558" i="10"/>
  <c r="AW559" i="10"/>
  <c r="AW560" i="10"/>
  <c r="AW561" i="10"/>
  <c r="AW562" i="10"/>
  <c r="AW563" i="10"/>
  <c r="AW564" i="10"/>
  <c r="AW565" i="10"/>
  <c r="AW566" i="10"/>
  <c r="AW567" i="10"/>
  <c r="AW568" i="10"/>
  <c r="AW569" i="10"/>
  <c r="AW570" i="10"/>
  <c r="AW571" i="10"/>
  <c r="AW572" i="10"/>
  <c r="AW573" i="10"/>
  <c r="AW574" i="10"/>
  <c r="AW575" i="10"/>
  <c r="AW576" i="10"/>
  <c r="AW577" i="10"/>
  <c r="AW578" i="10"/>
  <c r="AW579" i="10"/>
  <c r="AW580" i="10"/>
  <c r="AW581" i="10"/>
  <c r="AW582" i="10"/>
  <c r="AW583" i="10"/>
  <c r="AW584" i="10"/>
  <c r="AW585" i="10"/>
  <c r="AW586" i="10"/>
  <c r="AW587" i="10"/>
  <c r="AW588" i="10"/>
  <c r="AW589" i="10"/>
  <c r="AW590" i="10"/>
  <c r="AW591" i="10"/>
  <c r="AW592" i="10"/>
  <c r="AW593" i="10"/>
  <c r="AW594" i="10"/>
  <c r="AW595" i="10"/>
  <c r="AW596" i="10"/>
  <c r="AW597" i="10"/>
  <c r="AW598" i="10"/>
  <c r="AW599" i="10"/>
  <c r="AW600" i="10"/>
  <c r="AW601" i="10"/>
  <c r="AW602" i="10"/>
  <c r="AW603" i="10"/>
  <c r="AW604" i="10"/>
  <c r="AW605" i="10"/>
  <c r="AW606" i="10"/>
  <c r="AW607" i="10"/>
  <c r="AW608" i="10"/>
  <c r="AW609" i="10"/>
  <c r="AW610" i="10"/>
  <c r="AW611" i="10"/>
  <c r="AW612" i="10"/>
  <c r="AW613" i="10"/>
  <c r="AW614" i="10"/>
  <c r="AW615" i="10"/>
  <c r="AW616" i="10"/>
  <c r="AW617" i="10"/>
  <c r="AW618" i="10"/>
  <c r="AW619" i="10"/>
  <c r="AW620" i="10"/>
  <c r="AW621" i="10"/>
  <c r="AW622" i="10"/>
  <c r="AW623" i="10"/>
  <c r="AW624" i="10"/>
  <c r="AW625" i="10"/>
  <c r="AW626" i="10"/>
  <c r="AW627" i="10"/>
  <c r="AW628" i="10"/>
  <c r="AW629" i="10"/>
  <c r="AW630" i="10"/>
  <c r="AW631" i="10"/>
  <c r="AW632" i="10"/>
  <c r="AW633" i="10"/>
  <c r="AW634" i="10"/>
  <c r="AW635" i="10"/>
  <c r="AW636" i="10"/>
  <c r="AW637" i="10"/>
  <c r="AW638" i="10"/>
  <c r="AW639" i="10"/>
  <c r="AW432" i="10"/>
  <c r="AW433" i="10"/>
  <c r="AW434" i="10"/>
  <c r="AU3" i="10"/>
  <c r="AU4" i="10"/>
  <c r="AU5" i="10"/>
  <c r="AU6" i="10"/>
  <c r="AU7" i="10"/>
  <c r="AU8" i="10"/>
  <c r="AU9" i="10"/>
  <c r="AU10" i="10"/>
  <c r="AU11" i="10"/>
  <c r="AU12" i="10"/>
  <c r="AU13" i="10"/>
  <c r="AU14" i="10"/>
  <c r="AU15" i="10"/>
  <c r="AU16" i="10"/>
  <c r="AU17" i="10"/>
  <c r="AU18" i="10"/>
  <c r="AU19" i="10"/>
  <c r="AU20" i="10"/>
  <c r="AU21" i="10"/>
  <c r="AU22" i="10"/>
  <c r="AU23" i="10"/>
  <c r="AU24" i="10"/>
  <c r="AU25" i="10"/>
  <c r="AU26" i="10"/>
  <c r="AU27" i="10"/>
  <c r="AU28" i="10"/>
  <c r="AU29" i="10"/>
  <c r="AU30" i="10"/>
  <c r="AU31" i="10"/>
  <c r="AU32" i="10"/>
  <c r="AU33" i="10"/>
  <c r="AU34" i="10"/>
  <c r="AU35" i="10"/>
  <c r="AU36" i="10"/>
  <c r="AU37" i="10"/>
  <c r="AU38" i="10"/>
  <c r="AU39" i="10"/>
  <c r="AU40" i="10"/>
  <c r="AU41" i="10"/>
  <c r="AU42" i="10"/>
  <c r="AU43" i="10"/>
  <c r="AU44" i="10"/>
  <c r="AU45" i="10"/>
  <c r="AU46" i="10"/>
  <c r="AU47" i="10"/>
  <c r="AU48" i="10"/>
  <c r="AU49" i="10"/>
  <c r="AU50" i="10"/>
  <c r="AU51" i="10"/>
  <c r="AU52" i="10"/>
  <c r="AU53" i="10"/>
  <c r="AU54" i="10"/>
  <c r="AU55" i="10"/>
  <c r="AU56" i="10"/>
  <c r="AU57" i="10"/>
  <c r="AU58" i="10"/>
  <c r="AU59" i="10"/>
  <c r="AU60" i="10"/>
  <c r="AU61" i="10"/>
  <c r="AU62" i="10"/>
  <c r="AU63" i="10"/>
  <c r="AU64" i="10"/>
  <c r="AU65" i="10"/>
  <c r="AU66" i="10"/>
  <c r="AU67" i="10"/>
  <c r="AU68" i="10"/>
  <c r="AU69" i="10"/>
  <c r="AU70" i="10"/>
  <c r="AU71" i="10"/>
  <c r="AU72" i="10"/>
  <c r="AU73" i="10"/>
  <c r="AU74" i="10"/>
  <c r="AU75" i="10"/>
  <c r="AU76" i="10"/>
  <c r="AU77" i="10"/>
  <c r="AU78" i="10"/>
  <c r="AU79" i="10"/>
  <c r="AU80" i="10"/>
  <c r="AU81" i="10"/>
  <c r="AU82" i="10"/>
  <c r="AU83" i="10"/>
  <c r="AU84" i="10"/>
  <c r="AU85" i="10"/>
  <c r="AU86" i="10"/>
  <c r="AU87" i="10"/>
  <c r="AU88" i="10"/>
  <c r="AU89" i="10"/>
  <c r="AU90" i="10"/>
  <c r="AU91" i="10"/>
  <c r="AU92" i="10"/>
  <c r="AU93" i="10"/>
  <c r="AU94" i="10"/>
  <c r="AU95" i="10"/>
  <c r="AU96" i="10"/>
  <c r="AU97" i="10"/>
  <c r="AU98" i="10"/>
  <c r="AU99" i="10"/>
  <c r="AU100" i="10"/>
  <c r="AU101" i="10"/>
  <c r="AU102" i="10"/>
  <c r="AU103" i="10"/>
  <c r="AU104" i="10"/>
  <c r="AU105" i="10"/>
  <c r="AU106" i="10"/>
  <c r="AU107" i="10"/>
  <c r="AU108" i="10"/>
  <c r="AU109" i="10"/>
  <c r="AU110" i="10"/>
  <c r="AU111" i="10"/>
  <c r="AU112" i="10"/>
  <c r="AU113" i="10"/>
  <c r="AU114" i="10"/>
  <c r="AU115" i="10"/>
  <c r="AU116" i="10"/>
  <c r="AU117" i="10"/>
  <c r="AU118" i="10"/>
  <c r="AU119" i="10"/>
  <c r="AU120" i="10"/>
  <c r="AU121" i="10"/>
  <c r="AU122" i="10"/>
  <c r="AU123" i="10"/>
  <c r="AU124" i="10"/>
  <c r="AU125" i="10"/>
  <c r="AU126" i="10"/>
  <c r="AU127" i="10"/>
  <c r="AU128" i="10"/>
  <c r="AU129" i="10"/>
  <c r="AU130" i="10"/>
  <c r="AU131" i="10"/>
  <c r="AU132" i="10"/>
  <c r="AU133" i="10"/>
  <c r="AU134" i="10"/>
  <c r="AU135" i="10"/>
  <c r="AU136" i="10"/>
  <c r="AU137" i="10"/>
  <c r="AU138" i="10"/>
  <c r="AU139" i="10"/>
  <c r="AU140" i="10"/>
  <c r="AU141" i="10"/>
  <c r="AU142" i="10"/>
  <c r="AU143" i="10"/>
  <c r="AU144" i="10"/>
  <c r="AU145" i="10"/>
  <c r="AU146" i="10"/>
  <c r="AU147" i="10"/>
  <c r="AU148" i="10"/>
  <c r="AU149" i="10"/>
  <c r="AU150" i="10"/>
  <c r="AU151" i="10"/>
  <c r="AU152" i="10"/>
  <c r="AU153" i="10"/>
  <c r="AU154" i="10"/>
  <c r="AU155" i="10"/>
  <c r="AU156" i="10"/>
  <c r="AU157" i="10"/>
  <c r="AU158" i="10"/>
  <c r="AU159" i="10"/>
  <c r="AU160" i="10"/>
  <c r="AU161" i="10"/>
  <c r="AU162" i="10"/>
  <c r="AU163" i="10"/>
  <c r="AU164" i="10"/>
  <c r="AU165" i="10"/>
  <c r="AU166" i="10"/>
  <c r="AU167" i="10"/>
  <c r="AU168" i="10"/>
  <c r="AU169" i="10"/>
  <c r="AU170" i="10"/>
  <c r="AU171" i="10"/>
  <c r="AU172" i="10"/>
  <c r="AU173" i="10"/>
  <c r="AU174" i="10"/>
  <c r="AU175" i="10"/>
  <c r="AU176" i="10"/>
  <c r="AU177" i="10"/>
  <c r="AU178" i="10"/>
  <c r="AU179" i="10"/>
  <c r="AU180" i="10"/>
  <c r="AU181" i="10"/>
  <c r="AU182" i="10"/>
  <c r="AU183" i="10"/>
  <c r="AU184" i="10"/>
  <c r="AU185" i="10"/>
  <c r="AU186" i="10"/>
  <c r="AU187" i="10"/>
  <c r="AU188" i="10"/>
  <c r="AU189" i="10"/>
  <c r="AU190" i="10"/>
  <c r="AU191" i="10"/>
  <c r="AU192" i="10"/>
  <c r="AU193" i="10"/>
  <c r="AU194" i="10"/>
  <c r="AU195" i="10"/>
  <c r="AU196" i="10"/>
  <c r="AU197" i="10"/>
  <c r="AU198" i="10"/>
  <c r="AU199" i="10"/>
  <c r="AU200" i="10"/>
  <c r="AU201" i="10"/>
  <c r="AU202" i="10"/>
  <c r="AU203" i="10"/>
  <c r="AU204" i="10"/>
  <c r="AU205" i="10"/>
  <c r="AU206" i="10"/>
  <c r="AU207" i="10"/>
  <c r="AU208" i="10"/>
  <c r="AU209" i="10"/>
  <c r="AU210" i="10"/>
  <c r="AU211" i="10"/>
  <c r="AU212" i="10"/>
  <c r="AU213" i="10"/>
  <c r="AU214" i="10"/>
  <c r="AU215" i="10"/>
  <c r="AU216" i="10"/>
  <c r="AU217" i="10"/>
  <c r="AU218" i="10"/>
  <c r="AU219" i="10"/>
  <c r="AU220" i="10"/>
  <c r="AU221" i="10"/>
  <c r="AU222" i="10"/>
  <c r="AU223" i="10"/>
  <c r="AU224" i="10"/>
  <c r="AU225" i="10"/>
  <c r="AU226" i="10"/>
  <c r="AU227" i="10"/>
  <c r="AU228" i="10"/>
  <c r="AU229" i="10"/>
  <c r="AU230" i="10"/>
  <c r="AU231" i="10"/>
  <c r="AU232" i="10"/>
  <c r="AU233" i="10"/>
  <c r="AU234" i="10"/>
  <c r="AU235" i="10"/>
  <c r="AU236" i="10"/>
  <c r="AU237" i="10"/>
  <c r="AU238" i="10"/>
  <c r="AU239" i="10"/>
  <c r="AU240" i="10"/>
  <c r="AU241" i="10"/>
  <c r="AU242" i="10"/>
  <c r="AU243" i="10"/>
  <c r="AU244" i="10"/>
  <c r="AU245" i="10"/>
  <c r="AU246" i="10"/>
  <c r="AU247" i="10"/>
  <c r="AU248" i="10"/>
  <c r="AU249" i="10"/>
  <c r="AU250" i="10"/>
  <c r="AU251" i="10"/>
  <c r="AU252" i="10"/>
  <c r="AU253" i="10"/>
  <c r="AU254" i="10"/>
  <c r="AU255" i="10"/>
  <c r="AU256" i="10"/>
  <c r="AU257" i="10"/>
  <c r="AU258" i="10"/>
  <c r="AU259" i="10"/>
  <c r="AU260" i="10"/>
  <c r="AU261" i="10"/>
  <c r="AU262" i="10"/>
  <c r="AU263" i="10"/>
  <c r="AU264" i="10"/>
  <c r="AU265" i="10"/>
  <c r="AU266" i="10"/>
  <c r="AU267" i="10"/>
  <c r="AU268" i="10"/>
  <c r="AU269" i="10"/>
  <c r="AU270" i="10"/>
  <c r="AU271" i="10"/>
  <c r="AU272" i="10"/>
  <c r="AU273" i="10"/>
  <c r="AU274" i="10"/>
  <c r="AU275" i="10"/>
  <c r="AU276" i="10"/>
  <c r="AU277" i="10"/>
  <c r="AU278" i="10"/>
  <c r="AU279" i="10"/>
  <c r="AU280" i="10"/>
  <c r="AU281" i="10"/>
  <c r="AU282" i="10"/>
  <c r="AU283" i="10"/>
  <c r="AU284" i="10"/>
  <c r="AU285" i="10"/>
  <c r="AU286" i="10"/>
  <c r="AU287" i="10"/>
  <c r="AU288" i="10"/>
  <c r="AU289" i="10"/>
  <c r="AU290" i="10"/>
  <c r="AU291" i="10"/>
  <c r="AU292" i="10"/>
  <c r="AU293" i="10"/>
  <c r="AU294" i="10"/>
  <c r="AU295" i="10"/>
  <c r="AU296" i="10"/>
  <c r="AU297" i="10"/>
  <c r="AU298" i="10"/>
  <c r="AU299" i="10"/>
  <c r="AU300" i="10"/>
  <c r="AU301" i="10"/>
  <c r="AU302" i="10"/>
  <c r="AU303" i="10"/>
  <c r="AU304" i="10"/>
  <c r="AU305" i="10"/>
  <c r="AU306" i="10"/>
  <c r="AU307" i="10"/>
  <c r="AU308" i="10"/>
  <c r="AU309" i="10"/>
  <c r="AU310" i="10"/>
  <c r="AU311" i="10"/>
  <c r="AU312" i="10"/>
  <c r="AU313" i="10"/>
  <c r="AU314" i="10"/>
  <c r="AU315" i="10"/>
  <c r="AU316" i="10"/>
  <c r="AU317" i="10"/>
  <c r="AU318" i="10"/>
  <c r="AU319" i="10"/>
  <c r="AU320" i="10"/>
  <c r="AU321" i="10"/>
  <c r="AU322" i="10"/>
  <c r="AU323" i="10"/>
  <c r="AU324" i="10"/>
  <c r="AU325" i="10"/>
  <c r="AU326" i="10"/>
  <c r="AU327" i="10"/>
  <c r="AU328" i="10"/>
  <c r="AU329" i="10"/>
  <c r="AU330" i="10"/>
  <c r="AU331" i="10"/>
  <c r="AU332" i="10"/>
  <c r="AU333" i="10"/>
  <c r="AU334" i="10"/>
  <c r="AU335" i="10"/>
  <c r="AU336" i="10"/>
  <c r="AU337" i="10"/>
  <c r="AU338" i="10"/>
  <c r="AU339" i="10"/>
  <c r="AU340" i="10"/>
  <c r="AU341" i="10"/>
  <c r="AU342" i="10"/>
  <c r="AU343" i="10"/>
  <c r="AU344" i="10"/>
  <c r="AU345" i="10"/>
  <c r="AU346" i="10"/>
  <c r="AU347" i="10"/>
  <c r="AU348" i="10"/>
  <c r="AU349" i="10"/>
  <c r="AU350" i="10"/>
  <c r="AU351" i="10"/>
  <c r="AU352" i="10"/>
  <c r="AU353" i="10"/>
  <c r="AU354" i="10"/>
  <c r="AU355" i="10"/>
  <c r="AU356" i="10"/>
  <c r="AU357" i="10"/>
  <c r="AU358" i="10"/>
  <c r="AU359" i="10"/>
  <c r="AU360" i="10"/>
  <c r="AU361" i="10"/>
  <c r="AU362" i="10"/>
  <c r="AU363" i="10"/>
  <c r="AU364" i="10"/>
  <c r="AU365" i="10"/>
  <c r="AU366" i="10"/>
  <c r="AU367" i="10"/>
  <c r="AU368" i="10"/>
  <c r="AU369" i="10"/>
  <c r="AU370" i="10"/>
  <c r="AU371" i="10"/>
  <c r="AU372" i="10"/>
  <c r="AU373" i="10"/>
  <c r="AU374" i="10"/>
  <c r="AU375" i="10"/>
  <c r="AU376" i="10"/>
  <c r="AU377" i="10"/>
  <c r="AU378" i="10"/>
  <c r="AU379" i="10"/>
  <c r="AU380" i="10"/>
  <c r="AU381" i="10"/>
  <c r="AU382" i="10"/>
  <c r="AU383" i="10"/>
  <c r="AU384" i="10"/>
  <c r="AU385" i="10"/>
  <c r="AU386" i="10"/>
  <c r="AU387" i="10"/>
  <c r="AU388" i="10"/>
  <c r="AU389" i="10"/>
  <c r="AU390" i="10"/>
  <c r="AU391" i="10"/>
  <c r="AU392" i="10"/>
  <c r="AU393" i="10"/>
  <c r="AU394" i="10"/>
  <c r="AU395" i="10"/>
  <c r="AU396" i="10"/>
  <c r="AU397" i="10"/>
  <c r="AU398" i="10"/>
  <c r="AU399" i="10"/>
  <c r="AU400" i="10"/>
  <c r="AU401" i="10"/>
  <c r="AU402" i="10"/>
  <c r="AU403" i="10"/>
  <c r="AU404" i="10"/>
  <c r="AU405" i="10"/>
  <c r="AU406" i="10"/>
  <c r="AU407" i="10"/>
  <c r="AU408" i="10"/>
  <c r="AU409" i="10"/>
  <c r="AU410" i="10"/>
  <c r="AU411" i="10"/>
  <c r="AU412" i="10"/>
  <c r="AU413" i="10"/>
  <c r="AU414" i="10"/>
  <c r="AU415" i="10"/>
  <c r="AU416" i="10"/>
  <c r="AU417" i="10"/>
  <c r="AU418" i="10"/>
  <c r="AU419" i="10"/>
  <c r="AU420" i="10"/>
  <c r="AU421" i="10"/>
  <c r="AU422" i="10"/>
  <c r="AU423" i="10"/>
  <c r="AU424" i="10"/>
  <c r="AU425" i="10"/>
  <c r="AU426" i="10"/>
  <c r="AU427" i="10"/>
  <c r="AU428" i="10"/>
  <c r="AU429" i="10"/>
  <c r="AU430" i="10"/>
  <c r="AU431" i="10"/>
  <c r="AU435" i="10"/>
  <c r="AU436" i="10"/>
  <c r="AU437" i="10"/>
  <c r="AU438" i="10"/>
  <c r="AU439" i="10"/>
  <c r="AU440" i="10"/>
  <c r="AU441" i="10"/>
  <c r="AU442" i="10"/>
  <c r="AU443" i="10"/>
  <c r="AU444" i="10"/>
  <c r="AU445" i="10"/>
  <c r="AU446" i="10"/>
  <c r="AU447" i="10"/>
  <c r="AU448" i="10"/>
  <c r="AU449" i="10"/>
  <c r="AU450" i="10"/>
  <c r="AU451" i="10"/>
  <c r="AU452" i="10"/>
  <c r="AU453" i="10"/>
  <c r="AU454" i="10"/>
  <c r="AU455" i="10"/>
  <c r="AU456" i="10"/>
  <c r="AU457" i="10"/>
  <c r="AU458" i="10"/>
  <c r="AU459" i="10"/>
  <c r="AU460" i="10"/>
  <c r="AU461" i="10"/>
  <c r="AU462" i="10"/>
  <c r="AU463" i="10"/>
  <c r="AU464" i="10"/>
  <c r="AU465" i="10"/>
  <c r="AU466" i="10"/>
  <c r="AU467" i="10"/>
  <c r="AU468" i="10"/>
  <c r="AU469" i="10"/>
  <c r="AU470" i="10"/>
  <c r="AU471" i="10"/>
  <c r="AU472" i="10"/>
  <c r="AU473" i="10"/>
  <c r="AU474" i="10"/>
  <c r="AU475" i="10"/>
  <c r="AU476" i="10"/>
  <c r="AU477" i="10"/>
  <c r="AU478" i="10"/>
  <c r="AU479" i="10"/>
  <c r="AU480" i="10"/>
  <c r="AU481" i="10"/>
  <c r="AU482" i="10"/>
  <c r="AU483" i="10"/>
  <c r="AU484" i="10"/>
  <c r="AU485" i="10"/>
  <c r="AU486" i="10"/>
  <c r="AU487" i="10"/>
  <c r="AU488" i="10"/>
  <c r="AU489" i="10"/>
  <c r="AU490" i="10"/>
  <c r="AU491" i="10"/>
  <c r="AU492" i="10"/>
  <c r="AU493" i="10"/>
  <c r="AU494" i="10"/>
  <c r="AU495" i="10"/>
  <c r="AU496" i="10"/>
  <c r="AU497" i="10"/>
  <c r="AU498" i="10"/>
  <c r="AU499" i="10"/>
  <c r="AU500" i="10"/>
  <c r="AU501" i="10"/>
  <c r="AU502" i="10"/>
  <c r="AU503" i="10"/>
  <c r="AU504" i="10"/>
  <c r="AU505" i="10"/>
  <c r="AU506" i="10"/>
  <c r="AU507" i="10"/>
  <c r="AU508" i="10"/>
  <c r="AU509" i="10"/>
  <c r="AU510" i="10"/>
  <c r="AU511" i="10"/>
  <c r="AU512" i="10"/>
  <c r="AU513" i="10"/>
  <c r="AU514" i="10"/>
  <c r="AU515" i="10"/>
  <c r="AU516" i="10"/>
  <c r="AU517" i="10"/>
  <c r="AU518" i="10"/>
  <c r="AU519" i="10"/>
  <c r="AU520" i="10"/>
  <c r="AU521" i="10"/>
  <c r="AU522" i="10"/>
  <c r="AU523" i="10"/>
  <c r="AU524" i="10"/>
  <c r="AU525" i="10"/>
  <c r="AU526" i="10"/>
  <c r="AU527" i="10"/>
  <c r="AU528" i="10"/>
  <c r="AU529" i="10"/>
  <c r="AU530" i="10"/>
  <c r="AU532" i="10"/>
  <c r="AU534" i="10"/>
  <c r="AU535" i="10"/>
  <c r="AU536" i="10"/>
  <c r="AU537" i="10"/>
  <c r="AU538" i="10"/>
  <c r="AU539" i="10"/>
  <c r="AU540" i="10"/>
  <c r="AU541" i="10"/>
  <c r="AU542" i="10"/>
  <c r="AU543" i="10"/>
  <c r="AU544" i="10"/>
  <c r="AU545" i="10"/>
  <c r="AU546" i="10"/>
  <c r="AU547" i="10"/>
  <c r="AU548" i="10"/>
  <c r="AU549" i="10"/>
  <c r="AU550" i="10"/>
  <c r="AU551" i="10"/>
  <c r="AU552" i="10"/>
  <c r="AU553" i="10"/>
  <c r="AU554" i="10"/>
  <c r="AU555" i="10"/>
  <c r="AU556" i="10"/>
  <c r="AU557" i="10"/>
  <c r="AU558" i="10"/>
  <c r="AU559" i="10"/>
  <c r="AU560" i="10"/>
  <c r="AU561" i="10"/>
  <c r="AU562" i="10"/>
  <c r="AU563" i="10"/>
  <c r="AU564" i="10"/>
  <c r="AU565" i="10"/>
  <c r="AU566" i="10"/>
  <c r="AU567" i="10"/>
  <c r="AU568" i="10"/>
  <c r="AU569" i="10"/>
  <c r="AU570" i="10"/>
  <c r="AU571" i="10"/>
  <c r="AU572" i="10"/>
  <c r="AU573" i="10"/>
  <c r="AU574" i="10"/>
  <c r="AU575" i="10"/>
  <c r="AU576" i="10"/>
  <c r="AU577" i="10"/>
  <c r="AU578" i="10"/>
  <c r="AU579" i="10"/>
  <c r="AU580" i="10"/>
  <c r="AU581" i="10"/>
  <c r="AU582" i="10"/>
  <c r="AU583" i="10"/>
  <c r="AU584" i="10"/>
  <c r="AU585" i="10"/>
  <c r="AU586" i="10"/>
  <c r="AU587" i="10"/>
  <c r="AU588" i="10"/>
  <c r="AU589" i="10"/>
  <c r="AU590" i="10"/>
  <c r="AU591" i="10"/>
  <c r="AU592" i="10"/>
  <c r="AU593" i="10"/>
  <c r="AU594" i="10"/>
  <c r="AU595" i="10"/>
  <c r="AU596" i="10"/>
  <c r="AU597" i="10"/>
  <c r="AU598" i="10"/>
  <c r="AU599" i="10"/>
  <c r="AU600" i="10"/>
  <c r="AU601" i="10"/>
  <c r="AU602" i="10"/>
  <c r="AU603" i="10"/>
  <c r="AU604" i="10"/>
  <c r="AU605" i="10"/>
  <c r="AU606" i="10"/>
  <c r="AU607" i="10"/>
  <c r="AU608" i="10"/>
  <c r="AU609" i="10"/>
  <c r="AU610" i="10"/>
  <c r="AU611" i="10"/>
  <c r="AU612" i="10"/>
  <c r="AU613" i="10"/>
  <c r="AU614" i="10"/>
  <c r="AU615" i="10"/>
  <c r="AU616" i="10"/>
  <c r="AU617" i="10"/>
  <c r="AU618" i="10"/>
  <c r="AU619" i="10"/>
  <c r="AU620" i="10"/>
  <c r="AU621" i="10"/>
  <c r="AU622" i="10"/>
  <c r="AU623" i="10"/>
  <c r="AU624" i="10"/>
  <c r="AU625" i="10"/>
  <c r="AU626" i="10"/>
  <c r="AU627" i="10"/>
  <c r="AU628" i="10"/>
  <c r="AU629" i="10"/>
  <c r="AU630" i="10"/>
  <c r="AU631" i="10"/>
  <c r="AU632" i="10"/>
  <c r="AU633" i="10"/>
  <c r="AU634" i="10"/>
  <c r="AU635" i="10"/>
  <c r="AU636" i="10"/>
  <c r="AU637" i="10"/>
  <c r="AU638" i="10"/>
  <c r="AU639" i="10"/>
  <c r="AU432" i="10"/>
  <c r="AU433" i="10"/>
  <c r="AU434" i="10"/>
  <c r="AU2" i="10"/>
  <c r="AS432" i="10"/>
  <c r="AS433" i="10"/>
  <c r="AS434" i="10"/>
  <c r="AQ432" i="10"/>
  <c r="AQ433" i="10"/>
  <c r="AQ434" i="10"/>
  <c r="AO432" i="10"/>
  <c r="AO433" i="10"/>
  <c r="AO434" i="10"/>
  <c r="AM432" i="10"/>
  <c r="AM433" i="10"/>
  <c r="AM434" i="10"/>
  <c r="AS639" i="10" l="1"/>
  <c r="AQ639" i="10"/>
  <c r="AO639" i="10"/>
  <c r="AM639" i="10"/>
  <c r="R639" i="10"/>
  <c r="S639" i="10" s="1"/>
  <c r="AS638" i="10"/>
  <c r="AQ638" i="10"/>
  <c r="AO638" i="10"/>
  <c r="AM638" i="10"/>
  <c r="R638" i="10"/>
  <c r="S638" i="10" s="1"/>
  <c r="AS637" i="10"/>
  <c r="AQ637" i="10"/>
  <c r="AO637" i="10"/>
  <c r="AM637" i="10"/>
  <c r="R637" i="10"/>
  <c r="S637" i="10" s="1"/>
  <c r="AS636" i="10"/>
  <c r="AQ636" i="10"/>
  <c r="AO636" i="10"/>
  <c r="AM636" i="10"/>
  <c r="R636" i="10"/>
  <c r="S636" i="10" s="1"/>
  <c r="AS635" i="10"/>
  <c r="AQ635" i="10"/>
  <c r="AO635" i="10"/>
  <c r="AM635" i="10"/>
  <c r="R635" i="10"/>
  <c r="S635" i="10" s="1"/>
  <c r="AS634" i="10"/>
  <c r="AQ634" i="10"/>
  <c r="AO634" i="10"/>
  <c r="AM634" i="10"/>
  <c r="R634" i="10"/>
  <c r="S634" i="10" s="1"/>
  <c r="AS633" i="10"/>
  <c r="AQ633" i="10"/>
  <c r="AO633" i="10"/>
  <c r="AM633" i="10"/>
  <c r="R633" i="10"/>
  <c r="S633" i="10" s="1"/>
  <c r="AS632" i="10"/>
  <c r="AQ632" i="10"/>
  <c r="AO632" i="10"/>
  <c r="AM632" i="10"/>
  <c r="R632" i="10"/>
  <c r="S632" i="10" s="1"/>
  <c r="AS631" i="10"/>
  <c r="AQ631" i="10"/>
  <c r="AO631" i="10"/>
  <c r="AM631" i="10"/>
  <c r="R631" i="10"/>
  <c r="S631" i="10" s="1"/>
  <c r="AS630" i="10"/>
  <c r="AQ630" i="10"/>
  <c r="AO630" i="10"/>
  <c r="AM630" i="10"/>
  <c r="R630" i="10"/>
  <c r="S630" i="10" s="1"/>
  <c r="AS629" i="10"/>
  <c r="AQ629" i="10"/>
  <c r="AO629" i="10"/>
  <c r="AM629" i="10"/>
  <c r="R629" i="10"/>
  <c r="S629" i="10" s="1"/>
  <c r="AS628" i="10"/>
  <c r="AQ628" i="10"/>
  <c r="AO628" i="10"/>
  <c r="AM628" i="10"/>
  <c r="R628" i="10"/>
  <c r="S628" i="10" s="1"/>
  <c r="AS627" i="10"/>
  <c r="AQ627" i="10"/>
  <c r="AO627" i="10"/>
  <c r="AM627" i="10"/>
  <c r="R627" i="10"/>
  <c r="S627" i="10" s="1"/>
  <c r="AS626" i="10"/>
  <c r="AQ626" i="10"/>
  <c r="AO626" i="10"/>
  <c r="AM626" i="10"/>
  <c r="R626" i="10"/>
  <c r="S626" i="10" s="1"/>
  <c r="AS625" i="10"/>
  <c r="AQ625" i="10"/>
  <c r="AO625" i="10"/>
  <c r="AM625" i="10"/>
  <c r="R625" i="10"/>
  <c r="S625" i="10" s="1"/>
  <c r="AS624" i="10"/>
  <c r="AQ624" i="10"/>
  <c r="AO624" i="10"/>
  <c r="AM624" i="10"/>
  <c r="R624" i="10"/>
  <c r="S624" i="10" s="1"/>
  <c r="AS623" i="10"/>
  <c r="AQ623" i="10"/>
  <c r="AO623" i="10"/>
  <c r="AM623" i="10"/>
  <c r="R623" i="10"/>
  <c r="S623" i="10" s="1"/>
  <c r="AS622" i="10"/>
  <c r="AQ622" i="10"/>
  <c r="AO622" i="10"/>
  <c r="AM622" i="10"/>
  <c r="R622" i="10"/>
  <c r="S622" i="10" s="1"/>
  <c r="AS621" i="10"/>
  <c r="AQ621" i="10"/>
  <c r="AO621" i="10"/>
  <c r="AM621" i="10"/>
  <c r="R621" i="10"/>
  <c r="S621" i="10" s="1"/>
  <c r="AS620" i="10"/>
  <c r="AQ620" i="10"/>
  <c r="AO620" i="10"/>
  <c r="AM620" i="10"/>
  <c r="R620" i="10"/>
  <c r="S620" i="10" s="1"/>
  <c r="AS619" i="10"/>
  <c r="AQ619" i="10"/>
  <c r="AO619" i="10"/>
  <c r="AM619" i="10"/>
  <c r="R619" i="10"/>
  <c r="S619" i="10" s="1"/>
  <c r="AS618" i="10"/>
  <c r="AQ618" i="10"/>
  <c r="AO618" i="10"/>
  <c r="AM618" i="10"/>
  <c r="R618" i="10"/>
  <c r="S618" i="10" s="1"/>
  <c r="AS617" i="10"/>
  <c r="AQ617" i="10"/>
  <c r="AO617" i="10"/>
  <c r="AM617" i="10"/>
  <c r="R617" i="10"/>
  <c r="S617" i="10" s="1"/>
  <c r="AS616" i="10"/>
  <c r="AQ616" i="10"/>
  <c r="AO616" i="10"/>
  <c r="AM616" i="10"/>
  <c r="R616" i="10"/>
  <c r="S616" i="10" s="1"/>
  <c r="AS615" i="10"/>
  <c r="AQ615" i="10"/>
  <c r="AO615" i="10"/>
  <c r="AM615" i="10"/>
  <c r="R615" i="10"/>
  <c r="S615" i="10" s="1"/>
  <c r="AS614" i="10"/>
  <c r="AQ614" i="10"/>
  <c r="AO614" i="10"/>
  <c r="AM614" i="10"/>
  <c r="R614" i="10"/>
  <c r="S614" i="10" s="1"/>
  <c r="AS613" i="10"/>
  <c r="AQ613" i="10"/>
  <c r="AO613" i="10"/>
  <c r="AM613" i="10"/>
  <c r="R613" i="10"/>
  <c r="S613" i="10" s="1"/>
  <c r="AS612" i="10"/>
  <c r="AQ612" i="10"/>
  <c r="AO612" i="10"/>
  <c r="AM612" i="10"/>
  <c r="R612" i="10"/>
  <c r="S612" i="10" s="1"/>
  <c r="AS611" i="10"/>
  <c r="AQ611" i="10"/>
  <c r="AO611" i="10"/>
  <c r="AM611" i="10"/>
  <c r="R611" i="10"/>
  <c r="S611" i="10" s="1"/>
  <c r="AS610" i="10"/>
  <c r="AQ610" i="10"/>
  <c r="AO610" i="10"/>
  <c r="AM610" i="10"/>
  <c r="R610" i="10"/>
  <c r="S610" i="10" s="1"/>
  <c r="AS609" i="10"/>
  <c r="AQ609" i="10"/>
  <c r="AO609" i="10"/>
  <c r="AM609" i="10"/>
  <c r="R609" i="10"/>
  <c r="S609" i="10" s="1"/>
  <c r="AS608" i="10"/>
  <c r="AQ608" i="10"/>
  <c r="AO608" i="10"/>
  <c r="AM608" i="10"/>
  <c r="R608" i="10"/>
  <c r="S608" i="10" s="1"/>
  <c r="AS607" i="10"/>
  <c r="AQ607" i="10"/>
  <c r="AO607" i="10"/>
  <c r="AM607" i="10"/>
  <c r="R607" i="10"/>
  <c r="S607" i="10" s="1"/>
  <c r="AS606" i="10"/>
  <c r="AQ606" i="10"/>
  <c r="AO606" i="10"/>
  <c r="AM606" i="10"/>
  <c r="R606" i="10"/>
  <c r="S606" i="10" s="1"/>
  <c r="AS605" i="10"/>
  <c r="AQ605" i="10"/>
  <c r="AO605" i="10"/>
  <c r="AM605" i="10"/>
  <c r="R605" i="10"/>
  <c r="S605" i="10" s="1"/>
  <c r="AS604" i="10"/>
  <c r="AQ604" i="10"/>
  <c r="AO604" i="10"/>
  <c r="AM604" i="10"/>
  <c r="R604" i="10"/>
  <c r="S604" i="10" s="1"/>
  <c r="AS603" i="10"/>
  <c r="AQ603" i="10"/>
  <c r="AO603" i="10"/>
  <c r="AM603" i="10"/>
  <c r="R603" i="10"/>
  <c r="S603" i="10" s="1"/>
  <c r="AS602" i="10"/>
  <c r="AQ602" i="10"/>
  <c r="AO602" i="10"/>
  <c r="AM602" i="10"/>
  <c r="R602" i="10"/>
  <c r="S602" i="10" s="1"/>
  <c r="AS601" i="10"/>
  <c r="AQ601" i="10"/>
  <c r="AO601" i="10"/>
  <c r="AM601" i="10"/>
  <c r="R601" i="10"/>
  <c r="S601" i="10" s="1"/>
  <c r="AS600" i="10"/>
  <c r="AQ600" i="10"/>
  <c r="AO600" i="10"/>
  <c r="AM600" i="10"/>
  <c r="R600" i="10"/>
  <c r="S600" i="10" s="1"/>
  <c r="AS599" i="10"/>
  <c r="AQ599" i="10"/>
  <c r="AO599" i="10"/>
  <c r="AM599" i="10"/>
  <c r="R599" i="10"/>
  <c r="S599" i="10" s="1"/>
  <c r="AS598" i="10"/>
  <c r="AQ598" i="10"/>
  <c r="AO598" i="10"/>
  <c r="AM598" i="10"/>
  <c r="R598" i="10"/>
  <c r="S598" i="10" s="1"/>
  <c r="AS597" i="10"/>
  <c r="AQ597" i="10"/>
  <c r="AO597" i="10"/>
  <c r="AM597" i="10"/>
  <c r="R597" i="10"/>
  <c r="S597" i="10" s="1"/>
  <c r="AS596" i="10"/>
  <c r="AQ596" i="10"/>
  <c r="AO596" i="10"/>
  <c r="AM596" i="10"/>
  <c r="R596" i="10"/>
  <c r="S596" i="10" s="1"/>
  <c r="AS595" i="10"/>
  <c r="AQ595" i="10"/>
  <c r="AO595" i="10"/>
  <c r="AM595" i="10"/>
  <c r="R595" i="10"/>
  <c r="S595" i="10" s="1"/>
  <c r="AS594" i="10"/>
  <c r="AQ594" i="10"/>
  <c r="AO594" i="10"/>
  <c r="AM594" i="10"/>
  <c r="R594" i="10"/>
  <c r="S594" i="10" s="1"/>
  <c r="AS593" i="10"/>
  <c r="AQ593" i="10"/>
  <c r="AO593" i="10"/>
  <c r="AM593" i="10"/>
  <c r="R593" i="10"/>
  <c r="S593" i="10" s="1"/>
  <c r="AS592" i="10"/>
  <c r="AQ592" i="10"/>
  <c r="AO592" i="10"/>
  <c r="AM592" i="10"/>
  <c r="R592" i="10"/>
  <c r="S592" i="10" s="1"/>
  <c r="AS591" i="10"/>
  <c r="AQ591" i="10"/>
  <c r="AO591" i="10"/>
  <c r="AM591" i="10"/>
  <c r="R591" i="10"/>
  <c r="S591" i="10" s="1"/>
  <c r="AS590" i="10"/>
  <c r="AQ590" i="10"/>
  <c r="AO590" i="10"/>
  <c r="AM590" i="10"/>
  <c r="R590" i="10"/>
  <c r="S590" i="10" s="1"/>
  <c r="AS589" i="10"/>
  <c r="AQ589" i="10"/>
  <c r="AO589" i="10"/>
  <c r="AM589" i="10"/>
  <c r="R589" i="10"/>
  <c r="S589" i="10" s="1"/>
  <c r="AS588" i="10"/>
  <c r="AQ588" i="10"/>
  <c r="AO588" i="10"/>
  <c r="AM588" i="10"/>
  <c r="R588" i="10"/>
  <c r="S588" i="10" s="1"/>
  <c r="AS587" i="10"/>
  <c r="AQ587" i="10"/>
  <c r="AO587" i="10"/>
  <c r="AM587" i="10"/>
  <c r="R587" i="10"/>
  <c r="S587" i="10" s="1"/>
  <c r="AS586" i="10"/>
  <c r="AQ586" i="10"/>
  <c r="AO586" i="10"/>
  <c r="AM586" i="10"/>
  <c r="R586" i="10"/>
  <c r="S586" i="10" s="1"/>
  <c r="AS585" i="10"/>
  <c r="AQ585" i="10"/>
  <c r="AO585" i="10"/>
  <c r="AM585" i="10"/>
  <c r="R585" i="10"/>
  <c r="S585" i="10" s="1"/>
  <c r="AS584" i="10"/>
  <c r="AQ584" i="10"/>
  <c r="AO584" i="10"/>
  <c r="AM584" i="10"/>
  <c r="R584" i="10"/>
  <c r="S584" i="10" s="1"/>
  <c r="AS583" i="10"/>
  <c r="AQ583" i="10"/>
  <c r="AO583" i="10"/>
  <c r="AM583" i="10"/>
  <c r="R583" i="10"/>
  <c r="S583" i="10" s="1"/>
  <c r="AS582" i="10"/>
  <c r="AQ582" i="10"/>
  <c r="AO582" i="10"/>
  <c r="AM582" i="10"/>
  <c r="R582" i="10"/>
  <c r="S582" i="10" s="1"/>
  <c r="AS581" i="10"/>
  <c r="AQ581" i="10"/>
  <c r="AO581" i="10"/>
  <c r="AM581" i="10"/>
  <c r="R581" i="10"/>
  <c r="S581" i="10" s="1"/>
  <c r="AS580" i="10"/>
  <c r="AQ580" i="10"/>
  <c r="AO580" i="10"/>
  <c r="AM580" i="10"/>
  <c r="R580" i="10"/>
  <c r="S580" i="10" s="1"/>
  <c r="AS579" i="10"/>
  <c r="AQ579" i="10"/>
  <c r="AO579" i="10"/>
  <c r="AM579" i="10"/>
  <c r="R579" i="10"/>
  <c r="S579" i="10" s="1"/>
  <c r="AS578" i="10"/>
  <c r="AQ578" i="10"/>
  <c r="AO578" i="10"/>
  <c r="AM578" i="10"/>
  <c r="R578" i="10"/>
  <c r="S578" i="10" s="1"/>
  <c r="AS577" i="10"/>
  <c r="AQ577" i="10"/>
  <c r="AO577" i="10"/>
  <c r="AM577" i="10"/>
  <c r="R577" i="10"/>
  <c r="S577" i="10" s="1"/>
  <c r="AS576" i="10"/>
  <c r="AQ576" i="10"/>
  <c r="AO576" i="10"/>
  <c r="AM576" i="10"/>
  <c r="R576" i="10"/>
  <c r="S576" i="10" s="1"/>
  <c r="AS575" i="10"/>
  <c r="AQ575" i="10"/>
  <c r="AO575" i="10"/>
  <c r="AM575" i="10"/>
  <c r="R575" i="10"/>
  <c r="S575" i="10" s="1"/>
  <c r="AS574" i="10"/>
  <c r="AQ574" i="10"/>
  <c r="AO574" i="10"/>
  <c r="AM574" i="10"/>
  <c r="R574" i="10"/>
  <c r="S574" i="10" s="1"/>
  <c r="AS573" i="10"/>
  <c r="AQ573" i="10"/>
  <c r="AO573" i="10"/>
  <c r="AM573" i="10"/>
  <c r="R573" i="10"/>
  <c r="S573" i="10" s="1"/>
  <c r="AS572" i="10"/>
  <c r="AQ572" i="10"/>
  <c r="AO572" i="10"/>
  <c r="AM572" i="10"/>
  <c r="R572" i="10"/>
  <c r="S572" i="10" s="1"/>
  <c r="AS571" i="10"/>
  <c r="AQ571" i="10"/>
  <c r="AO571" i="10"/>
  <c r="AM571" i="10"/>
  <c r="R571" i="10"/>
  <c r="S571" i="10" s="1"/>
  <c r="AS570" i="10"/>
  <c r="AQ570" i="10"/>
  <c r="AO570" i="10"/>
  <c r="AM570" i="10"/>
  <c r="R570" i="10"/>
  <c r="S570" i="10" s="1"/>
  <c r="AS569" i="10"/>
  <c r="AQ569" i="10"/>
  <c r="AO569" i="10"/>
  <c r="AM569" i="10"/>
  <c r="R569" i="10"/>
  <c r="S569" i="10" s="1"/>
  <c r="AS568" i="10"/>
  <c r="AQ568" i="10"/>
  <c r="AO568" i="10"/>
  <c r="AM568" i="10"/>
  <c r="R568" i="10"/>
  <c r="S568" i="10" s="1"/>
  <c r="AS567" i="10"/>
  <c r="AQ567" i="10"/>
  <c r="AO567" i="10"/>
  <c r="AM567" i="10"/>
  <c r="R567" i="10"/>
  <c r="S567" i="10" s="1"/>
  <c r="AS566" i="10"/>
  <c r="AQ566" i="10"/>
  <c r="AO566" i="10"/>
  <c r="AM566" i="10"/>
  <c r="R566" i="10"/>
  <c r="S566" i="10" s="1"/>
  <c r="AS565" i="10"/>
  <c r="AQ565" i="10"/>
  <c r="AO565" i="10"/>
  <c r="AM565" i="10"/>
  <c r="R565" i="10"/>
  <c r="S565" i="10" s="1"/>
  <c r="AS564" i="10"/>
  <c r="AQ564" i="10"/>
  <c r="AO564" i="10"/>
  <c r="AM564" i="10"/>
  <c r="R564" i="10"/>
  <c r="S564" i="10" s="1"/>
  <c r="AS563" i="10"/>
  <c r="AQ563" i="10"/>
  <c r="AO563" i="10"/>
  <c r="AM563" i="10"/>
  <c r="R563" i="10"/>
  <c r="S563" i="10" s="1"/>
  <c r="AS562" i="10"/>
  <c r="AQ562" i="10"/>
  <c r="AO562" i="10"/>
  <c r="AM562" i="10"/>
  <c r="R562" i="10"/>
  <c r="S562" i="10" s="1"/>
  <c r="AS561" i="10"/>
  <c r="AQ561" i="10"/>
  <c r="AO561" i="10"/>
  <c r="AM561" i="10"/>
  <c r="R561" i="10"/>
  <c r="S561" i="10" s="1"/>
  <c r="AS560" i="10"/>
  <c r="AQ560" i="10"/>
  <c r="AO560" i="10"/>
  <c r="AM560" i="10"/>
  <c r="R560" i="10"/>
  <c r="S560" i="10" s="1"/>
  <c r="AS559" i="10"/>
  <c r="AQ559" i="10"/>
  <c r="AO559" i="10"/>
  <c r="AM559" i="10"/>
  <c r="R559" i="10"/>
  <c r="S559" i="10" s="1"/>
  <c r="AS558" i="10"/>
  <c r="AQ558" i="10"/>
  <c r="AO558" i="10"/>
  <c r="AM558" i="10"/>
  <c r="R558" i="10"/>
  <c r="S558" i="10" s="1"/>
  <c r="AS557" i="10"/>
  <c r="AQ557" i="10"/>
  <c r="AO557" i="10"/>
  <c r="AM557" i="10"/>
  <c r="R557" i="10"/>
  <c r="S557" i="10" s="1"/>
  <c r="AS556" i="10"/>
  <c r="AQ556" i="10"/>
  <c r="AO556" i="10"/>
  <c r="AM556" i="10"/>
  <c r="R556" i="10"/>
  <c r="S556" i="10" s="1"/>
  <c r="AS555" i="10"/>
  <c r="AQ555" i="10"/>
  <c r="AO555" i="10"/>
  <c r="AM555" i="10"/>
  <c r="R555" i="10"/>
  <c r="S555" i="10" s="1"/>
  <c r="AS554" i="10"/>
  <c r="AQ554" i="10"/>
  <c r="AO554" i="10"/>
  <c r="AM554" i="10"/>
  <c r="R554" i="10"/>
  <c r="S554" i="10" s="1"/>
  <c r="AS553" i="10"/>
  <c r="AQ553" i="10"/>
  <c r="AO553" i="10"/>
  <c r="AM553" i="10"/>
  <c r="R553" i="10"/>
  <c r="S553" i="10" s="1"/>
  <c r="P553" i="10"/>
  <c r="N553" i="10"/>
  <c r="AS552" i="10"/>
  <c r="AQ552" i="10"/>
  <c r="AO552" i="10"/>
  <c r="AM552" i="10"/>
  <c r="R552" i="10"/>
  <c r="S552" i="10" s="1"/>
  <c r="P552" i="10"/>
  <c r="N552" i="10"/>
  <c r="AS551" i="10"/>
  <c r="AQ551" i="10"/>
  <c r="AO551" i="10"/>
  <c r="AM551" i="10"/>
  <c r="R551" i="10"/>
  <c r="S551" i="10" s="1"/>
  <c r="P551" i="10"/>
  <c r="AS550" i="10"/>
  <c r="AQ550" i="10"/>
  <c r="AO550" i="10"/>
  <c r="AM550" i="10"/>
  <c r="R550" i="10"/>
  <c r="S550" i="10" s="1"/>
  <c r="P550" i="10"/>
  <c r="AS549" i="10"/>
  <c r="AQ549" i="10"/>
  <c r="AO549" i="10"/>
  <c r="AM549" i="10"/>
  <c r="R549" i="10"/>
  <c r="S549" i="10" s="1"/>
  <c r="P549" i="10"/>
  <c r="AS548" i="10"/>
  <c r="AQ548" i="10"/>
  <c r="AO548" i="10"/>
  <c r="AM548" i="10"/>
  <c r="R548" i="10"/>
  <c r="S548" i="10" s="1"/>
  <c r="P548" i="10"/>
  <c r="AS547" i="10"/>
  <c r="AQ547" i="10"/>
  <c r="AO547" i="10"/>
  <c r="AM547" i="10"/>
  <c r="R547" i="10"/>
  <c r="S547" i="10" s="1"/>
  <c r="P547" i="10"/>
  <c r="AS546" i="10"/>
  <c r="AQ546" i="10"/>
  <c r="AO546" i="10"/>
  <c r="AM546" i="10"/>
  <c r="R546" i="10"/>
  <c r="S546" i="10" s="1"/>
  <c r="P546" i="10"/>
  <c r="AS545" i="10"/>
  <c r="AQ545" i="10"/>
  <c r="AO545" i="10"/>
  <c r="AM545" i="10"/>
  <c r="R545" i="10"/>
  <c r="S545" i="10" s="1"/>
  <c r="P545" i="10"/>
  <c r="AS544" i="10"/>
  <c r="AQ544" i="10"/>
  <c r="AO544" i="10"/>
  <c r="AM544" i="10"/>
  <c r="R544" i="10"/>
  <c r="S544" i="10" s="1"/>
  <c r="P544" i="10"/>
  <c r="N544" i="10"/>
  <c r="AS543" i="10"/>
  <c r="AQ543" i="10"/>
  <c r="AO543" i="10"/>
  <c r="AM543" i="10"/>
  <c r="R543" i="10"/>
  <c r="S543" i="10" s="1"/>
  <c r="P543" i="10"/>
  <c r="N543" i="10"/>
  <c r="AS542" i="10"/>
  <c r="AQ542" i="10"/>
  <c r="AO542" i="10"/>
  <c r="AM542" i="10"/>
  <c r="R542" i="10"/>
  <c r="S542" i="10" s="1"/>
  <c r="P542" i="10"/>
  <c r="N542" i="10"/>
  <c r="AS541" i="10"/>
  <c r="AQ541" i="10"/>
  <c r="AO541" i="10"/>
  <c r="AM541" i="10"/>
  <c r="R541" i="10"/>
  <c r="S541" i="10" s="1"/>
  <c r="P541" i="10"/>
  <c r="N541" i="10"/>
  <c r="AS540" i="10"/>
  <c r="AQ540" i="10"/>
  <c r="AO540" i="10"/>
  <c r="AM540" i="10"/>
  <c r="R540" i="10"/>
  <c r="S540" i="10" s="1"/>
  <c r="P540" i="10"/>
  <c r="N540" i="10"/>
  <c r="AS539" i="10"/>
  <c r="AQ539" i="10"/>
  <c r="AO539" i="10"/>
  <c r="AM539" i="10"/>
  <c r="R539" i="10"/>
  <c r="S539" i="10" s="1"/>
  <c r="P539" i="10"/>
  <c r="AS538" i="10"/>
  <c r="AQ538" i="10"/>
  <c r="AO538" i="10"/>
  <c r="AM538" i="10"/>
  <c r="R538" i="10"/>
  <c r="S538" i="10" s="1"/>
  <c r="P538" i="10"/>
  <c r="AS537" i="10"/>
  <c r="AQ537" i="10"/>
  <c r="AO537" i="10"/>
  <c r="AM537" i="10"/>
  <c r="R537" i="10"/>
  <c r="S537" i="10" s="1"/>
  <c r="AS536" i="10"/>
  <c r="AQ536" i="10"/>
  <c r="AO536" i="10"/>
  <c r="AM536" i="10"/>
  <c r="R536" i="10"/>
  <c r="S536" i="10" s="1"/>
  <c r="AS535" i="10"/>
  <c r="AQ535" i="10"/>
  <c r="AO535" i="10"/>
  <c r="AM535" i="10"/>
  <c r="R535" i="10"/>
  <c r="S535" i="10" s="1"/>
  <c r="P535" i="10"/>
  <c r="N535" i="10"/>
  <c r="AS534" i="10"/>
  <c r="AQ534" i="10"/>
  <c r="AO534" i="10"/>
  <c r="AM534" i="10"/>
  <c r="R534" i="10"/>
  <c r="S534" i="10" s="1"/>
  <c r="P534" i="10"/>
  <c r="AG533" i="10"/>
  <c r="BE533" i="10" s="1"/>
  <c r="AF533" i="10"/>
  <c r="BC533" i="10" s="1"/>
  <c r="AE533" i="10"/>
  <c r="AZ533" i="10" s="1"/>
  <c r="AD533" i="10"/>
  <c r="AW533" i="10" s="1"/>
  <c r="AC533" i="10"/>
  <c r="AU533" i="10" s="1"/>
  <c r="AB533" i="10"/>
  <c r="AS533" i="10" s="1"/>
  <c r="AA533" i="10"/>
  <c r="AQ533" i="10" s="1"/>
  <c r="Z533" i="10"/>
  <c r="AO533" i="10" s="1"/>
  <c r="Y533" i="10"/>
  <c r="P533" i="10"/>
  <c r="AS532" i="10"/>
  <c r="AQ532" i="10"/>
  <c r="AO532" i="10"/>
  <c r="AM532" i="10"/>
  <c r="R532" i="10"/>
  <c r="S532" i="10" s="1"/>
  <c r="P532" i="10"/>
  <c r="AG531" i="10"/>
  <c r="BE531" i="10" s="1"/>
  <c r="AF531" i="10"/>
  <c r="AE531" i="10"/>
  <c r="AD531" i="10"/>
  <c r="AW531" i="10" s="1"/>
  <c r="AC531" i="10"/>
  <c r="AU531" i="10" s="1"/>
  <c r="AB531" i="10"/>
  <c r="AS531" i="10" s="1"/>
  <c r="AA531" i="10"/>
  <c r="AQ531" i="10" s="1"/>
  <c r="Z531" i="10"/>
  <c r="AO531" i="10" s="1"/>
  <c r="Y531" i="10"/>
  <c r="P531" i="10"/>
  <c r="AS530" i="10"/>
  <c r="AQ530" i="10"/>
  <c r="AO530" i="10"/>
  <c r="AM530" i="10"/>
  <c r="R530" i="10"/>
  <c r="S530" i="10" s="1"/>
  <c r="P530" i="10"/>
  <c r="AS529" i="10"/>
  <c r="AQ529" i="10"/>
  <c r="AO529" i="10"/>
  <c r="AM529" i="10"/>
  <c r="R529" i="10"/>
  <c r="S529" i="10" s="1"/>
  <c r="P529" i="10"/>
  <c r="AS528" i="10"/>
  <c r="AQ528" i="10"/>
  <c r="AO528" i="10"/>
  <c r="AM528" i="10"/>
  <c r="R528" i="10"/>
  <c r="S528" i="10" s="1"/>
  <c r="P528" i="10"/>
  <c r="AS527" i="10"/>
  <c r="AQ527" i="10"/>
  <c r="AO527" i="10"/>
  <c r="AM527" i="10"/>
  <c r="R527" i="10"/>
  <c r="S527" i="10" s="1"/>
  <c r="P527" i="10"/>
  <c r="N527" i="10"/>
  <c r="AS526" i="10"/>
  <c r="AQ526" i="10"/>
  <c r="AO526" i="10"/>
  <c r="AM526" i="10"/>
  <c r="R526" i="10"/>
  <c r="S526" i="10" s="1"/>
  <c r="P526" i="10"/>
  <c r="AS525" i="10"/>
  <c r="AQ525" i="10"/>
  <c r="AO525" i="10"/>
  <c r="AM525" i="10"/>
  <c r="R525" i="10"/>
  <c r="S525" i="10" s="1"/>
  <c r="P525" i="10"/>
  <c r="AS524" i="10"/>
  <c r="AQ524" i="10"/>
  <c r="AO524" i="10"/>
  <c r="AM524" i="10"/>
  <c r="R524" i="10"/>
  <c r="S524" i="10" s="1"/>
  <c r="P524" i="10"/>
  <c r="AS523" i="10"/>
  <c r="AQ523" i="10"/>
  <c r="AO523" i="10"/>
  <c r="AM523" i="10"/>
  <c r="R523" i="10"/>
  <c r="S523" i="10" s="1"/>
  <c r="P523" i="10"/>
  <c r="AS522" i="10"/>
  <c r="AQ522" i="10"/>
  <c r="AO522" i="10"/>
  <c r="AM522" i="10"/>
  <c r="R522" i="10"/>
  <c r="S522" i="10" s="1"/>
  <c r="P522" i="10"/>
  <c r="AS521" i="10"/>
  <c r="AQ521" i="10"/>
  <c r="AO521" i="10"/>
  <c r="AM521" i="10"/>
  <c r="R521" i="10"/>
  <c r="S521" i="10" s="1"/>
  <c r="P521" i="10"/>
  <c r="AS520" i="10"/>
  <c r="AQ520" i="10"/>
  <c r="AO520" i="10"/>
  <c r="AM520" i="10"/>
  <c r="R520" i="10"/>
  <c r="S520" i="10" s="1"/>
  <c r="P520" i="10"/>
  <c r="AS519" i="10"/>
  <c r="AQ519" i="10"/>
  <c r="AO519" i="10"/>
  <c r="AM519" i="10"/>
  <c r="R519" i="10"/>
  <c r="S519" i="10" s="1"/>
  <c r="P519" i="10"/>
  <c r="AS518" i="10"/>
  <c r="AQ518" i="10"/>
  <c r="AO518" i="10"/>
  <c r="AM518" i="10"/>
  <c r="R518" i="10"/>
  <c r="S518" i="10" s="1"/>
  <c r="P518" i="10"/>
  <c r="N518" i="10"/>
  <c r="AS517" i="10"/>
  <c r="AQ517" i="10"/>
  <c r="AO517" i="10"/>
  <c r="AM517" i="10"/>
  <c r="R517" i="10"/>
  <c r="S517" i="10" s="1"/>
  <c r="P517" i="10"/>
  <c r="AS516" i="10"/>
  <c r="AQ516" i="10"/>
  <c r="AO516" i="10"/>
  <c r="AM516" i="10"/>
  <c r="R516" i="10"/>
  <c r="S516" i="10" s="1"/>
  <c r="P516" i="10"/>
  <c r="AS515" i="10"/>
  <c r="AQ515" i="10"/>
  <c r="AO515" i="10"/>
  <c r="AM515" i="10"/>
  <c r="R515" i="10"/>
  <c r="S515" i="10" s="1"/>
  <c r="P515" i="10"/>
  <c r="AS514" i="10"/>
  <c r="AQ514" i="10"/>
  <c r="AO514" i="10"/>
  <c r="AM514" i="10"/>
  <c r="R514" i="10"/>
  <c r="S514" i="10" s="1"/>
  <c r="P514" i="10"/>
  <c r="N514" i="10"/>
  <c r="AS513" i="10"/>
  <c r="AQ513" i="10"/>
  <c r="AO513" i="10"/>
  <c r="AM513" i="10"/>
  <c r="R513" i="10"/>
  <c r="S513" i="10" s="1"/>
  <c r="P513" i="10"/>
  <c r="AS512" i="10"/>
  <c r="AQ512" i="10"/>
  <c r="AO512" i="10"/>
  <c r="AM512" i="10"/>
  <c r="R512" i="10"/>
  <c r="S512" i="10" s="1"/>
  <c r="P512" i="10"/>
  <c r="AS511" i="10"/>
  <c r="AQ511" i="10"/>
  <c r="AO511" i="10"/>
  <c r="AM511" i="10"/>
  <c r="R511" i="10"/>
  <c r="S511" i="10" s="1"/>
  <c r="P511" i="10"/>
  <c r="AS510" i="10"/>
  <c r="AQ510" i="10"/>
  <c r="AO510" i="10"/>
  <c r="AM510" i="10"/>
  <c r="R510" i="10"/>
  <c r="S510" i="10" s="1"/>
  <c r="P510" i="10"/>
  <c r="AS509" i="10"/>
  <c r="AQ509" i="10"/>
  <c r="AO509" i="10"/>
  <c r="AM509" i="10"/>
  <c r="R509" i="10"/>
  <c r="S509" i="10" s="1"/>
  <c r="P509" i="10"/>
  <c r="AS508" i="10"/>
  <c r="AQ508" i="10"/>
  <c r="AO508" i="10"/>
  <c r="AM508" i="10"/>
  <c r="R508" i="10"/>
  <c r="S508" i="10" s="1"/>
  <c r="P508" i="10"/>
  <c r="AS507" i="10"/>
  <c r="AQ507" i="10"/>
  <c r="AO507" i="10"/>
  <c r="AM507" i="10"/>
  <c r="R507" i="10"/>
  <c r="S507" i="10" s="1"/>
  <c r="P507" i="10"/>
  <c r="AS506" i="10"/>
  <c r="AQ506" i="10"/>
  <c r="AO506" i="10"/>
  <c r="AM506" i="10"/>
  <c r="R506" i="10"/>
  <c r="S506" i="10" s="1"/>
  <c r="AS505" i="10"/>
  <c r="AQ505" i="10"/>
  <c r="AO505" i="10"/>
  <c r="AM505" i="10"/>
  <c r="R505" i="10"/>
  <c r="S505" i="10" s="1"/>
  <c r="P505" i="10"/>
  <c r="AS504" i="10"/>
  <c r="AQ504" i="10"/>
  <c r="AO504" i="10"/>
  <c r="AM504" i="10"/>
  <c r="R504" i="10"/>
  <c r="S504" i="10" s="1"/>
  <c r="P504" i="10"/>
  <c r="N504" i="10"/>
  <c r="AS503" i="10"/>
  <c r="AQ503" i="10"/>
  <c r="AO503" i="10"/>
  <c r="AM503" i="10"/>
  <c r="R503" i="10"/>
  <c r="S503" i="10" s="1"/>
  <c r="P503" i="10"/>
  <c r="AS502" i="10"/>
  <c r="AQ502" i="10"/>
  <c r="AO502" i="10"/>
  <c r="AM502" i="10"/>
  <c r="R502" i="10"/>
  <c r="S502" i="10" s="1"/>
  <c r="P502" i="10"/>
  <c r="N502" i="10"/>
  <c r="AS501" i="10"/>
  <c r="AQ501" i="10"/>
  <c r="AO501" i="10"/>
  <c r="AM501" i="10"/>
  <c r="R501" i="10"/>
  <c r="S501" i="10" s="1"/>
  <c r="P501" i="10"/>
  <c r="AS500" i="10"/>
  <c r="AQ500" i="10"/>
  <c r="AO500" i="10"/>
  <c r="AM500" i="10"/>
  <c r="R500" i="10"/>
  <c r="S500" i="10" s="1"/>
  <c r="P500" i="10"/>
  <c r="AS499" i="10"/>
  <c r="AQ499" i="10"/>
  <c r="AO499" i="10"/>
  <c r="AM499" i="10"/>
  <c r="R499" i="10"/>
  <c r="S499" i="10" s="1"/>
  <c r="P499" i="10"/>
  <c r="AS498" i="10"/>
  <c r="AQ498" i="10"/>
  <c r="AO498" i="10"/>
  <c r="AM498" i="10"/>
  <c r="R498" i="10"/>
  <c r="S498" i="10" s="1"/>
  <c r="P498" i="10"/>
  <c r="AS497" i="10"/>
  <c r="AQ497" i="10"/>
  <c r="AO497" i="10"/>
  <c r="AM497" i="10"/>
  <c r="R497" i="10"/>
  <c r="S497" i="10" s="1"/>
  <c r="P497" i="10"/>
  <c r="AS496" i="10"/>
  <c r="AQ496" i="10"/>
  <c r="AO496" i="10"/>
  <c r="AM496" i="10"/>
  <c r="R496" i="10"/>
  <c r="S496" i="10" s="1"/>
  <c r="P496" i="10"/>
  <c r="AS495" i="10"/>
  <c r="AQ495" i="10"/>
  <c r="AO495" i="10"/>
  <c r="AM495" i="10"/>
  <c r="R495" i="10"/>
  <c r="S495" i="10" s="1"/>
  <c r="P495" i="10"/>
  <c r="AS494" i="10"/>
  <c r="AQ494" i="10"/>
  <c r="AO494" i="10"/>
  <c r="AM494" i="10"/>
  <c r="R494" i="10"/>
  <c r="S494" i="10" s="1"/>
  <c r="P494" i="10"/>
  <c r="N494" i="10"/>
  <c r="AS493" i="10"/>
  <c r="AQ493" i="10"/>
  <c r="AO493" i="10"/>
  <c r="AM493" i="10"/>
  <c r="R493" i="10"/>
  <c r="S493" i="10" s="1"/>
  <c r="P493" i="10"/>
  <c r="AS492" i="10"/>
  <c r="AQ492" i="10"/>
  <c r="AO492" i="10"/>
  <c r="AM492" i="10"/>
  <c r="R492" i="10"/>
  <c r="S492" i="10" s="1"/>
  <c r="P492" i="10"/>
  <c r="AS491" i="10"/>
  <c r="AQ491" i="10"/>
  <c r="AO491" i="10"/>
  <c r="AM491" i="10"/>
  <c r="R491" i="10"/>
  <c r="S491" i="10" s="1"/>
  <c r="P491" i="10"/>
  <c r="AS490" i="10"/>
  <c r="AQ490" i="10"/>
  <c r="AO490" i="10"/>
  <c r="AM490" i="10"/>
  <c r="R490" i="10"/>
  <c r="S490" i="10" s="1"/>
  <c r="P490" i="10"/>
  <c r="AS489" i="10"/>
  <c r="AQ489" i="10"/>
  <c r="AO489" i="10"/>
  <c r="AM489" i="10"/>
  <c r="R489" i="10"/>
  <c r="S489" i="10" s="1"/>
  <c r="P489" i="10"/>
  <c r="N489" i="10"/>
  <c r="AS488" i="10"/>
  <c r="AQ488" i="10"/>
  <c r="AO488" i="10"/>
  <c r="AM488" i="10"/>
  <c r="R488" i="10"/>
  <c r="S488" i="10" s="1"/>
  <c r="P488" i="10"/>
  <c r="AS487" i="10"/>
  <c r="AQ487" i="10"/>
  <c r="AO487" i="10"/>
  <c r="AM487" i="10"/>
  <c r="R487" i="10"/>
  <c r="S487" i="10" s="1"/>
  <c r="P487" i="10"/>
  <c r="AS486" i="10"/>
  <c r="AQ486" i="10"/>
  <c r="AO486" i="10"/>
  <c r="AM486" i="10"/>
  <c r="R486" i="10"/>
  <c r="S486" i="10" s="1"/>
  <c r="P486" i="10"/>
  <c r="AS485" i="10"/>
  <c r="AQ485" i="10"/>
  <c r="AO485" i="10"/>
  <c r="AM485" i="10"/>
  <c r="R485" i="10"/>
  <c r="S485" i="10" s="1"/>
  <c r="P485" i="10"/>
  <c r="AS484" i="10"/>
  <c r="AQ484" i="10"/>
  <c r="AO484" i="10"/>
  <c r="AM484" i="10"/>
  <c r="R484" i="10"/>
  <c r="S484" i="10" s="1"/>
  <c r="P484" i="10"/>
  <c r="AS483" i="10"/>
  <c r="AQ483" i="10"/>
  <c r="AO483" i="10"/>
  <c r="AM483" i="10"/>
  <c r="R483" i="10"/>
  <c r="S483" i="10" s="1"/>
  <c r="P483" i="10"/>
  <c r="AS482" i="10"/>
  <c r="AQ482" i="10"/>
  <c r="AO482" i="10"/>
  <c r="AM482" i="10"/>
  <c r="R482" i="10"/>
  <c r="S482" i="10" s="1"/>
  <c r="AS481" i="10"/>
  <c r="AQ481" i="10"/>
  <c r="AO481" i="10"/>
  <c r="AM481" i="10"/>
  <c r="R481" i="10"/>
  <c r="S481" i="10" s="1"/>
  <c r="P481" i="10"/>
  <c r="AS480" i="10"/>
  <c r="AQ480" i="10"/>
  <c r="AO480" i="10"/>
  <c r="AM480" i="10"/>
  <c r="R480" i="10"/>
  <c r="S480" i="10" s="1"/>
  <c r="P480" i="10"/>
  <c r="AS479" i="10"/>
  <c r="AQ479" i="10"/>
  <c r="AO479" i="10"/>
  <c r="AM479" i="10"/>
  <c r="R479" i="10"/>
  <c r="S479" i="10" s="1"/>
  <c r="P479" i="10"/>
  <c r="AS478" i="10"/>
  <c r="AQ478" i="10"/>
  <c r="AO478" i="10"/>
  <c r="AM478" i="10"/>
  <c r="R478" i="10"/>
  <c r="S478" i="10" s="1"/>
  <c r="P478" i="10"/>
  <c r="AS477" i="10"/>
  <c r="AQ477" i="10"/>
  <c r="AO477" i="10"/>
  <c r="AM477" i="10"/>
  <c r="R477" i="10"/>
  <c r="S477" i="10" s="1"/>
  <c r="P477" i="10"/>
  <c r="AS476" i="10"/>
  <c r="AQ476" i="10"/>
  <c r="AO476" i="10"/>
  <c r="AM476" i="10"/>
  <c r="R476" i="10"/>
  <c r="S476" i="10" s="1"/>
  <c r="P476" i="10"/>
  <c r="AS475" i="10"/>
  <c r="AQ475" i="10"/>
  <c r="AO475" i="10"/>
  <c r="AM475" i="10"/>
  <c r="R475" i="10"/>
  <c r="S475" i="10" s="1"/>
  <c r="P475" i="10"/>
  <c r="AS474" i="10"/>
  <c r="AQ474" i="10"/>
  <c r="AO474" i="10"/>
  <c r="AM474" i="10"/>
  <c r="R474" i="10"/>
  <c r="S474" i="10" s="1"/>
  <c r="P474" i="10"/>
  <c r="AS473" i="10"/>
  <c r="AQ473" i="10"/>
  <c r="AO473" i="10"/>
  <c r="AM473" i="10"/>
  <c r="R473" i="10"/>
  <c r="S473" i="10" s="1"/>
  <c r="P473" i="10"/>
  <c r="AS472" i="10"/>
  <c r="AQ472" i="10"/>
  <c r="AO472" i="10"/>
  <c r="AM472" i="10"/>
  <c r="R472" i="10"/>
  <c r="S472" i="10" s="1"/>
  <c r="P472" i="10"/>
  <c r="AS471" i="10"/>
  <c r="AQ471" i="10"/>
  <c r="AO471" i="10"/>
  <c r="AM471" i="10"/>
  <c r="R471" i="10"/>
  <c r="S471" i="10" s="1"/>
  <c r="P471" i="10"/>
  <c r="AS470" i="10"/>
  <c r="AQ470" i="10"/>
  <c r="AO470" i="10"/>
  <c r="AM470" i="10"/>
  <c r="R470" i="10"/>
  <c r="S470" i="10" s="1"/>
  <c r="P470" i="10"/>
  <c r="AS469" i="10"/>
  <c r="AQ469" i="10"/>
  <c r="AO469" i="10"/>
  <c r="AM469" i="10"/>
  <c r="R469" i="10"/>
  <c r="S469" i="10" s="1"/>
  <c r="P469" i="10"/>
  <c r="AS468" i="10"/>
  <c r="AQ468" i="10"/>
  <c r="AO468" i="10"/>
  <c r="AM468" i="10"/>
  <c r="R468" i="10"/>
  <c r="S468" i="10" s="1"/>
  <c r="P468" i="10"/>
  <c r="AS467" i="10"/>
  <c r="AQ467" i="10"/>
  <c r="AO467" i="10"/>
  <c r="AM467" i="10"/>
  <c r="R467" i="10"/>
  <c r="S467" i="10" s="1"/>
  <c r="P467" i="10"/>
  <c r="AS466" i="10"/>
  <c r="AQ466" i="10"/>
  <c r="AO466" i="10"/>
  <c r="AM466" i="10"/>
  <c r="R466" i="10"/>
  <c r="S466" i="10" s="1"/>
  <c r="P466" i="10"/>
  <c r="AS465" i="10"/>
  <c r="AQ465" i="10"/>
  <c r="AO465" i="10"/>
  <c r="AM465" i="10"/>
  <c r="R465" i="10"/>
  <c r="S465" i="10" s="1"/>
  <c r="P465" i="10"/>
  <c r="AS464" i="10"/>
  <c r="AQ464" i="10"/>
  <c r="AO464" i="10"/>
  <c r="AM464" i="10"/>
  <c r="R464" i="10"/>
  <c r="S464" i="10" s="1"/>
  <c r="AS463" i="10"/>
  <c r="AQ463" i="10"/>
  <c r="AO463" i="10"/>
  <c r="AM463" i="10"/>
  <c r="R463" i="10"/>
  <c r="S463" i="10" s="1"/>
  <c r="P463" i="10"/>
  <c r="AS462" i="10"/>
  <c r="AQ462" i="10"/>
  <c r="AO462" i="10"/>
  <c r="AM462" i="10"/>
  <c r="R462" i="10"/>
  <c r="S462" i="10" s="1"/>
  <c r="P462" i="10"/>
  <c r="N462" i="10"/>
  <c r="AS461" i="10"/>
  <c r="AQ461" i="10"/>
  <c r="AO461" i="10"/>
  <c r="AM461" i="10"/>
  <c r="R461" i="10"/>
  <c r="S461" i="10" s="1"/>
  <c r="P461" i="10"/>
  <c r="AS460" i="10"/>
  <c r="AQ460" i="10"/>
  <c r="AO460" i="10"/>
  <c r="AM460" i="10"/>
  <c r="R460" i="10"/>
  <c r="S460" i="10" s="1"/>
  <c r="P460" i="10"/>
  <c r="AS459" i="10"/>
  <c r="AQ459" i="10"/>
  <c r="AO459" i="10"/>
  <c r="AM459" i="10"/>
  <c r="R459" i="10"/>
  <c r="S459" i="10" s="1"/>
  <c r="P459" i="10"/>
  <c r="AS458" i="10"/>
  <c r="AQ458" i="10"/>
  <c r="AO458" i="10"/>
  <c r="AM458" i="10"/>
  <c r="R458" i="10"/>
  <c r="S458" i="10" s="1"/>
  <c r="P458" i="10"/>
  <c r="AS457" i="10"/>
  <c r="AQ457" i="10"/>
  <c r="AO457" i="10"/>
  <c r="AM457" i="10"/>
  <c r="R457" i="10"/>
  <c r="S457" i="10" s="1"/>
  <c r="P457" i="10"/>
  <c r="N457" i="10"/>
  <c r="AS456" i="10"/>
  <c r="AQ456" i="10"/>
  <c r="AO456" i="10"/>
  <c r="AM456" i="10"/>
  <c r="R456" i="10"/>
  <c r="S456" i="10" s="1"/>
  <c r="P456" i="10"/>
  <c r="AS455" i="10"/>
  <c r="AQ455" i="10"/>
  <c r="AO455" i="10"/>
  <c r="AM455" i="10"/>
  <c r="R455" i="10"/>
  <c r="S455" i="10" s="1"/>
  <c r="AS454" i="10"/>
  <c r="AQ454" i="10"/>
  <c r="AO454" i="10"/>
  <c r="AM454" i="10"/>
  <c r="R454" i="10"/>
  <c r="S454" i="10" s="1"/>
  <c r="P454" i="10"/>
  <c r="AS453" i="10"/>
  <c r="AQ453" i="10"/>
  <c r="AO453" i="10"/>
  <c r="AM453" i="10"/>
  <c r="R453" i="10"/>
  <c r="S453" i="10" s="1"/>
  <c r="P453" i="10"/>
  <c r="AS452" i="10"/>
  <c r="AQ452" i="10"/>
  <c r="AO452" i="10"/>
  <c r="AM452" i="10"/>
  <c r="R452" i="10"/>
  <c r="S452" i="10" s="1"/>
  <c r="P452" i="10"/>
  <c r="AS451" i="10"/>
  <c r="AQ451" i="10"/>
  <c r="AO451" i="10"/>
  <c r="AM451" i="10"/>
  <c r="R451" i="10"/>
  <c r="S451" i="10" s="1"/>
  <c r="P451" i="10"/>
  <c r="AS450" i="10"/>
  <c r="AQ450" i="10"/>
  <c r="AO450" i="10"/>
  <c r="AM450" i="10"/>
  <c r="R450" i="10"/>
  <c r="S450" i="10" s="1"/>
  <c r="P450" i="10"/>
  <c r="AS449" i="10"/>
  <c r="AQ449" i="10"/>
  <c r="AO449" i="10"/>
  <c r="AM449" i="10"/>
  <c r="R449" i="10"/>
  <c r="S449" i="10" s="1"/>
  <c r="P449" i="10"/>
  <c r="AS448" i="10"/>
  <c r="AQ448" i="10"/>
  <c r="AO448" i="10"/>
  <c r="AM448" i="10"/>
  <c r="R448" i="10"/>
  <c r="S448" i="10" s="1"/>
  <c r="P448" i="10"/>
  <c r="AS447" i="10"/>
  <c r="AQ447" i="10"/>
  <c r="AO447" i="10"/>
  <c r="AM447" i="10"/>
  <c r="R447" i="10"/>
  <c r="S447" i="10" s="1"/>
  <c r="P447" i="10"/>
  <c r="AS446" i="10"/>
  <c r="AQ446" i="10"/>
  <c r="AO446" i="10"/>
  <c r="AM446" i="10"/>
  <c r="R446" i="10"/>
  <c r="S446" i="10" s="1"/>
  <c r="P446" i="10"/>
  <c r="AS445" i="10"/>
  <c r="AQ445" i="10"/>
  <c r="AO445" i="10"/>
  <c r="AM445" i="10"/>
  <c r="R445" i="10"/>
  <c r="S445" i="10" s="1"/>
  <c r="P445" i="10"/>
  <c r="AS444" i="10"/>
  <c r="AQ444" i="10"/>
  <c r="AO444" i="10"/>
  <c r="AM444" i="10"/>
  <c r="R444" i="10"/>
  <c r="S444" i="10" s="1"/>
  <c r="P444" i="10"/>
  <c r="AS443" i="10"/>
  <c r="AQ443" i="10"/>
  <c r="AO443" i="10"/>
  <c r="AM443" i="10"/>
  <c r="R443" i="10"/>
  <c r="S443" i="10" s="1"/>
  <c r="P443" i="10"/>
  <c r="AS442" i="10"/>
  <c r="AQ442" i="10"/>
  <c r="AO442" i="10"/>
  <c r="AM442" i="10"/>
  <c r="R442" i="10"/>
  <c r="S442" i="10" s="1"/>
  <c r="P442" i="10"/>
  <c r="AS441" i="10"/>
  <c r="AQ441" i="10"/>
  <c r="AO441" i="10"/>
  <c r="AM441" i="10"/>
  <c r="R441" i="10"/>
  <c r="S441" i="10" s="1"/>
  <c r="P441" i="10"/>
  <c r="AS440" i="10"/>
  <c r="AQ440" i="10"/>
  <c r="AO440" i="10"/>
  <c r="AM440" i="10"/>
  <c r="R440" i="10"/>
  <c r="S440" i="10" s="1"/>
  <c r="P440" i="10"/>
  <c r="AS439" i="10"/>
  <c r="AQ439" i="10"/>
  <c r="AO439" i="10"/>
  <c r="AM439" i="10"/>
  <c r="R439" i="10"/>
  <c r="S439" i="10" s="1"/>
  <c r="P439" i="10"/>
  <c r="AS438" i="10"/>
  <c r="AQ438" i="10"/>
  <c r="AO438" i="10"/>
  <c r="AM438" i="10"/>
  <c r="R438" i="10"/>
  <c r="S438" i="10" s="1"/>
  <c r="P438" i="10"/>
  <c r="AS437" i="10"/>
  <c r="AQ437" i="10"/>
  <c r="AO437" i="10"/>
  <c r="AM437" i="10"/>
  <c r="R437" i="10"/>
  <c r="S437" i="10" s="1"/>
  <c r="P437" i="10"/>
  <c r="AS436" i="10"/>
  <c r="AQ436" i="10"/>
  <c r="AO436" i="10"/>
  <c r="AM436" i="10"/>
  <c r="R436" i="10"/>
  <c r="S436" i="10" s="1"/>
  <c r="P436" i="10"/>
  <c r="AS435" i="10"/>
  <c r="AQ435" i="10"/>
  <c r="AO435" i="10"/>
  <c r="AM435" i="10"/>
  <c r="R435" i="10"/>
  <c r="S435" i="10" s="1"/>
  <c r="P435" i="10"/>
  <c r="AS431" i="10"/>
  <c r="AQ431" i="10"/>
  <c r="AO431" i="10"/>
  <c r="AM431" i="10"/>
  <c r="R431" i="10"/>
  <c r="S431" i="10" s="1"/>
  <c r="P431" i="10"/>
  <c r="AS430" i="10"/>
  <c r="AQ430" i="10"/>
  <c r="AO430" i="10"/>
  <c r="AM430" i="10"/>
  <c r="R430" i="10"/>
  <c r="S430" i="10" s="1"/>
  <c r="P430" i="10"/>
  <c r="AS429" i="10"/>
  <c r="AQ429" i="10"/>
  <c r="AO429" i="10"/>
  <c r="AM429" i="10"/>
  <c r="R429" i="10"/>
  <c r="S429" i="10" s="1"/>
  <c r="P429" i="10"/>
  <c r="AS428" i="10"/>
  <c r="AQ428" i="10"/>
  <c r="AO428" i="10"/>
  <c r="AM428" i="10"/>
  <c r="R428" i="10"/>
  <c r="S428" i="10" s="1"/>
  <c r="P428" i="10"/>
  <c r="AS427" i="10"/>
  <c r="AQ427" i="10"/>
  <c r="AO427" i="10"/>
  <c r="AM427" i="10"/>
  <c r="R427" i="10"/>
  <c r="S427" i="10" s="1"/>
  <c r="P427" i="10"/>
  <c r="AS426" i="10"/>
  <c r="AQ426" i="10"/>
  <c r="AO426" i="10"/>
  <c r="AM426" i="10"/>
  <c r="R426" i="10"/>
  <c r="S426" i="10" s="1"/>
  <c r="P426" i="10"/>
  <c r="AS425" i="10"/>
  <c r="AQ425" i="10"/>
  <c r="AO425" i="10"/>
  <c r="AM425" i="10"/>
  <c r="R425" i="10"/>
  <c r="S425" i="10" s="1"/>
  <c r="P425" i="10"/>
  <c r="AS424" i="10"/>
  <c r="AQ424" i="10"/>
  <c r="AO424" i="10"/>
  <c r="AM424" i="10"/>
  <c r="AS423" i="10"/>
  <c r="AQ423" i="10"/>
  <c r="AO423" i="10"/>
  <c r="AM423" i="10"/>
  <c r="AS422" i="10"/>
  <c r="AQ422" i="10"/>
  <c r="AO422" i="10"/>
  <c r="AM422" i="10"/>
  <c r="AS421" i="10"/>
  <c r="AQ421" i="10"/>
  <c r="AO421" i="10"/>
  <c r="AM421" i="10"/>
  <c r="AS420" i="10"/>
  <c r="AQ420" i="10"/>
  <c r="AO420" i="10"/>
  <c r="AM420" i="10"/>
  <c r="AS419" i="10"/>
  <c r="AQ419" i="10"/>
  <c r="AO419" i="10"/>
  <c r="AM419" i="10"/>
  <c r="AS418" i="10"/>
  <c r="AQ418" i="10"/>
  <c r="AO418" i="10"/>
  <c r="AM418" i="10"/>
  <c r="AS417" i="10"/>
  <c r="AQ417" i="10"/>
  <c r="AO417" i="10"/>
  <c r="AM417" i="10"/>
  <c r="AS416" i="10"/>
  <c r="AQ416" i="10"/>
  <c r="AO416" i="10"/>
  <c r="AM416" i="10"/>
  <c r="AS415" i="10"/>
  <c r="AQ415" i="10"/>
  <c r="AO415" i="10"/>
  <c r="AM415" i="10"/>
  <c r="AS414" i="10"/>
  <c r="AQ414" i="10"/>
  <c r="AO414" i="10"/>
  <c r="AM414" i="10"/>
  <c r="AS413" i="10"/>
  <c r="AQ413" i="10"/>
  <c r="AO413" i="10"/>
  <c r="AM413" i="10"/>
  <c r="AS412" i="10"/>
  <c r="AQ412" i="10"/>
  <c r="AO412" i="10"/>
  <c r="AM412" i="10"/>
  <c r="AS411" i="10"/>
  <c r="AQ411" i="10"/>
  <c r="AO411" i="10"/>
  <c r="AM411" i="10"/>
  <c r="AS410" i="10"/>
  <c r="AQ410" i="10"/>
  <c r="AO410" i="10"/>
  <c r="AM410" i="10"/>
  <c r="AS409" i="10"/>
  <c r="AQ409" i="10"/>
  <c r="AO409" i="10"/>
  <c r="AM409" i="10"/>
  <c r="AS408" i="10"/>
  <c r="AQ408" i="10"/>
  <c r="AO408" i="10"/>
  <c r="AM408" i="10"/>
  <c r="AS406" i="10"/>
  <c r="AQ406" i="10"/>
  <c r="AO406" i="10"/>
  <c r="AM406" i="10"/>
  <c r="AS404" i="10"/>
  <c r="AQ404" i="10"/>
  <c r="AO404" i="10"/>
  <c r="AM404" i="10"/>
  <c r="AS403" i="10"/>
  <c r="AQ403" i="10"/>
  <c r="AO403" i="10"/>
  <c r="AM403" i="10"/>
  <c r="AS402" i="10"/>
  <c r="AQ402" i="10"/>
  <c r="AO402" i="10"/>
  <c r="AM402" i="10"/>
  <c r="AS401" i="10"/>
  <c r="AQ401" i="10"/>
  <c r="AO401" i="10"/>
  <c r="AM401" i="10"/>
  <c r="AS399" i="10"/>
  <c r="AQ399" i="10"/>
  <c r="AO399" i="10"/>
  <c r="AM399" i="10"/>
  <c r="AS398" i="10"/>
  <c r="AQ398" i="10"/>
  <c r="AO398" i="10"/>
  <c r="AM398" i="10"/>
  <c r="AS397" i="10"/>
  <c r="AQ397" i="10"/>
  <c r="AO397" i="10"/>
  <c r="AM397" i="10"/>
  <c r="AS396" i="10"/>
  <c r="AQ396" i="10"/>
  <c r="AO396" i="10"/>
  <c r="AM396" i="10"/>
  <c r="AS395" i="10"/>
  <c r="AQ395" i="10"/>
  <c r="AO395" i="10"/>
  <c r="AM395" i="10"/>
  <c r="R395" i="10"/>
  <c r="AS394" i="10"/>
  <c r="AQ394" i="10"/>
  <c r="AO394" i="10"/>
  <c r="AM394" i="10"/>
  <c r="R394" i="10"/>
  <c r="S394" i="10" s="1"/>
  <c r="AS393" i="10"/>
  <c r="AQ393" i="10"/>
  <c r="AO393" i="10"/>
  <c r="AM393" i="10"/>
  <c r="R393" i="10"/>
  <c r="S393" i="10" s="1"/>
  <c r="AS392" i="10"/>
  <c r="AQ392" i="10"/>
  <c r="AO392" i="10"/>
  <c r="AM392" i="10"/>
  <c r="R392" i="10"/>
  <c r="S392" i="10" s="1"/>
  <c r="AS391" i="10"/>
  <c r="AQ391" i="10"/>
  <c r="AO391" i="10"/>
  <c r="AM391" i="10"/>
  <c r="R391" i="10"/>
  <c r="S391" i="10" s="1"/>
  <c r="AS390" i="10"/>
  <c r="AQ390" i="10"/>
  <c r="AO390" i="10"/>
  <c r="AM390" i="10"/>
  <c r="R390" i="10"/>
  <c r="S390" i="10" s="1"/>
  <c r="AS389" i="10"/>
  <c r="AQ389" i="10"/>
  <c r="AO389" i="10"/>
  <c r="AM389" i="10"/>
  <c r="R389" i="10"/>
  <c r="S389" i="10" s="1"/>
  <c r="AS388" i="10"/>
  <c r="AQ388" i="10"/>
  <c r="AO388" i="10"/>
  <c r="AM388" i="10"/>
  <c r="R388" i="10"/>
  <c r="S388" i="10" s="1"/>
  <c r="AS387" i="10"/>
  <c r="AQ387" i="10"/>
  <c r="AO387" i="10"/>
  <c r="AM387" i="10"/>
  <c r="R387" i="10"/>
  <c r="S387" i="10" s="1"/>
  <c r="AS386" i="10"/>
  <c r="AQ386" i="10"/>
  <c r="AO386" i="10"/>
  <c r="AM386" i="10"/>
  <c r="R386" i="10"/>
  <c r="S386" i="10" s="1"/>
  <c r="AS385" i="10"/>
  <c r="AQ385" i="10"/>
  <c r="AO385" i="10"/>
  <c r="AM385" i="10"/>
  <c r="R385" i="10"/>
  <c r="S385" i="10" s="1"/>
  <c r="AS384" i="10"/>
  <c r="AQ384" i="10"/>
  <c r="AO384" i="10"/>
  <c r="AM384" i="10"/>
  <c r="R384" i="10"/>
  <c r="S384" i="10" s="1"/>
  <c r="AS383" i="10"/>
  <c r="AQ383" i="10"/>
  <c r="AO383" i="10"/>
  <c r="AM383" i="10"/>
  <c r="R383" i="10"/>
  <c r="S383" i="10" s="1"/>
  <c r="AS382" i="10"/>
  <c r="AQ382" i="10"/>
  <c r="AO382" i="10"/>
  <c r="AM382" i="10"/>
  <c r="R382" i="10"/>
  <c r="S382" i="10" s="1"/>
  <c r="AS381" i="10"/>
  <c r="AQ381" i="10"/>
  <c r="AO381" i="10"/>
  <c r="AM381" i="10"/>
  <c r="R381" i="10"/>
  <c r="S381" i="10" s="1"/>
  <c r="AS380" i="10"/>
  <c r="AQ380" i="10"/>
  <c r="AO380" i="10"/>
  <c r="AM380" i="10"/>
  <c r="R380" i="10"/>
  <c r="S380" i="10" s="1"/>
  <c r="AS379" i="10"/>
  <c r="AQ379" i="10"/>
  <c r="AO379" i="10"/>
  <c r="AM379" i="10"/>
  <c r="R379" i="10"/>
  <c r="S379" i="10" s="1"/>
  <c r="AS378" i="10"/>
  <c r="AQ378" i="10"/>
  <c r="AO378" i="10"/>
  <c r="AM378" i="10"/>
  <c r="R378" i="10"/>
  <c r="S378" i="10" s="1"/>
  <c r="AS377" i="10"/>
  <c r="AQ377" i="10"/>
  <c r="AO377" i="10"/>
  <c r="AM377" i="10"/>
  <c r="R377" i="10"/>
  <c r="S377" i="10" s="1"/>
  <c r="AS376" i="10"/>
  <c r="AQ376" i="10"/>
  <c r="AO376" i="10"/>
  <c r="AM376" i="10"/>
  <c r="R376" i="10"/>
  <c r="S376" i="10" s="1"/>
  <c r="AS375" i="10"/>
  <c r="AQ375" i="10"/>
  <c r="AO375" i="10"/>
  <c r="AM375" i="10"/>
  <c r="R375" i="10"/>
  <c r="S375" i="10" s="1"/>
  <c r="AS374" i="10"/>
  <c r="AQ374" i="10"/>
  <c r="AO374" i="10"/>
  <c r="AM374" i="10"/>
  <c r="R374" i="10"/>
  <c r="S374" i="10" s="1"/>
  <c r="AS373" i="10"/>
  <c r="AQ373" i="10"/>
  <c r="AO373" i="10"/>
  <c r="AM373" i="10"/>
  <c r="R373" i="10"/>
  <c r="S373" i="10" s="1"/>
  <c r="AS372" i="10"/>
  <c r="AQ372" i="10"/>
  <c r="AO372" i="10"/>
  <c r="AM372" i="10"/>
  <c r="R372" i="10"/>
  <c r="S372" i="10" s="1"/>
  <c r="AS371" i="10"/>
  <c r="AQ371" i="10"/>
  <c r="AO371" i="10"/>
  <c r="AM371" i="10"/>
  <c r="R371" i="10"/>
  <c r="S371" i="10" s="1"/>
  <c r="AS370" i="10"/>
  <c r="AQ370" i="10"/>
  <c r="AO370" i="10"/>
  <c r="AM370" i="10"/>
  <c r="AS369" i="10"/>
  <c r="AQ369" i="10"/>
  <c r="AO369" i="10"/>
  <c r="AM369" i="10"/>
  <c r="AS368" i="10"/>
  <c r="AQ368" i="10"/>
  <c r="AO368" i="10"/>
  <c r="AM368" i="10"/>
  <c r="AS367" i="10"/>
  <c r="AQ367" i="10"/>
  <c r="AO367" i="10"/>
  <c r="AM367" i="10"/>
  <c r="AS366" i="10"/>
  <c r="AQ366" i="10"/>
  <c r="AO366" i="10"/>
  <c r="AM366" i="10"/>
  <c r="AS365" i="10"/>
  <c r="AQ365" i="10"/>
  <c r="AO365" i="10"/>
  <c r="AM365" i="10"/>
  <c r="R365" i="10"/>
  <c r="S365" i="10" s="1"/>
  <c r="AS364" i="10"/>
  <c r="AQ364" i="10"/>
  <c r="AO364" i="10"/>
  <c r="AM364" i="10"/>
  <c r="R364" i="10"/>
  <c r="S364" i="10" s="1"/>
  <c r="AS363" i="10"/>
  <c r="AQ363" i="10"/>
  <c r="AO363" i="10"/>
  <c r="AM363" i="10"/>
  <c r="R363" i="10"/>
  <c r="S363" i="10" s="1"/>
  <c r="AS362" i="10"/>
  <c r="AQ362" i="10"/>
  <c r="AO362" i="10"/>
  <c r="AM362" i="10"/>
  <c r="R362" i="10"/>
  <c r="S362" i="10" s="1"/>
  <c r="AS361" i="10"/>
  <c r="AQ361" i="10"/>
  <c r="AO361" i="10"/>
  <c r="AM361" i="10"/>
  <c r="R361" i="10"/>
  <c r="S361" i="10" s="1"/>
  <c r="AS360" i="10"/>
  <c r="AQ360" i="10"/>
  <c r="AO360" i="10"/>
  <c r="AM360" i="10"/>
  <c r="R360" i="10"/>
  <c r="S360" i="10" s="1"/>
  <c r="AS359" i="10"/>
  <c r="AQ359" i="10"/>
  <c r="AO359" i="10"/>
  <c r="AM359" i="10"/>
  <c r="R359" i="10"/>
  <c r="S359" i="10" s="1"/>
  <c r="AS358" i="10"/>
  <c r="AQ358" i="10"/>
  <c r="AO358" i="10"/>
  <c r="AM358" i="10"/>
  <c r="R358" i="10"/>
  <c r="S358" i="10" s="1"/>
  <c r="AS357" i="10"/>
  <c r="AQ357" i="10"/>
  <c r="AO357" i="10"/>
  <c r="AM357" i="10"/>
  <c r="R357" i="10"/>
  <c r="S357" i="10" s="1"/>
  <c r="AS356" i="10"/>
  <c r="AQ356" i="10"/>
  <c r="AO356" i="10"/>
  <c r="AM356" i="10"/>
  <c r="R356" i="10"/>
  <c r="S356" i="10" s="1"/>
  <c r="AS355" i="10"/>
  <c r="AQ355" i="10"/>
  <c r="AO355" i="10"/>
  <c r="AM355" i="10"/>
  <c r="R355" i="10"/>
  <c r="S355" i="10" s="1"/>
  <c r="AS354" i="10"/>
  <c r="AQ354" i="10"/>
  <c r="AO354" i="10"/>
  <c r="AM354" i="10"/>
  <c r="R354" i="10"/>
  <c r="S354" i="10" s="1"/>
  <c r="AS353" i="10"/>
  <c r="AQ353" i="10"/>
  <c r="AO353" i="10"/>
  <c r="AM353" i="10"/>
  <c r="R353" i="10"/>
  <c r="S353" i="10" s="1"/>
  <c r="AS352" i="10"/>
  <c r="AQ352" i="10"/>
  <c r="AO352" i="10"/>
  <c r="AM352" i="10"/>
  <c r="R352" i="10"/>
  <c r="S352" i="10" s="1"/>
  <c r="AS351" i="10"/>
  <c r="AQ351" i="10"/>
  <c r="AO351" i="10"/>
  <c r="AM351" i="10"/>
  <c r="R351" i="10"/>
  <c r="S351" i="10" s="1"/>
  <c r="AS350" i="10"/>
  <c r="AQ350" i="10"/>
  <c r="AO350" i="10"/>
  <c r="AM350" i="10"/>
  <c r="R350" i="10"/>
  <c r="S350" i="10" s="1"/>
  <c r="AS349" i="10"/>
  <c r="AQ349" i="10"/>
  <c r="AO349" i="10"/>
  <c r="AM349" i="10"/>
  <c r="R349" i="10"/>
  <c r="S349" i="10" s="1"/>
  <c r="AS348" i="10"/>
  <c r="AQ348" i="10"/>
  <c r="AO348" i="10"/>
  <c r="AM348" i="10"/>
  <c r="R348" i="10"/>
  <c r="S348" i="10" s="1"/>
  <c r="AS347" i="10"/>
  <c r="AQ347" i="10"/>
  <c r="AO347" i="10"/>
  <c r="AM347" i="10"/>
  <c r="R347" i="10"/>
  <c r="S347" i="10" s="1"/>
  <c r="AS346" i="10"/>
  <c r="AQ346" i="10"/>
  <c r="AO346" i="10"/>
  <c r="AM346" i="10"/>
  <c r="R346" i="10"/>
  <c r="S346" i="10" s="1"/>
  <c r="AS345" i="10"/>
  <c r="AQ345" i="10"/>
  <c r="AO345" i="10"/>
  <c r="AM345" i="10"/>
  <c r="R345" i="10"/>
  <c r="S345" i="10" s="1"/>
  <c r="AS344" i="10"/>
  <c r="AQ344" i="10"/>
  <c r="AO344" i="10"/>
  <c r="AM344" i="10"/>
  <c r="R344" i="10"/>
  <c r="S344" i="10" s="1"/>
  <c r="AS343" i="10"/>
  <c r="AQ343" i="10"/>
  <c r="AO343" i="10"/>
  <c r="AM343" i="10"/>
  <c r="R343" i="10"/>
  <c r="S343" i="10" s="1"/>
  <c r="AS342" i="10"/>
  <c r="AQ342" i="10"/>
  <c r="AO342" i="10"/>
  <c r="AM342" i="10"/>
  <c r="R342" i="10"/>
  <c r="S342" i="10" s="1"/>
  <c r="AS341" i="10"/>
  <c r="AQ341" i="10"/>
  <c r="AO341" i="10"/>
  <c r="AM341" i="10"/>
  <c r="R341" i="10"/>
  <c r="S341" i="10" s="1"/>
  <c r="AS340" i="10"/>
  <c r="AQ340" i="10"/>
  <c r="AO340" i="10"/>
  <c r="AM340" i="10"/>
  <c r="R340" i="10"/>
  <c r="S340" i="10" s="1"/>
  <c r="AS339" i="10"/>
  <c r="AQ339" i="10"/>
  <c r="AO339" i="10"/>
  <c r="AM339" i="10"/>
  <c r="R339" i="10"/>
  <c r="S339" i="10" s="1"/>
  <c r="AS338" i="10"/>
  <c r="AQ338" i="10"/>
  <c r="AO338" i="10"/>
  <c r="AM338" i="10"/>
  <c r="R338" i="10"/>
  <c r="S338" i="10" s="1"/>
  <c r="AS337" i="10"/>
  <c r="AQ337" i="10"/>
  <c r="AO337" i="10"/>
  <c r="AM337" i="10"/>
  <c r="R337" i="10"/>
  <c r="S337" i="10" s="1"/>
  <c r="AS336" i="10"/>
  <c r="AQ336" i="10"/>
  <c r="AO336" i="10"/>
  <c r="AM336" i="10"/>
  <c r="R336" i="10"/>
  <c r="S336" i="10" s="1"/>
  <c r="AS335" i="10"/>
  <c r="AQ335" i="10"/>
  <c r="AO335" i="10"/>
  <c r="AM335" i="10"/>
  <c r="R335" i="10"/>
  <c r="S335" i="10" s="1"/>
  <c r="AS334" i="10"/>
  <c r="AQ334" i="10"/>
  <c r="AO334" i="10"/>
  <c r="AM334" i="10"/>
  <c r="R334" i="10"/>
  <c r="S334" i="10" s="1"/>
  <c r="AS333" i="10"/>
  <c r="AQ333" i="10"/>
  <c r="AO333" i="10"/>
  <c r="AM333" i="10"/>
  <c r="R333" i="10"/>
  <c r="S333" i="10" s="1"/>
  <c r="AS332" i="10"/>
  <c r="AQ332" i="10"/>
  <c r="AO332" i="10"/>
  <c r="AM332" i="10"/>
  <c r="R332" i="10"/>
  <c r="S332" i="10" s="1"/>
  <c r="AS331" i="10"/>
  <c r="AQ331" i="10"/>
  <c r="AO331" i="10"/>
  <c r="AM331" i="10"/>
  <c r="R331" i="10"/>
  <c r="S331" i="10" s="1"/>
  <c r="AS330" i="10"/>
  <c r="AQ330" i="10"/>
  <c r="AO330" i="10"/>
  <c r="AM330" i="10"/>
  <c r="R330" i="10"/>
  <c r="S330" i="10" s="1"/>
  <c r="AS329" i="10"/>
  <c r="AQ329" i="10"/>
  <c r="AO329" i="10"/>
  <c r="AM329" i="10"/>
  <c r="R329" i="10"/>
  <c r="S329" i="10" s="1"/>
  <c r="AS328" i="10"/>
  <c r="AQ328" i="10"/>
  <c r="AO328" i="10"/>
  <c r="AM328" i="10"/>
  <c r="R328" i="10"/>
  <c r="S328" i="10" s="1"/>
  <c r="AS327" i="10"/>
  <c r="AQ327" i="10"/>
  <c r="AO327" i="10"/>
  <c r="AM327" i="10"/>
  <c r="R327" i="10"/>
  <c r="S327" i="10" s="1"/>
  <c r="AS326" i="10"/>
  <c r="AQ326" i="10"/>
  <c r="AO326" i="10"/>
  <c r="AM326" i="10"/>
  <c r="R326" i="10"/>
  <c r="S326" i="10" s="1"/>
  <c r="AS325" i="10"/>
  <c r="AQ325" i="10"/>
  <c r="AO325" i="10"/>
  <c r="AM325" i="10"/>
  <c r="R325" i="10"/>
  <c r="S325" i="10" s="1"/>
  <c r="AS324" i="10"/>
  <c r="AQ324" i="10"/>
  <c r="AO324" i="10"/>
  <c r="AM324" i="10"/>
  <c r="R324" i="10"/>
  <c r="S324" i="10" s="1"/>
  <c r="AS323" i="10"/>
  <c r="AQ323" i="10"/>
  <c r="AO323" i="10"/>
  <c r="AM323" i="10"/>
  <c r="R323" i="10"/>
  <c r="S323" i="10" s="1"/>
  <c r="AS322" i="10"/>
  <c r="AQ322" i="10"/>
  <c r="AO322" i="10"/>
  <c r="AM322" i="10"/>
  <c r="R322" i="10"/>
  <c r="S322" i="10" s="1"/>
  <c r="AS321" i="10"/>
  <c r="AQ321" i="10"/>
  <c r="AO321" i="10"/>
  <c r="AM321" i="10"/>
  <c r="R321" i="10"/>
  <c r="S321" i="10" s="1"/>
  <c r="AS320" i="10"/>
  <c r="AQ320" i="10"/>
  <c r="AO320" i="10"/>
  <c r="AM320" i="10"/>
  <c r="R320" i="10"/>
  <c r="S320" i="10" s="1"/>
  <c r="AS319" i="10"/>
  <c r="AQ319" i="10"/>
  <c r="AO319" i="10"/>
  <c r="AM319" i="10"/>
  <c r="R319" i="10"/>
  <c r="S319" i="10" s="1"/>
  <c r="AS318" i="10"/>
  <c r="AQ318" i="10"/>
  <c r="AO318" i="10"/>
  <c r="AM318" i="10"/>
  <c r="R318" i="10"/>
  <c r="S318" i="10" s="1"/>
  <c r="AS317" i="10"/>
  <c r="AQ317" i="10"/>
  <c r="AO317" i="10"/>
  <c r="AM317" i="10"/>
  <c r="R317" i="10"/>
  <c r="S317" i="10" s="1"/>
  <c r="AS316" i="10"/>
  <c r="AQ316" i="10"/>
  <c r="AO316" i="10"/>
  <c r="AM316" i="10"/>
  <c r="R316" i="10"/>
  <c r="S316" i="10" s="1"/>
  <c r="AS315" i="10"/>
  <c r="AQ315" i="10"/>
  <c r="AO315" i="10"/>
  <c r="AM315" i="10"/>
  <c r="R315" i="10"/>
  <c r="S315" i="10" s="1"/>
  <c r="AS314" i="10"/>
  <c r="AQ314" i="10"/>
  <c r="AO314" i="10"/>
  <c r="AM314" i="10"/>
  <c r="R314" i="10"/>
  <c r="S314" i="10" s="1"/>
  <c r="AS313" i="10"/>
  <c r="AQ313" i="10"/>
  <c r="AO313" i="10"/>
  <c r="AM313" i="10"/>
  <c r="R313" i="10"/>
  <c r="S313" i="10" s="1"/>
  <c r="AS312" i="10"/>
  <c r="AQ312" i="10"/>
  <c r="AO312" i="10"/>
  <c r="AM312" i="10"/>
  <c r="R312" i="10"/>
  <c r="S312" i="10" s="1"/>
  <c r="AS311" i="10"/>
  <c r="AQ311" i="10"/>
  <c r="AO311" i="10"/>
  <c r="AM311" i="10"/>
  <c r="R311" i="10"/>
  <c r="S311" i="10" s="1"/>
  <c r="AS310" i="10"/>
  <c r="AQ310" i="10"/>
  <c r="AO310" i="10"/>
  <c r="AM310" i="10"/>
  <c r="R310" i="10"/>
  <c r="S310" i="10" s="1"/>
  <c r="AS309" i="10"/>
  <c r="AQ309" i="10"/>
  <c r="AO309" i="10"/>
  <c r="AM309" i="10"/>
  <c r="R309" i="10"/>
  <c r="S309" i="10" s="1"/>
  <c r="AS308" i="10"/>
  <c r="AQ308" i="10"/>
  <c r="AO308" i="10"/>
  <c r="AM308" i="10"/>
  <c r="R308" i="10"/>
  <c r="S308" i="10" s="1"/>
  <c r="AS307" i="10"/>
  <c r="AQ307" i="10"/>
  <c r="AO307" i="10"/>
  <c r="AM307" i="10"/>
  <c r="R307" i="10"/>
  <c r="S307" i="10" s="1"/>
  <c r="AS306" i="10"/>
  <c r="AQ306" i="10"/>
  <c r="AO306" i="10"/>
  <c r="AM306" i="10"/>
  <c r="R306" i="10"/>
  <c r="S306" i="10" s="1"/>
  <c r="AS305" i="10"/>
  <c r="AQ305" i="10"/>
  <c r="AO305" i="10"/>
  <c r="AM305" i="10"/>
  <c r="R305" i="10"/>
  <c r="S305" i="10" s="1"/>
  <c r="AS304" i="10"/>
  <c r="AQ304" i="10"/>
  <c r="AO304" i="10"/>
  <c r="AM304" i="10"/>
  <c r="R304" i="10"/>
  <c r="S304" i="10" s="1"/>
  <c r="AS303" i="10"/>
  <c r="AQ303" i="10"/>
  <c r="AO303" i="10"/>
  <c r="AM303" i="10"/>
  <c r="R303" i="10"/>
  <c r="S303" i="10" s="1"/>
  <c r="AS302" i="10"/>
  <c r="AQ302" i="10"/>
  <c r="AO302" i="10"/>
  <c r="AM302" i="10"/>
  <c r="R302" i="10"/>
  <c r="S302" i="10" s="1"/>
  <c r="AS301" i="10"/>
  <c r="AQ301" i="10"/>
  <c r="AO301" i="10"/>
  <c r="AM301" i="10"/>
  <c r="R301" i="10"/>
  <c r="S301" i="10" s="1"/>
  <c r="AS300" i="10"/>
  <c r="AQ300" i="10"/>
  <c r="AO300" i="10"/>
  <c r="AM300" i="10"/>
  <c r="R300" i="10"/>
  <c r="S300" i="10" s="1"/>
  <c r="AS299" i="10"/>
  <c r="AQ299" i="10"/>
  <c r="AO299" i="10"/>
  <c r="AM299" i="10"/>
  <c r="R299" i="10"/>
  <c r="S299" i="10" s="1"/>
  <c r="AS298" i="10"/>
  <c r="AQ298" i="10"/>
  <c r="AO298" i="10"/>
  <c r="AM298" i="10"/>
  <c r="R298" i="10"/>
  <c r="S298" i="10" s="1"/>
  <c r="AS297" i="10"/>
  <c r="AQ297" i="10"/>
  <c r="AO297" i="10"/>
  <c r="AM297" i="10"/>
  <c r="R297" i="10"/>
  <c r="S297" i="10" s="1"/>
  <c r="AS296" i="10"/>
  <c r="AQ296" i="10"/>
  <c r="AO296" i="10"/>
  <c r="AM296" i="10"/>
  <c r="R296" i="10"/>
  <c r="S296" i="10" s="1"/>
  <c r="AS295" i="10"/>
  <c r="AQ295" i="10"/>
  <c r="AO295" i="10"/>
  <c r="AM295" i="10"/>
  <c r="R295" i="10"/>
  <c r="S295" i="10" s="1"/>
  <c r="AS294" i="10"/>
  <c r="AQ294" i="10"/>
  <c r="AO294" i="10"/>
  <c r="AM294" i="10"/>
  <c r="R294" i="10"/>
  <c r="S294" i="10" s="1"/>
  <c r="AS293" i="10"/>
  <c r="AQ293" i="10"/>
  <c r="AO293" i="10"/>
  <c r="AM293" i="10"/>
  <c r="R293" i="10"/>
  <c r="S293" i="10" s="1"/>
  <c r="AS292" i="10"/>
  <c r="AQ292" i="10"/>
  <c r="AO292" i="10"/>
  <c r="AM292" i="10"/>
  <c r="R292" i="10"/>
  <c r="S292" i="10" s="1"/>
  <c r="AS291" i="10"/>
  <c r="AQ291" i="10"/>
  <c r="AO291" i="10"/>
  <c r="AM291" i="10"/>
  <c r="R291" i="10"/>
  <c r="S291" i="10" s="1"/>
  <c r="AS290" i="10"/>
  <c r="AQ290" i="10"/>
  <c r="AO290" i="10"/>
  <c r="AM290" i="10"/>
  <c r="R290" i="10"/>
  <c r="S290" i="10" s="1"/>
  <c r="AS289" i="10"/>
  <c r="AQ289" i="10"/>
  <c r="AO289" i="10"/>
  <c r="AM289" i="10"/>
  <c r="R289" i="10"/>
  <c r="S289" i="10" s="1"/>
  <c r="AS288" i="10"/>
  <c r="AQ288" i="10"/>
  <c r="AO288" i="10"/>
  <c r="AM288" i="10"/>
  <c r="R288" i="10"/>
  <c r="S288" i="10" s="1"/>
  <c r="AS287" i="10"/>
  <c r="AQ287" i="10"/>
  <c r="AO287" i="10"/>
  <c r="AM287" i="10"/>
  <c r="R287" i="10"/>
  <c r="S287" i="10" s="1"/>
  <c r="AS286" i="10"/>
  <c r="AQ286" i="10"/>
  <c r="AO286" i="10"/>
  <c r="AM286" i="10"/>
  <c r="R286" i="10"/>
  <c r="S286" i="10" s="1"/>
  <c r="AS285" i="10"/>
  <c r="AQ285" i="10"/>
  <c r="AO285" i="10"/>
  <c r="AM285" i="10"/>
  <c r="R285" i="10"/>
  <c r="S285" i="10" s="1"/>
  <c r="AS284" i="10"/>
  <c r="AQ284" i="10"/>
  <c r="AO284" i="10"/>
  <c r="AM284" i="10"/>
  <c r="R284" i="10"/>
  <c r="S284" i="10" s="1"/>
  <c r="AS283" i="10"/>
  <c r="AQ283" i="10"/>
  <c r="AO283" i="10"/>
  <c r="AM283" i="10"/>
  <c r="R283" i="10"/>
  <c r="S283" i="10" s="1"/>
  <c r="AS282" i="10"/>
  <c r="AQ282" i="10"/>
  <c r="AO282" i="10"/>
  <c r="AM282" i="10"/>
  <c r="R282" i="10"/>
  <c r="S282" i="10" s="1"/>
  <c r="AS281" i="10"/>
  <c r="AQ281" i="10"/>
  <c r="AO281" i="10"/>
  <c r="AM281" i="10"/>
  <c r="R281" i="10"/>
  <c r="S281" i="10" s="1"/>
  <c r="AS280" i="10"/>
  <c r="AQ280" i="10"/>
  <c r="AO280" i="10"/>
  <c r="AM280" i="10"/>
  <c r="R280" i="10"/>
  <c r="S280" i="10" s="1"/>
  <c r="AS279" i="10"/>
  <c r="AQ279" i="10"/>
  <c r="AO279" i="10"/>
  <c r="AM279" i="10"/>
  <c r="R279" i="10"/>
  <c r="S279" i="10" s="1"/>
  <c r="AS278" i="10"/>
  <c r="AQ278" i="10"/>
  <c r="AO278" i="10"/>
  <c r="AM278" i="10"/>
  <c r="R278" i="10"/>
  <c r="S278" i="10" s="1"/>
  <c r="AS277" i="10"/>
  <c r="AQ277" i="10"/>
  <c r="AO277" i="10"/>
  <c r="AM277" i="10"/>
  <c r="R277" i="10"/>
  <c r="S277" i="10" s="1"/>
  <c r="AS276" i="10"/>
  <c r="AQ276" i="10"/>
  <c r="AO276" i="10"/>
  <c r="AM276" i="10"/>
  <c r="R276" i="10"/>
  <c r="S276" i="10" s="1"/>
  <c r="AS275" i="10"/>
  <c r="AQ275" i="10"/>
  <c r="AO275" i="10"/>
  <c r="AM275" i="10"/>
  <c r="R275" i="10"/>
  <c r="S275" i="10" s="1"/>
  <c r="AS274" i="10"/>
  <c r="AQ274" i="10"/>
  <c r="AO274" i="10"/>
  <c r="AM274" i="10"/>
  <c r="R274" i="10"/>
  <c r="S274" i="10" s="1"/>
  <c r="AS273" i="10"/>
  <c r="AQ273" i="10"/>
  <c r="AO273" i="10"/>
  <c r="AM273" i="10"/>
  <c r="R273" i="10"/>
  <c r="S273" i="10" s="1"/>
  <c r="AS272" i="10"/>
  <c r="AQ272" i="10"/>
  <c r="AO272" i="10"/>
  <c r="AM272" i="10"/>
  <c r="R272" i="10"/>
  <c r="S272" i="10" s="1"/>
  <c r="AS271" i="10"/>
  <c r="AQ271" i="10"/>
  <c r="AO271" i="10"/>
  <c r="AM271" i="10"/>
  <c r="R271" i="10"/>
  <c r="S271" i="10" s="1"/>
  <c r="AS270" i="10"/>
  <c r="AQ270" i="10"/>
  <c r="AO270" i="10"/>
  <c r="AM270" i="10"/>
  <c r="R270" i="10"/>
  <c r="S270" i="10" s="1"/>
  <c r="AS269" i="10"/>
  <c r="AQ269" i="10"/>
  <c r="AO269" i="10"/>
  <c r="AM269" i="10"/>
  <c r="R269" i="10"/>
  <c r="S269" i="10" s="1"/>
  <c r="AS268" i="10"/>
  <c r="AQ268" i="10"/>
  <c r="AO268" i="10"/>
  <c r="AM268" i="10"/>
  <c r="R268" i="10"/>
  <c r="S268" i="10" s="1"/>
  <c r="AS267" i="10"/>
  <c r="AQ267" i="10"/>
  <c r="AO267" i="10"/>
  <c r="AM267" i="10"/>
  <c r="R267" i="10"/>
  <c r="S267" i="10" s="1"/>
  <c r="AS266" i="10"/>
  <c r="AQ266" i="10"/>
  <c r="AO266" i="10"/>
  <c r="AM266" i="10"/>
  <c r="R266" i="10"/>
  <c r="S266" i="10" s="1"/>
  <c r="AS265" i="10"/>
  <c r="AQ265" i="10"/>
  <c r="AO265" i="10"/>
  <c r="AM265" i="10"/>
  <c r="R265" i="10"/>
  <c r="S265" i="10" s="1"/>
  <c r="AS264" i="10"/>
  <c r="AQ264" i="10"/>
  <c r="AO264" i="10"/>
  <c r="AM264" i="10"/>
  <c r="R264" i="10"/>
  <c r="S264" i="10" s="1"/>
  <c r="AS263" i="10"/>
  <c r="AQ263" i="10"/>
  <c r="AO263" i="10"/>
  <c r="AM263" i="10"/>
  <c r="R263" i="10"/>
  <c r="S263" i="10" s="1"/>
  <c r="AS262" i="10"/>
  <c r="AQ262" i="10"/>
  <c r="AO262" i="10"/>
  <c r="AM262" i="10"/>
  <c r="R262" i="10"/>
  <c r="S262" i="10" s="1"/>
  <c r="AS261" i="10"/>
  <c r="AQ261" i="10"/>
  <c r="AO261" i="10"/>
  <c r="AM261" i="10"/>
  <c r="R261" i="10"/>
  <c r="S261" i="10" s="1"/>
  <c r="AS260" i="10"/>
  <c r="AQ260" i="10"/>
  <c r="AO260" i="10"/>
  <c r="AM260" i="10"/>
  <c r="R260" i="10"/>
  <c r="S260" i="10" s="1"/>
  <c r="AS259" i="10"/>
  <c r="AQ259" i="10"/>
  <c r="AO259" i="10"/>
  <c r="AM259" i="10"/>
  <c r="R259" i="10"/>
  <c r="S259" i="10" s="1"/>
  <c r="AS258" i="10"/>
  <c r="AQ258" i="10"/>
  <c r="AO258" i="10"/>
  <c r="AM258" i="10"/>
  <c r="R258" i="10"/>
  <c r="S258" i="10" s="1"/>
  <c r="AS257" i="10"/>
  <c r="AQ257" i="10"/>
  <c r="AO257" i="10"/>
  <c r="AM257" i="10"/>
  <c r="R257" i="10"/>
  <c r="S257" i="10" s="1"/>
  <c r="AS256" i="10"/>
  <c r="AQ256" i="10"/>
  <c r="AO256" i="10"/>
  <c r="AM256" i="10"/>
  <c r="R256" i="10"/>
  <c r="S256" i="10" s="1"/>
  <c r="AS255" i="10"/>
  <c r="AQ255" i="10"/>
  <c r="AO255" i="10"/>
  <c r="AM255" i="10"/>
  <c r="R255" i="10"/>
  <c r="S255" i="10" s="1"/>
  <c r="AS254" i="10"/>
  <c r="AQ254" i="10"/>
  <c r="AO254" i="10"/>
  <c r="AM254" i="10"/>
  <c r="R254" i="10"/>
  <c r="S254" i="10" s="1"/>
  <c r="AS253" i="10"/>
  <c r="AQ253" i="10"/>
  <c r="AO253" i="10"/>
  <c r="AM253" i="10"/>
  <c r="R253" i="10"/>
  <c r="S253" i="10" s="1"/>
  <c r="AS252" i="10"/>
  <c r="AQ252" i="10"/>
  <c r="AO252" i="10"/>
  <c r="AM252" i="10"/>
  <c r="R252" i="10"/>
  <c r="S252" i="10" s="1"/>
  <c r="AS251" i="10"/>
  <c r="AQ251" i="10"/>
  <c r="AO251" i="10"/>
  <c r="AM251" i="10"/>
  <c r="R251" i="10"/>
  <c r="S251" i="10" s="1"/>
  <c r="AS250" i="10"/>
  <c r="AQ250" i="10"/>
  <c r="AO250" i="10"/>
  <c r="AM250" i="10"/>
  <c r="R250" i="10"/>
  <c r="S250" i="10" s="1"/>
  <c r="AS249" i="10"/>
  <c r="AQ249" i="10"/>
  <c r="AO249" i="10"/>
  <c r="AM249" i="10"/>
  <c r="R249" i="10"/>
  <c r="S249" i="10" s="1"/>
  <c r="AS248" i="10"/>
  <c r="AQ248" i="10"/>
  <c r="AO248" i="10"/>
  <c r="AM248" i="10"/>
  <c r="R248" i="10"/>
  <c r="S248" i="10" s="1"/>
  <c r="AS247" i="10"/>
  <c r="AQ247" i="10"/>
  <c r="AO247" i="10"/>
  <c r="AM247" i="10"/>
  <c r="R247" i="10"/>
  <c r="S247" i="10" s="1"/>
  <c r="AS246" i="10"/>
  <c r="AQ246" i="10"/>
  <c r="AO246" i="10"/>
  <c r="AM246" i="10"/>
  <c r="R246" i="10"/>
  <c r="S246" i="10" s="1"/>
  <c r="AS245" i="10"/>
  <c r="AQ245" i="10"/>
  <c r="AO245" i="10"/>
  <c r="AM245" i="10"/>
  <c r="R245" i="10"/>
  <c r="S245" i="10" s="1"/>
  <c r="AS244" i="10"/>
  <c r="AQ244" i="10"/>
  <c r="AO244" i="10"/>
  <c r="AM244" i="10"/>
  <c r="R244" i="10"/>
  <c r="S244" i="10" s="1"/>
  <c r="AS243" i="10"/>
  <c r="AQ243" i="10"/>
  <c r="AO243" i="10"/>
  <c r="AM243" i="10"/>
  <c r="R243" i="10"/>
  <c r="S243" i="10" s="1"/>
  <c r="AS242" i="10"/>
  <c r="AQ242" i="10"/>
  <c r="AO242" i="10"/>
  <c r="AM242" i="10"/>
  <c r="R242" i="10"/>
  <c r="S242" i="10" s="1"/>
  <c r="AS241" i="10"/>
  <c r="AQ241" i="10"/>
  <c r="AO241" i="10"/>
  <c r="AM241" i="10"/>
  <c r="R241" i="10"/>
  <c r="S241" i="10" s="1"/>
  <c r="AS240" i="10"/>
  <c r="AQ240" i="10"/>
  <c r="AO240" i="10"/>
  <c r="AM240" i="10"/>
  <c r="R240" i="10"/>
  <c r="S240" i="10" s="1"/>
  <c r="AS239" i="10"/>
  <c r="AQ239" i="10"/>
  <c r="AO239" i="10"/>
  <c r="AM239" i="10"/>
  <c r="R239" i="10"/>
  <c r="S239" i="10" s="1"/>
  <c r="AS238" i="10"/>
  <c r="AQ238" i="10"/>
  <c r="AO238" i="10"/>
  <c r="AM238" i="10"/>
  <c r="R238" i="10"/>
  <c r="S238" i="10" s="1"/>
  <c r="AS237" i="10"/>
  <c r="AQ237" i="10"/>
  <c r="AO237" i="10"/>
  <c r="AM237" i="10"/>
  <c r="R237" i="10"/>
  <c r="S237" i="10" s="1"/>
  <c r="AS236" i="10"/>
  <c r="AQ236" i="10"/>
  <c r="AO236" i="10"/>
  <c r="AM236" i="10"/>
  <c r="R236" i="10"/>
  <c r="S236" i="10" s="1"/>
  <c r="AS235" i="10"/>
  <c r="AQ235" i="10"/>
  <c r="AO235" i="10"/>
  <c r="AM235" i="10"/>
  <c r="R235" i="10"/>
  <c r="S235" i="10" s="1"/>
  <c r="AS234" i="10"/>
  <c r="AQ234" i="10"/>
  <c r="AO234" i="10"/>
  <c r="AM234" i="10"/>
  <c r="R234" i="10"/>
  <c r="S234" i="10" s="1"/>
  <c r="AS233" i="10"/>
  <c r="AQ233" i="10"/>
  <c r="AO233" i="10"/>
  <c r="AM233" i="10"/>
  <c r="R233" i="10"/>
  <c r="S233" i="10" s="1"/>
  <c r="AS232" i="10"/>
  <c r="AQ232" i="10"/>
  <c r="AO232" i="10"/>
  <c r="AM232" i="10"/>
  <c r="R232" i="10"/>
  <c r="S232" i="10" s="1"/>
  <c r="AS231" i="10"/>
  <c r="AQ231" i="10"/>
  <c r="AO231" i="10"/>
  <c r="AM231" i="10"/>
  <c r="R231" i="10"/>
  <c r="S231" i="10" s="1"/>
  <c r="AS230" i="10"/>
  <c r="AQ230" i="10"/>
  <c r="AO230" i="10"/>
  <c r="AM230" i="10"/>
  <c r="R230" i="10"/>
  <c r="S230" i="10" s="1"/>
  <c r="AS229" i="10"/>
  <c r="AQ229" i="10"/>
  <c r="AO229" i="10"/>
  <c r="AM229" i="10"/>
  <c r="R229" i="10"/>
  <c r="S229" i="10" s="1"/>
  <c r="AS228" i="10"/>
  <c r="AQ228" i="10"/>
  <c r="AO228" i="10"/>
  <c r="AM228" i="10"/>
  <c r="R228" i="10"/>
  <c r="S228" i="10" s="1"/>
  <c r="AS227" i="10"/>
  <c r="AQ227" i="10"/>
  <c r="AO227" i="10"/>
  <c r="AM227" i="10"/>
  <c r="R227" i="10"/>
  <c r="S227" i="10" s="1"/>
  <c r="AS226" i="10"/>
  <c r="AQ226" i="10"/>
  <c r="AO226" i="10"/>
  <c r="AM226" i="10"/>
  <c r="R226" i="10"/>
  <c r="S226" i="10" s="1"/>
  <c r="AS225" i="10"/>
  <c r="AQ225" i="10"/>
  <c r="AO225" i="10"/>
  <c r="AM225" i="10"/>
  <c r="R225" i="10"/>
  <c r="S225" i="10" s="1"/>
  <c r="AS224" i="10"/>
  <c r="AQ224" i="10"/>
  <c r="AO224" i="10"/>
  <c r="AM224" i="10"/>
  <c r="R224" i="10"/>
  <c r="S224" i="10" s="1"/>
  <c r="AS223" i="10"/>
  <c r="AQ223" i="10"/>
  <c r="AO223" i="10"/>
  <c r="AM223" i="10"/>
  <c r="R223" i="10"/>
  <c r="S223" i="10" s="1"/>
  <c r="AS222" i="10"/>
  <c r="AQ222" i="10"/>
  <c r="AO222" i="10"/>
  <c r="AM222" i="10"/>
  <c r="R222" i="10"/>
  <c r="S222" i="10" s="1"/>
  <c r="AS221" i="10"/>
  <c r="AQ221" i="10"/>
  <c r="AO221" i="10"/>
  <c r="AM221" i="10"/>
  <c r="R221" i="10"/>
  <c r="S221" i="10" s="1"/>
  <c r="AS220" i="10"/>
  <c r="AQ220" i="10"/>
  <c r="AO220" i="10"/>
  <c r="AM220" i="10"/>
  <c r="R220" i="10"/>
  <c r="S220" i="10" s="1"/>
  <c r="AS219" i="10"/>
  <c r="AQ219" i="10"/>
  <c r="AO219" i="10"/>
  <c r="AM219" i="10"/>
  <c r="R219" i="10"/>
  <c r="S219" i="10" s="1"/>
  <c r="AS218" i="10"/>
  <c r="AQ218" i="10"/>
  <c r="AO218" i="10"/>
  <c r="AM218" i="10"/>
  <c r="R218" i="10"/>
  <c r="S218" i="10" s="1"/>
  <c r="AS217" i="10"/>
  <c r="AQ217" i="10"/>
  <c r="AO217" i="10"/>
  <c r="AM217" i="10"/>
  <c r="R217" i="10"/>
  <c r="S217" i="10" s="1"/>
  <c r="AS216" i="10"/>
  <c r="AQ216" i="10"/>
  <c r="AO216" i="10"/>
  <c r="AM216" i="10"/>
  <c r="R216" i="10"/>
  <c r="S216" i="10" s="1"/>
  <c r="AS215" i="10"/>
  <c r="AQ215" i="10"/>
  <c r="AO215" i="10"/>
  <c r="AM215" i="10"/>
  <c r="R215" i="10"/>
  <c r="S215" i="10" s="1"/>
  <c r="AS214" i="10"/>
  <c r="AQ214" i="10"/>
  <c r="AO214" i="10"/>
  <c r="AM214" i="10"/>
  <c r="R214" i="10"/>
  <c r="S214" i="10" s="1"/>
  <c r="AS213" i="10"/>
  <c r="AQ213" i="10"/>
  <c r="AO213" i="10"/>
  <c r="AM213" i="10"/>
  <c r="R213" i="10"/>
  <c r="S213" i="10" s="1"/>
  <c r="AS212" i="10"/>
  <c r="AQ212" i="10"/>
  <c r="AO212" i="10"/>
  <c r="AM212" i="10"/>
  <c r="R212" i="10"/>
  <c r="S212" i="10" s="1"/>
  <c r="AS211" i="10"/>
  <c r="AQ211" i="10"/>
  <c r="AO211" i="10"/>
  <c r="AM211" i="10"/>
  <c r="R211" i="10"/>
  <c r="S211" i="10" s="1"/>
  <c r="AS210" i="10"/>
  <c r="AQ210" i="10"/>
  <c r="AO210" i="10"/>
  <c r="AM210" i="10"/>
  <c r="R210" i="10"/>
  <c r="S210" i="10" s="1"/>
  <c r="AS209" i="10"/>
  <c r="AQ209" i="10"/>
  <c r="AO209" i="10"/>
  <c r="AM209" i="10"/>
  <c r="R209" i="10"/>
  <c r="S209" i="10" s="1"/>
  <c r="AS208" i="10"/>
  <c r="AQ208" i="10"/>
  <c r="AO208" i="10"/>
  <c r="AM208" i="10"/>
  <c r="R208" i="10"/>
  <c r="S208" i="10" s="1"/>
  <c r="AS207" i="10"/>
  <c r="AQ207" i="10"/>
  <c r="AO207" i="10"/>
  <c r="AM207" i="10"/>
  <c r="R207" i="10"/>
  <c r="S207" i="10" s="1"/>
  <c r="AS206" i="10"/>
  <c r="AQ206" i="10"/>
  <c r="AO206" i="10"/>
  <c r="AM206" i="10"/>
  <c r="R206" i="10"/>
  <c r="S206" i="10" s="1"/>
  <c r="AS205" i="10"/>
  <c r="AQ205" i="10"/>
  <c r="AO205" i="10"/>
  <c r="AM205" i="10"/>
  <c r="R205" i="10"/>
  <c r="S205" i="10" s="1"/>
  <c r="AS204" i="10"/>
  <c r="AQ204" i="10"/>
  <c r="AO204" i="10"/>
  <c r="AM204" i="10"/>
  <c r="R204" i="10"/>
  <c r="S204" i="10" s="1"/>
  <c r="AS203" i="10"/>
  <c r="AQ203" i="10"/>
  <c r="AO203" i="10"/>
  <c r="AM203" i="10"/>
  <c r="R203" i="10"/>
  <c r="S203" i="10" s="1"/>
  <c r="AS202" i="10"/>
  <c r="AQ202" i="10"/>
  <c r="AO202" i="10"/>
  <c r="AM202" i="10"/>
  <c r="R202" i="10"/>
  <c r="S202" i="10" s="1"/>
  <c r="AS201" i="10"/>
  <c r="AQ201" i="10"/>
  <c r="AO201" i="10"/>
  <c r="AM201" i="10"/>
  <c r="R201" i="10"/>
  <c r="S201" i="10" s="1"/>
  <c r="AS200" i="10"/>
  <c r="AQ200" i="10"/>
  <c r="AO200" i="10"/>
  <c r="AM200" i="10"/>
  <c r="R200" i="10"/>
  <c r="S200" i="10" s="1"/>
  <c r="AS199" i="10"/>
  <c r="AQ199" i="10"/>
  <c r="AO199" i="10"/>
  <c r="AM199" i="10"/>
  <c r="R199" i="10"/>
  <c r="S199" i="10" s="1"/>
  <c r="AS198" i="10"/>
  <c r="AQ198" i="10"/>
  <c r="AO198" i="10"/>
  <c r="AM198" i="10"/>
  <c r="R198" i="10"/>
  <c r="S198" i="10" s="1"/>
  <c r="AS197" i="10"/>
  <c r="AQ197" i="10"/>
  <c r="AO197" i="10"/>
  <c r="AM197" i="10"/>
  <c r="R197" i="10"/>
  <c r="S197" i="10" s="1"/>
  <c r="AS196" i="10"/>
  <c r="AQ196" i="10"/>
  <c r="AO196" i="10"/>
  <c r="AM196" i="10"/>
  <c r="R196" i="10"/>
  <c r="S196" i="10" s="1"/>
  <c r="AS195" i="10"/>
  <c r="AQ195" i="10"/>
  <c r="AO195" i="10"/>
  <c r="AM195" i="10"/>
  <c r="R195" i="10"/>
  <c r="S195" i="10" s="1"/>
  <c r="AS194" i="10"/>
  <c r="AQ194" i="10"/>
  <c r="AO194" i="10"/>
  <c r="AM194" i="10"/>
  <c r="R194" i="10"/>
  <c r="S194" i="10" s="1"/>
  <c r="AS193" i="10"/>
  <c r="AQ193" i="10"/>
  <c r="AO193" i="10"/>
  <c r="AM193" i="10"/>
  <c r="R193" i="10"/>
  <c r="S193" i="10" s="1"/>
  <c r="AS192" i="10"/>
  <c r="AQ192" i="10"/>
  <c r="AO192" i="10"/>
  <c r="AM192" i="10"/>
  <c r="R192" i="10"/>
  <c r="S192" i="10" s="1"/>
  <c r="AS191" i="10"/>
  <c r="AQ191" i="10"/>
  <c r="AO191" i="10"/>
  <c r="AM191" i="10"/>
  <c r="R191" i="10"/>
  <c r="S191" i="10" s="1"/>
  <c r="AS190" i="10"/>
  <c r="AQ190" i="10"/>
  <c r="AO190" i="10"/>
  <c r="AM190" i="10"/>
  <c r="R190" i="10"/>
  <c r="S190" i="10" s="1"/>
  <c r="AS189" i="10"/>
  <c r="AQ189" i="10"/>
  <c r="AO189" i="10"/>
  <c r="AM189" i="10"/>
  <c r="R189" i="10"/>
  <c r="S189" i="10" s="1"/>
  <c r="AS188" i="10"/>
  <c r="AQ188" i="10"/>
  <c r="AO188" i="10"/>
  <c r="AM188" i="10"/>
  <c r="R188" i="10"/>
  <c r="S188" i="10" s="1"/>
  <c r="AS187" i="10"/>
  <c r="AQ187" i="10"/>
  <c r="AO187" i="10"/>
  <c r="AM187" i="10"/>
  <c r="R187" i="10"/>
  <c r="S187" i="10" s="1"/>
  <c r="AS186" i="10"/>
  <c r="AQ186" i="10"/>
  <c r="AO186" i="10"/>
  <c r="AM186" i="10"/>
  <c r="R186" i="10"/>
  <c r="S186" i="10" s="1"/>
  <c r="AS185" i="10"/>
  <c r="AQ185" i="10"/>
  <c r="AO185" i="10"/>
  <c r="AM185" i="10"/>
  <c r="R185" i="10"/>
  <c r="S185" i="10" s="1"/>
  <c r="AS184" i="10"/>
  <c r="AQ184" i="10"/>
  <c r="AO184" i="10"/>
  <c r="AM184" i="10"/>
  <c r="R184" i="10"/>
  <c r="S184" i="10" s="1"/>
  <c r="AS183" i="10"/>
  <c r="AQ183" i="10"/>
  <c r="AO183" i="10"/>
  <c r="AM183" i="10"/>
  <c r="R183" i="10"/>
  <c r="S183" i="10" s="1"/>
  <c r="AS182" i="10"/>
  <c r="AQ182" i="10"/>
  <c r="AO182" i="10"/>
  <c r="AM182" i="10"/>
  <c r="R182" i="10"/>
  <c r="S182" i="10" s="1"/>
  <c r="AS181" i="10"/>
  <c r="AQ181" i="10"/>
  <c r="AO181" i="10"/>
  <c r="AM181" i="10"/>
  <c r="R181" i="10"/>
  <c r="S181" i="10" s="1"/>
  <c r="AS180" i="10"/>
  <c r="AQ180" i="10"/>
  <c r="AO180" i="10"/>
  <c r="AM180" i="10"/>
  <c r="R180" i="10"/>
  <c r="S180" i="10" s="1"/>
  <c r="AS179" i="10"/>
  <c r="AQ179" i="10"/>
  <c r="AO179" i="10"/>
  <c r="AM179" i="10"/>
  <c r="R179" i="10"/>
  <c r="S179" i="10" s="1"/>
  <c r="AS178" i="10"/>
  <c r="AQ178" i="10"/>
  <c r="AO178" i="10"/>
  <c r="AM178" i="10"/>
  <c r="R178" i="10"/>
  <c r="S178" i="10" s="1"/>
  <c r="AS177" i="10"/>
  <c r="AQ177" i="10"/>
  <c r="AO177" i="10"/>
  <c r="AM177" i="10"/>
  <c r="R177" i="10"/>
  <c r="S177" i="10" s="1"/>
  <c r="AS176" i="10"/>
  <c r="AQ176" i="10"/>
  <c r="AO176" i="10"/>
  <c r="AM176" i="10"/>
  <c r="R176" i="10"/>
  <c r="S176" i="10" s="1"/>
  <c r="AS175" i="10"/>
  <c r="AQ175" i="10"/>
  <c r="AO175" i="10"/>
  <c r="AM175" i="10"/>
  <c r="R175" i="10"/>
  <c r="S175" i="10" s="1"/>
  <c r="AS174" i="10"/>
  <c r="AQ174" i="10"/>
  <c r="AO174" i="10"/>
  <c r="AM174" i="10"/>
  <c r="R174" i="10"/>
  <c r="S174" i="10" s="1"/>
  <c r="AS173" i="10"/>
  <c r="AQ173" i="10"/>
  <c r="AO173" i="10"/>
  <c r="AM173" i="10"/>
  <c r="R173" i="10"/>
  <c r="S173" i="10" s="1"/>
  <c r="AS172" i="10"/>
  <c r="AQ172" i="10"/>
  <c r="AO172" i="10"/>
  <c r="AM172" i="10"/>
  <c r="R172" i="10"/>
  <c r="S172" i="10" s="1"/>
  <c r="AS171" i="10"/>
  <c r="AQ171" i="10"/>
  <c r="AO171" i="10"/>
  <c r="AM171" i="10"/>
  <c r="R171" i="10"/>
  <c r="S171" i="10" s="1"/>
  <c r="AS170" i="10"/>
  <c r="AQ170" i="10"/>
  <c r="AO170" i="10"/>
  <c r="AM170" i="10"/>
  <c r="R170" i="10"/>
  <c r="S170" i="10" s="1"/>
  <c r="AS169" i="10"/>
  <c r="AQ169" i="10"/>
  <c r="AO169" i="10"/>
  <c r="AM169" i="10"/>
  <c r="R169" i="10"/>
  <c r="S169" i="10" s="1"/>
  <c r="AS168" i="10"/>
  <c r="AQ168" i="10"/>
  <c r="AO168" i="10"/>
  <c r="AM168" i="10"/>
  <c r="R168" i="10"/>
  <c r="S168" i="10" s="1"/>
  <c r="AS167" i="10"/>
  <c r="AQ167" i="10"/>
  <c r="AO167" i="10"/>
  <c r="AM167" i="10"/>
  <c r="R167" i="10"/>
  <c r="S167" i="10" s="1"/>
  <c r="AS166" i="10"/>
  <c r="AQ166" i="10"/>
  <c r="AO166" i="10"/>
  <c r="AM166" i="10"/>
  <c r="R166" i="10"/>
  <c r="S166" i="10" s="1"/>
  <c r="AS165" i="10"/>
  <c r="AQ165" i="10"/>
  <c r="AO165" i="10"/>
  <c r="AM165" i="10"/>
  <c r="R165" i="10"/>
  <c r="S165" i="10" s="1"/>
  <c r="AS164" i="10"/>
  <c r="AQ164" i="10"/>
  <c r="AO164" i="10"/>
  <c r="AM164" i="10"/>
  <c r="R164" i="10"/>
  <c r="S164" i="10" s="1"/>
  <c r="AS163" i="10"/>
  <c r="AQ163" i="10"/>
  <c r="AO163" i="10"/>
  <c r="AM163" i="10"/>
  <c r="R163" i="10"/>
  <c r="S163" i="10" s="1"/>
  <c r="AS162" i="10"/>
  <c r="AQ162" i="10"/>
  <c r="AO162" i="10"/>
  <c r="AM162" i="10"/>
  <c r="R162" i="10"/>
  <c r="S162" i="10" s="1"/>
  <c r="AS161" i="10"/>
  <c r="AQ161" i="10"/>
  <c r="AO161" i="10"/>
  <c r="AM161" i="10"/>
  <c r="R161" i="10"/>
  <c r="S161" i="10" s="1"/>
  <c r="AS160" i="10"/>
  <c r="AQ160" i="10"/>
  <c r="AO160" i="10"/>
  <c r="AM160" i="10"/>
  <c r="R160" i="10"/>
  <c r="S160" i="10" s="1"/>
  <c r="AS159" i="10"/>
  <c r="AQ159" i="10"/>
  <c r="AO159" i="10"/>
  <c r="AM159" i="10"/>
  <c r="R159" i="10"/>
  <c r="S159" i="10" s="1"/>
  <c r="AS158" i="10"/>
  <c r="AQ158" i="10"/>
  <c r="AO158" i="10"/>
  <c r="AM158" i="10"/>
  <c r="R158" i="10"/>
  <c r="S158" i="10" s="1"/>
  <c r="AS157" i="10"/>
  <c r="AQ157" i="10"/>
  <c r="AO157" i="10"/>
  <c r="AM157" i="10"/>
  <c r="R157" i="10"/>
  <c r="S157" i="10" s="1"/>
  <c r="AS156" i="10"/>
  <c r="AQ156" i="10"/>
  <c r="AO156" i="10"/>
  <c r="AM156" i="10"/>
  <c r="R156" i="10"/>
  <c r="S156" i="10" s="1"/>
  <c r="AS155" i="10"/>
  <c r="AQ155" i="10"/>
  <c r="AO155" i="10"/>
  <c r="AM155" i="10"/>
  <c r="R155" i="10"/>
  <c r="S155" i="10" s="1"/>
  <c r="AS154" i="10"/>
  <c r="AQ154" i="10"/>
  <c r="AO154" i="10"/>
  <c r="AM154" i="10"/>
  <c r="R154" i="10"/>
  <c r="S154" i="10" s="1"/>
  <c r="AS153" i="10"/>
  <c r="AQ153" i="10"/>
  <c r="AO153" i="10"/>
  <c r="AM153" i="10"/>
  <c r="R153" i="10"/>
  <c r="S153" i="10" s="1"/>
  <c r="AS152" i="10"/>
  <c r="AQ152" i="10"/>
  <c r="AO152" i="10"/>
  <c r="AM152" i="10"/>
  <c r="R152" i="10"/>
  <c r="S152" i="10" s="1"/>
  <c r="AS151" i="10"/>
  <c r="AQ151" i="10"/>
  <c r="AO151" i="10"/>
  <c r="AM151" i="10"/>
  <c r="R151" i="10"/>
  <c r="S151" i="10" s="1"/>
  <c r="AS150" i="10"/>
  <c r="AQ150" i="10"/>
  <c r="AO150" i="10"/>
  <c r="AM150" i="10"/>
  <c r="R150" i="10"/>
  <c r="S150" i="10" s="1"/>
  <c r="AS149" i="10"/>
  <c r="AQ149" i="10"/>
  <c r="AO149" i="10"/>
  <c r="AM149" i="10"/>
  <c r="R149" i="10"/>
  <c r="S149" i="10" s="1"/>
  <c r="AS148" i="10"/>
  <c r="AQ148" i="10"/>
  <c r="AO148" i="10"/>
  <c r="AM148" i="10"/>
  <c r="R148" i="10"/>
  <c r="S148" i="10" s="1"/>
  <c r="AS147" i="10"/>
  <c r="AQ147" i="10"/>
  <c r="AO147" i="10"/>
  <c r="AM147" i="10"/>
  <c r="R147" i="10"/>
  <c r="S147" i="10" s="1"/>
  <c r="AS146" i="10"/>
  <c r="AQ146" i="10"/>
  <c r="AO146" i="10"/>
  <c r="AM146" i="10"/>
  <c r="R146" i="10"/>
  <c r="S146" i="10" s="1"/>
  <c r="AS145" i="10"/>
  <c r="AQ145" i="10"/>
  <c r="AO145" i="10"/>
  <c r="AM145" i="10"/>
  <c r="R145" i="10"/>
  <c r="S145" i="10" s="1"/>
  <c r="AS144" i="10"/>
  <c r="AQ144" i="10"/>
  <c r="AO144" i="10"/>
  <c r="AM144" i="10"/>
  <c r="R144" i="10"/>
  <c r="S144" i="10" s="1"/>
  <c r="AS143" i="10"/>
  <c r="AQ143" i="10"/>
  <c r="AO143" i="10"/>
  <c r="AM143" i="10"/>
  <c r="R143" i="10"/>
  <c r="S143" i="10" s="1"/>
  <c r="AS142" i="10"/>
  <c r="AQ142" i="10"/>
  <c r="AO142" i="10"/>
  <c r="AM142" i="10"/>
  <c r="R142" i="10"/>
  <c r="S142" i="10" s="1"/>
  <c r="AS141" i="10"/>
  <c r="AQ141" i="10"/>
  <c r="AO141" i="10"/>
  <c r="AM141" i="10"/>
  <c r="R141" i="10"/>
  <c r="S141" i="10" s="1"/>
  <c r="AS140" i="10"/>
  <c r="AQ140" i="10"/>
  <c r="AO140" i="10"/>
  <c r="AM140" i="10"/>
  <c r="R140" i="10"/>
  <c r="S140" i="10" s="1"/>
  <c r="AS139" i="10"/>
  <c r="AQ139" i="10"/>
  <c r="AO139" i="10"/>
  <c r="AM139" i="10"/>
  <c r="R139" i="10"/>
  <c r="S139" i="10" s="1"/>
  <c r="AS138" i="10"/>
  <c r="AQ138" i="10"/>
  <c r="AO138" i="10"/>
  <c r="AM138" i="10"/>
  <c r="R138" i="10"/>
  <c r="S138" i="10" s="1"/>
  <c r="AS137" i="10"/>
  <c r="AQ137" i="10"/>
  <c r="AO137" i="10"/>
  <c r="AM137" i="10"/>
  <c r="R137" i="10"/>
  <c r="S137" i="10" s="1"/>
  <c r="AS136" i="10"/>
  <c r="AQ136" i="10"/>
  <c r="AO136" i="10"/>
  <c r="AM136" i="10"/>
  <c r="R136" i="10"/>
  <c r="S136" i="10" s="1"/>
  <c r="AS135" i="10"/>
  <c r="AQ135" i="10"/>
  <c r="AO135" i="10"/>
  <c r="AM135" i="10"/>
  <c r="R135" i="10"/>
  <c r="S135" i="10" s="1"/>
  <c r="AS134" i="10"/>
  <c r="AQ134" i="10"/>
  <c r="AO134" i="10"/>
  <c r="AM134" i="10"/>
  <c r="R134" i="10"/>
  <c r="S134" i="10" s="1"/>
  <c r="AS133" i="10"/>
  <c r="AQ133" i="10"/>
  <c r="AO133" i="10"/>
  <c r="AM133" i="10"/>
  <c r="R133" i="10"/>
  <c r="S133" i="10" s="1"/>
  <c r="AS132" i="10"/>
  <c r="AQ132" i="10"/>
  <c r="AO132" i="10"/>
  <c r="AM132" i="10"/>
  <c r="R132" i="10"/>
  <c r="S132" i="10" s="1"/>
  <c r="AS131" i="10"/>
  <c r="AQ131" i="10"/>
  <c r="AO131" i="10"/>
  <c r="AM131" i="10"/>
  <c r="R131" i="10"/>
  <c r="S131" i="10" s="1"/>
  <c r="AS130" i="10"/>
  <c r="AQ130" i="10"/>
  <c r="AO130" i="10"/>
  <c r="AM130" i="10"/>
  <c r="R130" i="10"/>
  <c r="S130" i="10" s="1"/>
  <c r="AS129" i="10"/>
  <c r="AQ129" i="10"/>
  <c r="AO129" i="10"/>
  <c r="AM129" i="10"/>
  <c r="R129" i="10"/>
  <c r="S129" i="10" s="1"/>
  <c r="AS128" i="10"/>
  <c r="AQ128" i="10"/>
  <c r="AO128" i="10"/>
  <c r="AM128" i="10"/>
  <c r="R128" i="10"/>
  <c r="S128" i="10" s="1"/>
  <c r="AS127" i="10"/>
  <c r="AQ127" i="10"/>
  <c r="AO127" i="10"/>
  <c r="AM127" i="10"/>
  <c r="R127" i="10"/>
  <c r="S127" i="10" s="1"/>
  <c r="AS126" i="10"/>
  <c r="AQ126" i="10"/>
  <c r="AO126" i="10"/>
  <c r="AM126" i="10"/>
  <c r="R126" i="10"/>
  <c r="S126" i="10" s="1"/>
  <c r="AS125" i="10"/>
  <c r="AQ125" i="10"/>
  <c r="AO125" i="10"/>
  <c r="AM125" i="10"/>
  <c r="R125" i="10"/>
  <c r="S125" i="10" s="1"/>
  <c r="AS124" i="10"/>
  <c r="AQ124" i="10"/>
  <c r="AO124" i="10"/>
  <c r="AM124" i="10"/>
  <c r="R124" i="10"/>
  <c r="S124" i="10" s="1"/>
  <c r="AS123" i="10"/>
  <c r="AQ123" i="10"/>
  <c r="AO123" i="10"/>
  <c r="AM123" i="10"/>
  <c r="R123" i="10"/>
  <c r="S123" i="10" s="1"/>
  <c r="AS122" i="10"/>
  <c r="AQ122" i="10"/>
  <c r="AO122" i="10"/>
  <c r="AM122" i="10"/>
  <c r="R122" i="10"/>
  <c r="S122" i="10" s="1"/>
  <c r="AS121" i="10"/>
  <c r="AQ121" i="10"/>
  <c r="AO121" i="10"/>
  <c r="AM121" i="10"/>
  <c r="R121" i="10"/>
  <c r="S121" i="10" s="1"/>
  <c r="AS120" i="10"/>
  <c r="AQ120" i="10"/>
  <c r="AO120" i="10"/>
  <c r="AM120" i="10"/>
  <c r="R120" i="10"/>
  <c r="S120" i="10" s="1"/>
  <c r="AS119" i="10"/>
  <c r="AQ119" i="10"/>
  <c r="AO119" i="10"/>
  <c r="AM119" i="10"/>
  <c r="R119" i="10"/>
  <c r="S119" i="10" s="1"/>
  <c r="AS118" i="10"/>
  <c r="AQ118" i="10"/>
  <c r="AO118" i="10"/>
  <c r="AM118" i="10"/>
  <c r="R118" i="10"/>
  <c r="S118" i="10" s="1"/>
  <c r="AS117" i="10"/>
  <c r="AQ117" i="10"/>
  <c r="AO117" i="10"/>
  <c r="AM117" i="10"/>
  <c r="R117" i="10"/>
  <c r="S117" i="10" s="1"/>
  <c r="AS116" i="10"/>
  <c r="AQ116" i="10"/>
  <c r="AO116" i="10"/>
  <c r="AM116" i="10"/>
  <c r="R116" i="10"/>
  <c r="S116" i="10" s="1"/>
  <c r="AS115" i="10"/>
  <c r="AQ115" i="10"/>
  <c r="AO115" i="10"/>
  <c r="AM115" i="10"/>
  <c r="R115" i="10"/>
  <c r="S115" i="10" s="1"/>
  <c r="AS114" i="10"/>
  <c r="AQ114" i="10"/>
  <c r="AO114" i="10"/>
  <c r="AM114" i="10"/>
  <c r="R114" i="10"/>
  <c r="S114" i="10" s="1"/>
  <c r="AS113" i="10"/>
  <c r="AQ113" i="10"/>
  <c r="AO113" i="10"/>
  <c r="AM113" i="10"/>
  <c r="R113" i="10"/>
  <c r="S113" i="10" s="1"/>
  <c r="AS112" i="10"/>
  <c r="AQ112" i="10"/>
  <c r="AO112" i="10"/>
  <c r="AM112" i="10"/>
  <c r="R112" i="10"/>
  <c r="S112" i="10" s="1"/>
  <c r="AS111" i="10"/>
  <c r="AQ111" i="10"/>
  <c r="AO111" i="10"/>
  <c r="AM111" i="10"/>
  <c r="R111" i="10"/>
  <c r="S111" i="10" s="1"/>
  <c r="AS110" i="10"/>
  <c r="AQ110" i="10"/>
  <c r="AO110" i="10"/>
  <c r="AM110" i="10"/>
  <c r="R110" i="10"/>
  <c r="S110" i="10" s="1"/>
  <c r="AS109" i="10"/>
  <c r="AQ109" i="10"/>
  <c r="AO109" i="10"/>
  <c r="AM109" i="10"/>
  <c r="R109" i="10"/>
  <c r="S109" i="10" s="1"/>
  <c r="AS108" i="10"/>
  <c r="AQ108" i="10"/>
  <c r="AO108" i="10"/>
  <c r="AM108" i="10"/>
  <c r="R108" i="10"/>
  <c r="S108" i="10" s="1"/>
  <c r="AS107" i="10"/>
  <c r="AQ107" i="10"/>
  <c r="AO107" i="10"/>
  <c r="AM107" i="10"/>
  <c r="R107" i="10"/>
  <c r="S107" i="10" s="1"/>
  <c r="AS106" i="10"/>
  <c r="AQ106" i="10"/>
  <c r="AO106" i="10"/>
  <c r="AM106" i="10"/>
  <c r="R106" i="10"/>
  <c r="S106" i="10" s="1"/>
  <c r="AS105" i="10"/>
  <c r="AQ105" i="10"/>
  <c r="AO105" i="10"/>
  <c r="AM105" i="10"/>
  <c r="R105" i="10"/>
  <c r="S105" i="10" s="1"/>
  <c r="AS104" i="10"/>
  <c r="AQ104" i="10"/>
  <c r="AO104" i="10"/>
  <c r="AM104" i="10"/>
  <c r="R104" i="10"/>
  <c r="S104" i="10" s="1"/>
  <c r="AS103" i="10"/>
  <c r="AQ103" i="10"/>
  <c r="AO103" i="10"/>
  <c r="AM103" i="10"/>
  <c r="R103" i="10"/>
  <c r="S103" i="10" s="1"/>
  <c r="AS102" i="10"/>
  <c r="AQ102" i="10"/>
  <c r="AO102" i="10"/>
  <c r="AM102" i="10"/>
  <c r="R102" i="10"/>
  <c r="S102" i="10" s="1"/>
  <c r="AS101" i="10"/>
  <c r="AQ101" i="10"/>
  <c r="AO101" i="10"/>
  <c r="AM101" i="10"/>
  <c r="R101" i="10"/>
  <c r="S101" i="10" s="1"/>
  <c r="AS100" i="10"/>
  <c r="AQ100" i="10"/>
  <c r="AO100" i="10"/>
  <c r="AM100" i="10"/>
  <c r="R100" i="10"/>
  <c r="S100" i="10" s="1"/>
  <c r="AS99" i="10"/>
  <c r="AQ99" i="10"/>
  <c r="AO99" i="10"/>
  <c r="AM99" i="10"/>
  <c r="R99" i="10"/>
  <c r="S99" i="10" s="1"/>
  <c r="AS98" i="10"/>
  <c r="AQ98" i="10"/>
  <c r="AO98" i="10"/>
  <c r="AM98" i="10"/>
  <c r="R98" i="10"/>
  <c r="S98" i="10" s="1"/>
  <c r="AS97" i="10"/>
  <c r="AQ97" i="10"/>
  <c r="AO97" i="10"/>
  <c r="AM97" i="10"/>
  <c r="R97" i="10"/>
  <c r="S97" i="10" s="1"/>
  <c r="AS96" i="10"/>
  <c r="AQ96" i="10"/>
  <c r="AO96" i="10"/>
  <c r="AM96" i="10"/>
  <c r="R96" i="10"/>
  <c r="S96" i="10" s="1"/>
  <c r="AS95" i="10"/>
  <c r="AQ95" i="10"/>
  <c r="AO95" i="10"/>
  <c r="AM95" i="10"/>
  <c r="R95" i="10"/>
  <c r="S95" i="10" s="1"/>
  <c r="AS94" i="10"/>
  <c r="AQ94" i="10"/>
  <c r="AO94" i="10"/>
  <c r="AM94" i="10"/>
  <c r="R94" i="10"/>
  <c r="S94" i="10" s="1"/>
  <c r="AS93" i="10"/>
  <c r="AQ93" i="10"/>
  <c r="AO93" i="10"/>
  <c r="AM93" i="10"/>
  <c r="R93" i="10"/>
  <c r="S93" i="10" s="1"/>
  <c r="AS92" i="10"/>
  <c r="AQ92" i="10"/>
  <c r="AO92" i="10"/>
  <c r="AM92" i="10"/>
  <c r="R92" i="10"/>
  <c r="S92" i="10" s="1"/>
  <c r="AS91" i="10"/>
  <c r="AQ91" i="10"/>
  <c r="AO91" i="10"/>
  <c r="AM91" i="10"/>
  <c r="R91" i="10"/>
  <c r="S91" i="10" s="1"/>
  <c r="AS90" i="10"/>
  <c r="AQ90" i="10"/>
  <c r="AO90" i="10"/>
  <c r="AM90" i="10"/>
  <c r="R90" i="10"/>
  <c r="S90" i="10" s="1"/>
  <c r="AS89" i="10"/>
  <c r="AQ89" i="10"/>
  <c r="AO89" i="10"/>
  <c r="AM89" i="10"/>
  <c r="R89" i="10"/>
  <c r="S89" i="10" s="1"/>
  <c r="AS88" i="10"/>
  <c r="AQ88" i="10"/>
  <c r="AO88" i="10"/>
  <c r="AM88" i="10"/>
  <c r="R88" i="10"/>
  <c r="S88" i="10" s="1"/>
  <c r="AS87" i="10"/>
  <c r="AQ87" i="10"/>
  <c r="AO87" i="10"/>
  <c r="AM87" i="10"/>
  <c r="R87" i="10"/>
  <c r="S87" i="10" s="1"/>
  <c r="AS86" i="10"/>
  <c r="AQ86" i="10"/>
  <c r="AO86" i="10"/>
  <c r="AM86" i="10"/>
  <c r="R86" i="10"/>
  <c r="S86" i="10" s="1"/>
  <c r="AS85" i="10"/>
  <c r="AQ85" i="10"/>
  <c r="AO85" i="10"/>
  <c r="AM85" i="10"/>
  <c r="R85" i="10"/>
  <c r="S85" i="10" s="1"/>
  <c r="AS84" i="10"/>
  <c r="AQ84" i="10"/>
  <c r="AO84" i="10"/>
  <c r="AM84" i="10"/>
  <c r="R84" i="10"/>
  <c r="S84" i="10" s="1"/>
  <c r="AS83" i="10"/>
  <c r="AQ83" i="10"/>
  <c r="AO83" i="10"/>
  <c r="AM83" i="10"/>
  <c r="R83" i="10"/>
  <c r="S83" i="10" s="1"/>
  <c r="AS82" i="10"/>
  <c r="AQ82" i="10"/>
  <c r="AO82" i="10"/>
  <c r="AM82" i="10"/>
  <c r="R82" i="10"/>
  <c r="S82" i="10" s="1"/>
  <c r="AS81" i="10"/>
  <c r="AQ81" i="10"/>
  <c r="AO81" i="10"/>
  <c r="AM81" i="10"/>
  <c r="R81" i="10"/>
  <c r="S81" i="10" s="1"/>
  <c r="AS80" i="10"/>
  <c r="AQ80" i="10"/>
  <c r="AO80" i="10"/>
  <c r="AM80" i="10"/>
  <c r="R80" i="10"/>
  <c r="S80" i="10" s="1"/>
  <c r="AS79" i="10"/>
  <c r="AQ79" i="10"/>
  <c r="AO79" i="10"/>
  <c r="AM79" i="10"/>
  <c r="R79" i="10"/>
  <c r="S79" i="10" s="1"/>
  <c r="AS78" i="10"/>
  <c r="AQ78" i="10"/>
  <c r="AO78" i="10"/>
  <c r="AM78" i="10"/>
  <c r="R78" i="10"/>
  <c r="S78" i="10" s="1"/>
  <c r="AS77" i="10"/>
  <c r="AQ77" i="10"/>
  <c r="AO77" i="10"/>
  <c r="AM77" i="10"/>
  <c r="R77" i="10"/>
  <c r="S77" i="10" s="1"/>
  <c r="AS76" i="10"/>
  <c r="AQ76" i="10"/>
  <c r="AO76" i="10"/>
  <c r="AM76" i="10"/>
  <c r="R76" i="10"/>
  <c r="S76" i="10" s="1"/>
  <c r="AS75" i="10"/>
  <c r="AQ75" i="10"/>
  <c r="AO75" i="10"/>
  <c r="AM75" i="10"/>
  <c r="R75" i="10"/>
  <c r="S75" i="10" s="1"/>
  <c r="AS74" i="10"/>
  <c r="AQ74" i="10"/>
  <c r="AO74" i="10"/>
  <c r="AM74" i="10"/>
  <c r="R74" i="10"/>
  <c r="S74" i="10" s="1"/>
  <c r="AS73" i="10"/>
  <c r="AQ73" i="10"/>
  <c r="AO73" i="10"/>
  <c r="AM73" i="10"/>
  <c r="R73" i="10"/>
  <c r="S73" i="10" s="1"/>
  <c r="AS72" i="10"/>
  <c r="AQ72" i="10"/>
  <c r="AO72" i="10"/>
  <c r="AM72" i="10"/>
  <c r="R72" i="10"/>
  <c r="S72" i="10" s="1"/>
  <c r="AS71" i="10"/>
  <c r="AQ71" i="10"/>
  <c r="AO71" i="10"/>
  <c r="AM71" i="10"/>
  <c r="R71" i="10"/>
  <c r="S71" i="10" s="1"/>
  <c r="AS70" i="10"/>
  <c r="AQ70" i="10"/>
  <c r="AO70" i="10"/>
  <c r="AM70" i="10"/>
  <c r="R70" i="10"/>
  <c r="S70" i="10" s="1"/>
  <c r="AS69" i="10"/>
  <c r="AQ69" i="10"/>
  <c r="AO69" i="10"/>
  <c r="AM69" i="10"/>
  <c r="R69" i="10"/>
  <c r="S69" i="10" s="1"/>
  <c r="AS68" i="10"/>
  <c r="AQ68" i="10"/>
  <c r="AO68" i="10"/>
  <c r="AM68" i="10"/>
  <c r="R68" i="10"/>
  <c r="S68" i="10" s="1"/>
  <c r="AS67" i="10"/>
  <c r="AQ67" i="10"/>
  <c r="AO67" i="10"/>
  <c r="AM67" i="10"/>
  <c r="R67" i="10"/>
  <c r="S67" i="10" s="1"/>
  <c r="AS66" i="10"/>
  <c r="AQ66" i="10"/>
  <c r="AO66" i="10"/>
  <c r="AM66" i="10"/>
  <c r="R66" i="10"/>
  <c r="S66" i="10" s="1"/>
  <c r="AS65" i="10"/>
  <c r="AQ65" i="10"/>
  <c r="AO65" i="10"/>
  <c r="AM65" i="10"/>
  <c r="R65" i="10"/>
  <c r="S65" i="10" s="1"/>
  <c r="AS64" i="10"/>
  <c r="AQ64" i="10"/>
  <c r="AO64" i="10"/>
  <c r="AM64" i="10"/>
  <c r="R64" i="10"/>
  <c r="S64" i="10" s="1"/>
  <c r="AS63" i="10"/>
  <c r="AQ63" i="10"/>
  <c r="AO63" i="10"/>
  <c r="AM63" i="10"/>
  <c r="R63" i="10"/>
  <c r="S63" i="10" s="1"/>
  <c r="AS62" i="10"/>
  <c r="AQ62" i="10"/>
  <c r="AO62" i="10"/>
  <c r="AM62" i="10"/>
  <c r="R62" i="10"/>
  <c r="S62" i="10" s="1"/>
  <c r="AS61" i="10"/>
  <c r="AQ61" i="10"/>
  <c r="AO61" i="10"/>
  <c r="AM61" i="10"/>
  <c r="R61" i="10"/>
  <c r="S61" i="10" s="1"/>
  <c r="AS60" i="10"/>
  <c r="AQ60" i="10"/>
  <c r="AO60" i="10"/>
  <c r="AM60" i="10"/>
  <c r="R60" i="10"/>
  <c r="S60" i="10" s="1"/>
  <c r="AS59" i="10"/>
  <c r="AQ59" i="10"/>
  <c r="AO59" i="10"/>
  <c r="AM59" i="10"/>
  <c r="R59" i="10"/>
  <c r="S59" i="10" s="1"/>
  <c r="AS58" i="10"/>
  <c r="AQ58" i="10"/>
  <c r="AO58" i="10"/>
  <c r="AM58" i="10"/>
  <c r="R58" i="10"/>
  <c r="S58" i="10" s="1"/>
  <c r="AS57" i="10"/>
  <c r="AQ57" i="10"/>
  <c r="AO57" i="10"/>
  <c r="AM57" i="10"/>
  <c r="R57" i="10"/>
  <c r="S57" i="10" s="1"/>
  <c r="AS56" i="10"/>
  <c r="AQ56" i="10"/>
  <c r="AO56" i="10"/>
  <c r="AM56" i="10"/>
  <c r="R56" i="10"/>
  <c r="S56" i="10" s="1"/>
  <c r="AS55" i="10"/>
  <c r="AQ55" i="10"/>
  <c r="AO55" i="10"/>
  <c r="AM55" i="10"/>
  <c r="R55" i="10"/>
  <c r="S55" i="10" s="1"/>
  <c r="AS54" i="10"/>
  <c r="AQ54" i="10"/>
  <c r="AO54" i="10"/>
  <c r="AM54" i="10"/>
  <c r="R54" i="10"/>
  <c r="S54" i="10" s="1"/>
  <c r="AS53" i="10"/>
  <c r="AQ53" i="10"/>
  <c r="AO53" i="10"/>
  <c r="AM53" i="10"/>
  <c r="R53" i="10"/>
  <c r="S53" i="10" s="1"/>
  <c r="AS52" i="10"/>
  <c r="AQ52" i="10"/>
  <c r="AO52" i="10"/>
  <c r="AM52" i="10"/>
  <c r="R52" i="10"/>
  <c r="S52" i="10" s="1"/>
  <c r="AS51" i="10"/>
  <c r="AQ51" i="10"/>
  <c r="AO51" i="10"/>
  <c r="AM51" i="10"/>
  <c r="R51" i="10"/>
  <c r="S51" i="10" s="1"/>
  <c r="AS50" i="10"/>
  <c r="AQ50" i="10"/>
  <c r="AO50" i="10"/>
  <c r="AM50" i="10"/>
  <c r="R50" i="10"/>
  <c r="S50" i="10" s="1"/>
  <c r="AS49" i="10"/>
  <c r="AQ49" i="10"/>
  <c r="AO49" i="10"/>
  <c r="AM49" i="10"/>
  <c r="R49" i="10"/>
  <c r="S49" i="10" s="1"/>
  <c r="AS48" i="10"/>
  <c r="AQ48" i="10"/>
  <c r="AO48" i="10"/>
  <c r="AM48" i="10"/>
  <c r="R48" i="10"/>
  <c r="S48" i="10" s="1"/>
  <c r="AS47" i="10"/>
  <c r="AQ47" i="10"/>
  <c r="AO47" i="10"/>
  <c r="AM47" i="10"/>
  <c r="R47" i="10"/>
  <c r="S47" i="10" s="1"/>
  <c r="AS46" i="10"/>
  <c r="AQ46" i="10"/>
  <c r="AO46" i="10"/>
  <c r="AM46" i="10"/>
  <c r="R46" i="10"/>
  <c r="S46" i="10" s="1"/>
  <c r="AS45" i="10"/>
  <c r="AQ45" i="10"/>
  <c r="AO45" i="10"/>
  <c r="AM45" i="10"/>
  <c r="R45" i="10"/>
  <c r="S45" i="10" s="1"/>
  <c r="AS44" i="10"/>
  <c r="AQ44" i="10"/>
  <c r="AO44" i="10"/>
  <c r="AM44" i="10"/>
  <c r="R44" i="10"/>
  <c r="S44" i="10" s="1"/>
  <c r="AS43" i="10"/>
  <c r="AQ43" i="10"/>
  <c r="AO43" i="10"/>
  <c r="AM43" i="10"/>
  <c r="R43" i="10"/>
  <c r="S43" i="10" s="1"/>
  <c r="AS42" i="10"/>
  <c r="AQ42" i="10"/>
  <c r="AO42" i="10"/>
  <c r="AM42" i="10"/>
  <c r="R42" i="10"/>
  <c r="S42" i="10" s="1"/>
  <c r="AS41" i="10"/>
  <c r="AQ41" i="10"/>
  <c r="AO41" i="10"/>
  <c r="AM41" i="10"/>
  <c r="R41" i="10"/>
  <c r="S41" i="10" s="1"/>
  <c r="AS40" i="10"/>
  <c r="AQ40" i="10"/>
  <c r="AO40" i="10"/>
  <c r="AM40" i="10"/>
  <c r="R40" i="10"/>
  <c r="S40" i="10" s="1"/>
  <c r="AS39" i="10"/>
  <c r="AQ39" i="10"/>
  <c r="AO39" i="10"/>
  <c r="AM39" i="10"/>
  <c r="R39" i="10"/>
  <c r="S39" i="10" s="1"/>
  <c r="AS38" i="10"/>
  <c r="AQ38" i="10"/>
  <c r="AO38" i="10"/>
  <c r="AM38" i="10"/>
  <c r="R38" i="10"/>
  <c r="S38" i="10" s="1"/>
  <c r="AS37" i="10"/>
  <c r="AQ37" i="10"/>
  <c r="AO37" i="10"/>
  <c r="AM37" i="10"/>
  <c r="R37" i="10"/>
  <c r="S37" i="10" s="1"/>
  <c r="AS36" i="10"/>
  <c r="AQ36" i="10"/>
  <c r="AO36" i="10"/>
  <c r="AM36" i="10"/>
  <c r="R36" i="10"/>
  <c r="S36" i="10" s="1"/>
  <c r="AS35" i="10"/>
  <c r="AQ35" i="10"/>
  <c r="AO35" i="10"/>
  <c r="AM35" i="10"/>
  <c r="R35" i="10"/>
  <c r="S35" i="10" s="1"/>
  <c r="AS34" i="10"/>
  <c r="AQ34" i="10"/>
  <c r="AO34" i="10"/>
  <c r="AM34" i="10"/>
  <c r="R34" i="10"/>
  <c r="S34" i="10" s="1"/>
  <c r="AS33" i="10"/>
  <c r="AQ33" i="10"/>
  <c r="AO33" i="10"/>
  <c r="AM33" i="10"/>
  <c r="R33" i="10"/>
  <c r="S33" i="10" s="1"/>
  <c r="AS32" i="10"/>
  <c r="AQ32" i="10"/>
  <c r="AO32" i="10"/>
  <c r="AM32" i="10"/>
  <c r="R32" i="10"/>
  <c r="S32" i="10" s="1"/>
  <c r="AS31" i="10"/>
  <c r="AQ31" i="10"/>
  <c r="AO31" i="10"/>
  <c r="AM31" i="10"/>
  <c r="R31" i="10"/>
  <c r="S31" i="10" s="1"/>
  <c r="AS30" i="10"/>
  <c r="AQ30" i="10"/>
  <c r="AO30" i="10"/>
  <c r="AM30" i="10"/>
  <c r="R30" i="10"/>
  <c r="S30" i="10" s="1"/>
  <c r="AS29" i="10"/>
  <c r="AQ29" i="10"/>
  <c r="AO29" i="10"/>
  <c r="AM29" i="10"/>
  <c r="R29" i="10"/>
  <c r="S29" i="10" s="1"/>
  <c r="AS28" i="10"/>
  <c r="AQ28" i="10"/>
  <c r="AO28" i="10"/>
  <c r="AM28" i="10"/>
  <c r="R28" i="10"/>
  <c r="S28" i="10" s="1"/>
  <c r="AS27" i="10"/>
  <c r="AQ27" i="10"/>
  <c r="AO27" i="10"/>
  <c r="AM27" i="10"/>
  <c r="R27" i="10"/>
  <c r="S27" i="10" s="1"/>
  <c r="AS26" i="10"/>
  <c r="AQ26" i="10"/>
  <c r="AO26" i="10"/>
  <c r="AM26" i="10"/>
  <c r="R26" i="10"/>
  <c r="AS25" i="10"/>
  <c r="AQ25" i="10"/>
  <c r="AO25" i="10"/>
  <c r="AM25" i="10"/>
  <c r="R25" i="10"/>
  <c r="AS24" i="10"/>
  <c r="AQ24" i="10"/>
  <c r="AO24" i="10"/>
  <c r="AM24" i="10"/>
  <c r="R24" i="10"/>
  <c r="AS23" i="10"/>
  <c r="AQ23" i="10"/>
  <c r="AO23" i="10"/>
  <c r="AM23" i="10"/>
  <c r="R23" i="10"/>
  <c r="AS22" i="10"/>
  <c r="AQ22" i="10"/>
  <c r="AO22" i="10"/>
  <c r="AM22" i="10"/>
  <c r="R22" i="10"/>
  <c r="AS21" i="10"/>
  <c r="AQ21" i="10"/>
  <c r="AO21" i="10"/>
  <c r="AM21" i="10"/>
  <c r="R21" i="10"/>
  <c r="AS20" i="10"/>
  <c r="AQ20" i="10"/>
  <c r="AO20" i="10"/>
  <c r="AM20" i="10"/>
  <c r="R20" i="10"/>
  <c r="AS19" i="10"/>
  <c r="AQ19" i="10"/>
  <c r="AO19" i="10"/>
  <c r="AM19" i="10"/>
  <c r="R19" i="10"/>
  <c r="AS18" i="10"/>
  <c r="AQ18" i="10"/>
  <c r="AO18" i="10"/>
  <c r="AM18" i="10"/>
  <c r="R18" i="10"/>
  <c r="AS17" i="10"/>
  <c r="AQ17" i="10"/>
  <c r="AO17" i="10"/>
  <c r="AM17" i="10"/>
  <c r="R17" i="10"/>
  <c r="AS16" i="10"/>
  <c r="AQ16" i="10"/>
  <c r="AO16" i="10"/>
  <c r="AM16" i="10"/>
  <c r="R16" i="10"/>
  <c r="AS15" i="10"/>
  <c r="AQ15" i="10"/>
  <c r="AO15" i="10"/>
  <c r="AM15" i="10"/>
  <c r="R15" i="10"/>
  <c r="AS14" i="10"/>
  <c r="AQ14" i="10"/>
  <c r="AO14" i="10"/>
  <c r="AM14" i="10"/>
  <c r="R14" i="10"/>
  <c r="AS13" i="10"/>
  <c r="AQ13" i="10"/>
  <c r="AO13" i="10"/>
  <c r="AM13" i="10"/>
  <c r="R13" i="10"/>
  <c r="AS12" i="10"/>
  <c r="AQ12" i="10"/>
  <c r="AO12" i="10"/>
  <c r="AM12" i="10"/>
  <c r="R12" i="10"/>
  <c r="AS11" i="10"/>
  <c r="AQ11" i="10"/>
  <c r="AO11" i="10"/>
  <c r="AM11" i="10"/>
  <c r="R11" i="10"/>
  <c r="AS10" i="10"/>
  <c r="AQ10" i="10"/>
  <c r="AO10" i="10"/>
  <c r="AM10" i="10"/>
  <c r="R10" i="10"/>
  <c r="AS9" i="10"/>
  <c r="AQ9" i="10"/>
  <c r="AO9" i="10"/>
  <c r="AM9" i="10"/>
  <c r="R9" i="10"/>
  <c r="AS8" i="10"/>
  <c r="AQ8" i="10"/>
  <c r="AO8" i="10"/>
  <c r="AM8" i="10"/>
  <c r="R8" i="10"/>
  <c r="AS7" i="10"/>
  <c r="AQ7" i="10"/>
  <c r="AO7" i="10"/>
  <c r="AM7" i="10"/>
  <c r="R7" i="10"/>
  <c r="AS6" i="10"/>
  <c r="AQ6" i="10"/>
  <c r="AO6" i="10"/>
  <c r="AM6" i="10"/>
  <c r="R6" i="10"/>
  <c r="AS5" i="10"/>
  <c r="AQ5" i="10"/>
  <c r="AO5" i="10"/>
  <c r="AM5" i="10"/>
  <c r="R5" i="10"/>
  <c r="AS4" i="10"/>
  <c r="AQ4" i="10"/>
  <c r="AO4" i="10"/>
  <c r="AM4" i="10"/>
  <c r="R4" i="10"/>
  <c r="AS3" i="10"/>
  <c r="AQ3" i="10"/>
  <c r="AO3" i="10"/>
  <c r="AM3" i="10"/>
  <c r="R3" i="10"/>
  <c r="AS2" i="10"/>
  <c r="AQ2" i="10"/>
  <c r="AO2" i="10"/>
  <c r="AM2" i="10"/>
  <c r="R2" i="10"/>
  <c r="BC531" i="10" l="1"/>
  <c r="AZ531" i="10"/>
  <c r="AK531" i="10"/>
  <c r="AK533" i="10"/>
  <c r="S24" i="10"/>
  <c r="S25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6" i="10"/>
  <c r="AM533" i="10"/>
  <c r="AM531" i="10"/>
  <c r="R531" i="10"/>
  <c r="S531" i="10" s="1"/>
  <c r="R533" i="10"/>
  <c r="S533" i="10" s="1"/>
</calcChain>
</file>

<file path=xl/comments1.xml><?xml version="1.0" encoding="utf-8"?>
<comments xmlns="http://schemas.openxmlformats.org/spreadsheetml/2006/main">
  <authors>
    <author>Author</author>
    <author>yizx</author>
    <author>微软用户</author>
    <author>User</author>
    <author>user</author>
    <author>Abbott Laboratories</author>
  </authors>
  <commentList>
    <comment ref="I1" authorId="0">
      <text>
        <r>
          <rPr>
            <b/>
            <sz val="8"/>
            <color indexed="81"/>
            <rFont val="宋体"/>
            <family val="3"/>
            <charset val="134"/>
          </rPr>
          <t>Author:</t>
        </r>
        <r>
          <rPr>
            <sz val="8"/>
            <color indexed="81"/>
            <rFont val="宋体"/>
            <family val="3"/>
            <charset val="134"/>
          </rPr>
          <t xml:space="preserve">
请插入行，中心城市需列出前</t>
        </r>
        <r>
          <rPr>
            <sz val="8"/>
            <color indexed="81"/>
            <rFont val="Tahoma"/>
            <family val="2"/>
          </rPr>
          <t>20</t>
        </r>
        <r>
          <rPr>
            <sz val="8"/>
            <color indexed="81"/>
            <rFont val="宋体"/>
            <family val="3"/>
            <charset val="134"/>
          </rPr>
          <t>家门店，其它城市城列出前</t>
        </r>
        <r>
          <rPr>
            <sz val="8"/>
            <color indexed="81"/>
            <rFont val="Tahoma"/>
            <family val="2"/>
          </rPr>
          <t>10</t>
        </r>
        <r>
          <rPr>
            <sz val="8"/>
            <color indexed="81"/>
            <rFont val="宋体"/>
            <family val="3"/>
            <charset val="134"/>
          </rPr>
          <t>家门店</t>
        </r>
      </text>
    </comment>
    <comment ref="X1" authorId="0">
      <text>
        <r>
          <rPr>
            <b/>
            <sz val="8"/>
            <color indexed="81"/>
            <rFont val="宋体"/>
            <family val="3"/>
            <charset val="134"/>
          </rPr>
          <t>Author:</t>
        </r>
        <r>
          <rPr>
            <sz val="8"/>
            <color indexed="81"/>
            <rFont val="宋体"/>
            <family val="3"/>
            <charset val="134"/>
          </rPr>
          <t xml:space="preserve">
请注明品牌名称</t>
        </r>
      </text>
    </comment>
    <comment ref="Q15" authorId="1">
      <text>
        <r>
          <rPr>
            <b/>
            <sz val="9"/>
            <color indexed="81"/>
            <rFont val="Tahoma"/>
            <family val="2"/>
          </rPr>
          <t>12</t>
        </r>
        <r>
          <rPr>
            <b/>
            <sz val="9"/>
            <color indexed="81"/>
            <rFont val="宋体"/>
            <family val="3"/>
            <charset val="134"/>
          </rPr>
          <t>年门店进货</t>
        </r>
        <r>
          <rPr>
            <b/>
            <sz val="9"/>
            <color indexed="81"/>
            <rFont val="Tahoma"/>
            <family val="2"/>
          </rPr>
          <t>420</t>
        </r>
        <r>
          <rPr>
            <b/>
            <sz val="9"/>
            <color indexed="81"/>
            <rFont val="宋体"/>
            <family val="3"/>
            <charset val="134"/>
          </rPr>
          <t>箱，其中</t>
        </r>
        <r>
          <rPr>
            <b/>
            <sz val="9"/>
            <color indexed="81"/>
            <rFont val="Tahoma"/>
            <family val="2"/>
          </rPr>
          <t>60</t>
        </r>
        <r>
          <rPr>
            <b/>
            <sz val="9"/>
            <color indexed="81"/>
            <rFont val="宋体"/>
            <family val="3"/>
            <charset val="134"/>
          </rPr>
          <t>箱为门店自行促销折扣活动时产生的大单，剔除大单后实际出货为</t>
        </r>
        <r>
          <rPr>
            <b/>
            <sz val="9"/>
            <color indexed="81"/>
            <rFont val="Tahoma"/>
            <family val="2"/>
          </rPr>
          <t>360</t>
        </r>
        <r>
          <rPr>
            <b/>
            <sz val="9"/>
            <color indexed="81"/>
            <rFont val="宋体"/>
            <family val="3"/>
            <charset val="134"/>
          </rPr>
          <t>箱</t>
        </r>
      </text>
    </comment>
    <comment ref="I21" authorId="1">
      <text>
        <r>
          <rPr>
            <b/>
            <sz val="9"/>
            <color indexed="81"/>
            <rFont val="宋体"/>
            <family val="3"/>
            <charset val="134"/>
          </rPr>
          <t>原武汉阳光宝贝(汉阳店），6月30日停业，7月新增中百沿港店,7-12月指标为中百沿港指标</t>
        </r>
      </text>
    </comment>
    <comment ref="I27" authorId="2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月为</t>
        </r>
        <r>
          <rPr>
            <sz val="9"/>
            <color indexed="81"/>
            <rFont val="Tahoma"/>
            <family val="2"/>
          </rPr>
          <t>1001</t>
        </r>
        <r>
          <rPr>
            <sz val="9"/>
            <color indexed="81"/>
            <rFont val="宋体"/>
            <family val="3"/>
            <charset val="134"/>
          </rPr>
          <t>夜母婴馆妇幼店</t>
        </r>
        <r>
          <rPr>
            <sz val="9"/>
            <color indexed="81"/>
            <rFont val="Tahoma"/>
            <family val="2"/>
          </rPr>
          <t>W39421</t>
        </r>
      </text>
    </comment>
    <comment ref="I150" authorId="2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月为沃尔玛永州东安店</t>
        </r>
        <r>
          <rPr>
            <sz val="9"/>
            <color indexed="81"/>
            <rFont val="Tahoma"/>
            <family val="2"/>
          </rPr>
          <t>W40810</t>
        </r>
      </text>
    </comment>
    <comment ref="I151" authorId="2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月为永州沃尔玛道县店</t>
        </r>
        <r>
          <rPr>
            <sz val="9"/>
            <color indexed="81"/>
            <rFont val="Tahoma"/>
            <family val="2"/>
          </rPr>
          <t>W39134</t>
        </r>
      </text>
    </comment>
    <comment ref="I152" authorId="2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月为永州蓝精灵永州店</t>
        </r>
        <r>
          <rPr>
            <sz val="9"/>
            <color indexed="81"/>
            <rFont val="Tahoma"/>
            <family val="2"/>
          </rPr>
          <t>W31861</t>
        </r>
      </text>
    </comment>
    <comment ref="I153" authorId="2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月为永州哺尔优母婴店</t>
        </r>
        <r>
          <rPr>
            <sz val="9"/>
            <color indexed="81"/>
            <rFont val="Tahoma"/>
            <family val="2"/>
          </rPr>
          <t>W31858</t>
        </r>
      </text>
    </comment>
    <comment ref="I154" authorId="2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月为永州步步高永州店</t>
        </r>
        <r>
          <rPr>
            <sz val="9"/>
            <color indexed="81"/>
            <rFont val="Tahoma"/>
            <family val="2"/>
          </rPr>
          <t>W29415</t>
        </r>
      </text>
    </comment>
    <comment ref="I205" authorId="2">
      <text>
        <r>
          <rPr>
            <b/>
            <sz val="9"/>
            <color indexed="81"/>
            <rFont val="宋体"/>
            <family val="3"/>
            <charset val="134"/>
          </rPr>
          <t>微软用户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月为益阳沅江爱你宝贝店</t>
        </r>
        <r>
          <rPr>
            <sz val="9"/>
            <color indexed="81"/>
            <rFont val="Tahoma"/>
            <family val="2"/>
          </rPr>
          <t>W26744</t>
        </r>
        <r>
          <rPr>
            <sz val="9"/>
            <color indexed="81"/>
            <rFont val="宋体"/>
            <family val="3"/>
            <charset val="134"/>
          </rPr>
          <t>，周边新开门店，客流被分流</t>
        </r>
      </text>
    </comment>
    <comment ref="R241" authorId="3">
      <text>
        <r>
          <rPr>
            <sz val="9"/>
            <rFont val="宋体"/>
            <family val="3"/>
            <charset val="134"/>
          </rPr>
          <t>随附近各大卖场开业，客流量下降较为严重。</t>
        </r>
      </text>
    </comment>
    <comment ref="R242" authorId="3">
      <text>
        <r>
          <rPr>
            <sz val="9"/>
            <rFont val="宋体"/>
            <family val="3"/>
            <charset val="134"/>
          </rPr>
          <t>原指标451.69箱，受主干道地铁封闭施工到2014年，销售受到影响。</t>
        </r>
      </text>
    </comment>
    <comment ref="R245" authorId="3">
      <text>
        <r>
          <rPr>
            <sz val="9"/>
            <rFont val="宋体"/>
            <family val="3"/>
            <charset val="134"/>
          </rPr>
          <t xml:space="preserve">原指标800箱，收附近各大卖场相继开业，客流量持续下降。
</t>
        </r>
      </text>
    </comment>
    <comment ref="R247" authorId="4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所属路段因修路，销量影响较大</t>
        </r>
      </text>
    </comment>
    <comment ref="I536" authorId="5">
      <text>
        <r>
          <rPr>
            <b/>
            <sz val="9"/>
            <color indexed="81"/>
            <rFont val="宋体"/>
            <family val="3"/>
            <charset val="134"/>
          </rPr>
          <t>替换</t>
        </r>
        <r>
          <rPr>
            <b/>
            <sz val="9"/>
            <color indexed="81"/>
            <rFont val="Tahoma"/>
            <family val="2"/>
          </rPr>
          <t>W00323</t>
        </r>
        <r>
          <rPr>
            <b/>
            <sz val="9"/>
            <color indexed="81"/>
            <rFont val="宋体"/>
            <family val="3"/>
            <charset val="134"/>
          </rPr>
          <t>厦门好又多瑞景店</t>
        </r>
      </text>
    </comment>
    <comment ref="I537" authorId="5">
      <text>
        <r>
          <rPr>
            <b/>
            <sz val="9"/>
            <color indexed="81"/>
            <rFont val="宋体"/>
            <family val="3"/>
            <charset val="134"/>
          </rPr>
          <t>替换</t>
        </r>
        <r>
          <rPr>
            <b/>
            <sz val="9"/>
            <color indexed="81"/>
            <rFont val="Tahoma"/>
            <family val="2"/>
          </rPr>
          <t>W01125</t>
        </r>
        <r>
          <rPr>
            <b/>
            <sz val="9"/>
            <color indexed="81"/>
            <rFont val="宋体"/>
            <family val="3"/>
            <charset val="134"/>
          </rPr>
          <t>厦门好又多富山店</t>
        </r>
      </text>
    </comment>
    <comment ref="I554" authorId="5">
      <text>
        <r>
          <rPr>
            <b/>
            <sz val="9"/>
            <color indexed="81"/>
            <rFont val="宋体"/>
            <family val="3"/>
            <charset val="134"/>
          </rPr>
          <t>替换</t>
        </r>
        <r>
          <rPr>
            <b/>
            <sz val="9"/>
            <color indexed="81"/>
            <rFont val="Tahoma"/>
            <family val="2"/>
          </rPr>
          <t>W02281</t>
        </r>
        <r>
          <rPr>
            <b/>
            <sz val="9"/>
            <color indexed="81"/>
            <rFont val="宋体"/>
            <family val="3"/>
            <charset val="134"/>
          </rPr>
          <t>漳州中闽百汇中山公园店</t>
        </r>
      </text>
    </comment>
  </commentList>
</comments>
</file>

<file path=xl/sharedStrings.xml><?xml version="1.0" encoding="utf-8"?>
<sst xmlns="http://schemas.openxmlformats.org/spreadsheetml/2006/main" count="10850" uniqueCount="1610">
  <si>
    <t>152 GE City</t>
  </si>
  <si>
    <t>252 GE city</t>
    <phoneticPr fontId="4" type="noConversion"/>
  </si>
  <si>
    <t>是否关闭</t>
    <phoneticPr fontId="7" type="noConversion"/>
  </si>
  <si>
    <t>PG人数</t>
    <phoneticPr fontId="7" type="noConversion"/>
  </si>
  <si>
    <t>2010金装平均月销量（箱）</t>
    <phoneticPr fontId="7" type="noConversion"/>
  </si>
  <si>
    <t>2012金装平均月销量（箱）</t>
    <phoneticPr fontId="7" type="noConversion"/>
  </si>
  <si>
    <t>2013预计金装平均月销量（箱）</t>
    <phoneticPr fontId="3" type="noConversion"/>
  </si>
  <si>
    <t>2013品牌销量增长率</t>
    <phoneticPr fontId="7" type="noConversion"/>
  </si>
  <si>
    <t>2012实际排名</t>
  </si>
  <si>
    <t>2013计划超越品牌</t>
    <phoneticPr fontId="7" type="noConversion"/>
  </si>
  <si>
    <t>201302目标</t>
  </si>
  <si>
    <t>201303目标</t>
  </si>
  <si>
    <t>201304目标</t>
  </si>
  <si>
    <t>201305目标</t>
  </si>
  <si>
    <t>201306目标</t>
  </si>
  <si>
    <t>201307目标</t>
  </si>
  <si>
    <t>201308目标</t>
  </si>
  <si>
    <t>201309目标</t>
  </si>
  <si>
    <t>201310目标</t>
  </si>
  <si>
    <t>201311目标</t>
  </si>
  <si>
    <t>201312目标</t>
  </si>
  <si>
    <t>湖北</t>
  </si>
  <si>
    <t>武汉</t>
  </si>
  <si>
    <t>孝感</t>
  </si>
  <si>
    <t>2011Enh</t>
  </si>
  <si>
    <t>W39715</t>
  </si>
  <si>
    <t>大润发孝感店</t>
  </si>
  <si>
    <t>MT</t>
  </si>
  <si>
    <t>惠氏</t>
  </si>
  <si>
    <t>BBS</t>
  </si>
  <si>
    <t>Other BBS</t>
  </si>
  <si>
    <t>多美滋</t>
  </si>
  <si>
    <t>W35880</t>
  </si>
  <si>
    <t>武汉希望屋妇幼店A</t>
  </si>
  <si>
    <t>W29904</t>
  </si>
  <si>
    <t>孝感家乐福保丽店</t>
  </si>
  <si>
    <t>美赞臣</t>
  </si>
  <si>
    <t>W26414</t>
  </si>
  <si>
    <t>孝感世纪宝贝</t>
  </si>
  <si>
    <t>W24400</t>
  </si>
  <si>
    <t>孝感贝因美妇幼店O</t>
  </si>
  <si>
    <t>合生元</t>
  </si>
  <si>
    <t>W24392</t>
  </si>
  <si>
    <t>W12749</t>
  </si>
  <si>
    <t>武汉中百应城购物广场</t>
  </si>
  <si>
    <t>W12746</t>
  </si>
  <si>
    <t>武汉中百安陆购物广场</t>
  </si>
  <si>
    <t>W12745</t>
  </si>
  <si>
    <t>武汉中百孝感购物广场</t>
  </si>
  <si>
    <t>咸宁</t>
  </si>
  <si>
    <t>2012GE</t>
  </si>
  <si>
    <t>W43634</t>
  </si>
  <si>
    <t xml:space="preserve">咸宁1001夜母婴馆市第一人民医院店0 </t>
  </si>
  <si>
    <t>W37333</t>
  </si>
  <si>
    <t>咸宁华婴孕婴用品店</t>
  </si>
  <si>
    <t>W32931</t>
  </si>
  <si>
    <t>1001夜母婴馆</t>
  </si>
  <si>
    <t>W32769</t>
  </si>
  <si>
    <t>妈咪爱母婴专营店</t>
  </si>
  <si>
    <t>W12750</t>
  </si>
  <si>
    <t>武汉中百咸宁购物广场</t>
  </si>
  <si>
    <t>2011FC</t>
  </si>
  <si>
    <t>W37817</t>
  </si>
  <si>
    <t>爱婴岛香港路店</t>
  </si>
  <si>
    <t>EBBS</t>
  </si>
  <si>
    <t>W37091</t>
  </si>
  <si>
    <t>爱婴岛街道口店</t>
  </si>
  <si>
    <t>W28925</t>
  </si>
  <si>
    <t>武汉亲子派妇幼店K</t>
  </si>
  <si>
    <t>W28735</t>
  </si>
  <si>
    <t>【01001】武汉香港路店</t>
  </si>
  <si>
    <t>W27089</t>
  </si>
  <si>
    <t>武汉若家母婴</t>
  </si>
  <si>
    <t>W27087</t>
  </si>
  <si>
    <t>武汉青山妈咪购</t>
  </si>
  <si>
    <t>W24073</t>
  </si>
  <si>
    <t>爱婴岛光谷步行街</t>
  </si>
  <si>
    <t>W23467</t>
  </si>
  <si>
    <t>武汉金葵花宝宝店</t>
  </si>
  <si>
    <t>W12850</t>
  </si>
  <si>
    <t>武汉孕福娃</t>
  </si>
  <si>
    <t>W03494</t>
  </si>
  <si>
    <t>武汉爱婴美香港路店</t>
  </si>
  <si>
    <t>W03444</t>
  </si>
  <si>
    <t>武汉家乐福光谷店</t>
  </si>
  <si>
    <t>W03307</t>
  </si>
  <si>
    <t>武汉武商国际生活馆</t>
  </si>
  <si>
    <t>W01919</t>
  </si>
  <si>
    <t>武汉家乐福十升店</t>
  </si>
  <si>
    <t>W01366</t>
  </si>
  <si>
    <t>武汉群光广场</t>
  </si>
  <si>
    <t>Other MT</t>
  </si>
  <si>
    <t>W01357</t>
  </si>
  <si>
    <t>武商量贩联锁公司百盛</t>
  </si>
  <si>
    <t>W01352</t>
  </si>
  <si>
    <t>武汉沃尔玛徐东大道店</t>
  </si>
  <si>
    <t>W01351</t>
  </si>
  <si>
    <t>武汉沃尔玛江汉路店</t>
  </si>
  <si>
    <t>W00978</t>
  </si>
  <si>
    <t>武汉街道口妈咪购</t>
  </si>
  <si>
    <t>W00644</t>
  </si>
  <si>
    <t>武汉妈咪购妇幼店K</t>
  </si>
  <si>
    <t>W33329</t>
  </si>
  <si>
    <t>【01008】武汉徐东销品茂店</t>
  </si>
  <si>
    <t>W31838</t>
  </si>
  <si>
    <t>武汉沃尔玛光谷店</t>
  </si>
  <si>
    <t>W23162</t>
  </si>
  <si>
    <t>武汉沃尔玛王家湾店</t>
  </si>
  <si>
    <t>W30646</t>
  </si>
  <si>
    <t>武汉关山乐贝</t>
  </si>
  <si>
    <t>W33327</t>
  </si>
  <si>
    <t>【01007】武汉二七路店</t>
  </si>
  <si>
    <t>湖南</t>
  </si>
  <si>
    <t>长沙</t>
  </si>
  <si>
    <t>株洲</t>
  </si>
  <si>
    <t>W37254</t>
  </si>
  <si>
    <t>株洲天使宝贝仁和妇产店A</t>
  </si>
  <si>
    <t>W13001</t>
  </si>
  <si>
    <t>株洲新爱婴徐家桥店</t>
  </si>
  <si>
    <t>W13000</t>
  </si>
  <si>
    <t>株洲新爱婴伟大店</t>
  </si>
  <si>
    <t>W12995</t>
  </si>
  <si>
    <t>株洲哺康福</t>
  </si>
  <si>
    <t>W12994</t>
  </si>
  <si>
    <t>株洲新爱婴一医院店A</t>
  </si>
  <si>
    <t>W12983</t>
  </si>
  <si>
    <t>株洲贝贝熊妇幼店A</t>
  </si>
  <si>
    <t>W12982</t>
  </si>
  <si>
    <t>株洲幸福宝贝文化路店</t>
  </si>
  <si>
    <t>W12971</t>
  </si>
  <si>
    <t>株洲株百荷塘店</t>
  </si>
  <si>
    <t>W01930</t>
  </si>
  <si>
    <t>株洲天元</t>
  </si>
  <si>
    <t>W01825</t>
  </si>
  <si>
    <t>株洲百货</t>
  </si>
  <si>
    <t>W31798</t>
  </si>
  <si>
    <t>长沙贝贝熊红星店</t>
  </si>
  <si>
    <t>W24408</t>
  </si>
  <si>
    <t>长沙咿呀五一店</t>
  </si>
  <si>
    <t>W15055</t>
  </si>
  <si>
    <t>长沙咿呀星沙县妇幼店A</t>
  </si>
  <si>
    <t>W15002</t>
  </si>
  <si>
    <t>长沙贝贝熊桐梓坡店</t>
  </si>
  <si>
    <t>W14997</t>
  </si>
  <si>
    <t>长沙贝贝熊广夏店</t>
  </si>
  <si>
    <t>W14996</t>
  </si>
  <si>
    <t>长沙贝贝熊井湾店</t>
  </si>
  <si>
    <t>W14992</t>
  </si>
  <si>
    <t>长沙咿呀省妇幼旗舰店K</t>
  </si>
  <si>
    <t>W05063</t>
  </si>
  <si>
    <t>长沙咿呀桐子坡店</t>
  </si>
  <si>
    <t>W03333</t>
  </si>
  <si>
    <t>长沙贝贝熊金帝店</t>
  </si>
  <si>
    <t>W02840</t>
  </si>
  <si>
    <t>长沙咿呀天心店</t>
  </si>
  <si>
    <t>W01831</t>
  </si>
  <si>
    <t>长沙咿呀广济桥</t>
  </si>
  <si>
    <t>W01391</t>
  </si>
  <si>
    <t>长沙家乐福八一路店</t>
  </si>
  <si>
    <t>W01373</t>
  </si>
  <si>
    <t>长沙沃尔玛雨花店</t>
  </si>
  <si>
    <t>W01372</t>
  </si>
  <si>
    <t>长沙沃尔玛黄兴店</t>
  </si>
  <si>
    <t>W01367</t>
  </si>
  <si>
    <t>长沙家润多长沙朝阳店</t>
  </si>
  <si>
    <t>W00980</t>
  </si>
  <si>
    <t>长沙贝贝熊省侯家塘店</t>
  </si>
  <si>
    <t>W00348</t>
  </si>
  <si>
    <t>长沙麦德龙开福店</t>
  </si>
  <si>
    <t>W00193</t>
  </si>
  <si>
    <t>长沙贝贝熊省星沙店</t>
  </si>
  <si>
    <t>W00092</t>
  </si>
  <si>
    <t>长沙贝贝熊新中（贝贝熊雨花）</t>
  </si>
  <si>
    <t>W00091</t>
  </si>
  <si>
    <t>长沙咿呀省劳卫所店A</t>
  </si>
  <si>
    <t>益阳</t>
  </si>
  <si>
    <t>W39899</t>
  </si>
  <si>
    <t>益阳桃江精婴奶粉店</t>
  </si>
  <si>
    <t>W37845</t>
  </si>
  <si>
    <t>益阳新起点妇幼店O</t>
  </si>
  <si>
    <t>W37540</t>
  </si>
  <si>
    <t>益阳贝贝熊二店</t>
  </si>
  <si>
    <t>W32033</t>
  </si>
  <si>
    <t>益阳小时候奶粉店</t>
  </si>
  <si>
    <t>W32018</t>
  </si>
  <si>
    <t>益阳沅江钰钰</t>
  </si>
  <si>
    <t>W29434</t>
  </si>
  <si>
    <t>益阳新起点赫山店</t>
  </si>
  <si>
    <t>W26729</t>
  </si>
  <si>
    <t>益阳新起点桥北店</t>
  </si>
  <si>
    <t>W26028</t>
  </si>
  <si>
    <t>益阳贝贝熊</t>
  </si>
  <si>
    <t>W03683</t>
  </si>
  <si>
    <t>益阳沃尔玛益阳店</t>
  </si>
  <si>
    <t>湘潭</t>
  </si>
  <si>
    <t>W42100</t>
  </si>
  <si>
    <t>湘潭育婴坊母婴生活馆</t>
  </si>
  <si>
    <t>W37717</t>
  </si>
  <si>
    <t>湘潭咿呀妇幼店</t>
  </si>
  <si>
    <t>W33316</t>
  </si>
  <si>
    <t>湘潭贝贝熊2店</t>
  </si>
  <si>
    <t>W33315</t>
  </si>
  <si>
    <t>湘潭贝贝熊1店</t>
  </si>
  <si>
    <t>W27025</t>
  </si>
  <si>
    <t>湘潭步步高湘乡店</t>
  </si>
  <si>
    <t>W12669</t>
  </si>
  <si>
    <t>湘潭爱婴妈妈妇幼店A</t>
  </si>
  <si>
    <t>W12667</t>
  </si>
  <si>
    <t>湘潭爱婴妈妈民主路店</t>
  </si>
  <si>
    <t>W12660</t>
  </si>
  <si>
    <t>湘潭乐乐熊中心医院店A</t>
  </si>
  <si>
    <t>W12654</t>
  </si>
  <si>
    <t>湘潭亿家人乳品专卖县妇幼店A</t>
  </si>
  <si>
    <t>W12653</t>
  </si>
  <si>
    <t>湘潭咿呀芙蓉店</t>
  </si>
  <si>
    <t>浏阳</t>
  </si>
  <si>
    <t>W33312</t>
  </si>
  <si>
    <t>浏阳童来福妇幼店A</t>
  </si>
  <si>
    <t>W29449</t>
  </si>
  <si>
    <t>浏阳文德昌</t>
  </si>
  <si>
    <t>W29443</t>
  </si>
  <si>
    <t>浏阳贝贝佳</t>
  </si>
  <si>
    <t>W29440</t>
  </si>
  <si>
    <t>浏阳咿呀通程店</t>
  </si>
  <si>
    <t>W29438</t>
  </si>
  <si>
    <t>浏阳咿呀妇幼店</t>
  </si>
  <si>
    <t>W29056</t>
  </si>
  <si>
    <t>浏阳馨概念</t>
  </si>
  <si>
    <t>W27488</t>
  </si>
  <si>
    <t>浏阳贝贝熊人民医院店A</t>
  </si>
  <si>
    <t>W22764</t>
  </si>
  <si>
    <t>浏阳咿呀浏阳店</t>
  </si>
  <si>
    <t>W14315</t>
  </si>
  <si>
    <t>浏阳通程万惠</t>
  </si>
  <si>
    <t>W03590</t>
  </si>
  <si>
    <t>浏阳比一比</t>
  </si>
  <si>
    <t>岳阳</t>
  </si>
  <si>
    <t>W38315</t>
  </si>
  <si>
    <t>岳阳大润发天伦城店</t>
  </si>
  <si>
    <t>W38314</t>
  </si>
  <si>
    <t>岳阳咿呀妇幼店</t>
  </si>
  <si>
    <t>W29383</t>
  </si>
  <si>
    <t>岳阳贝贝熊</t>
  </si>
  <si>
    <t>W26740</t>
  </si>
  <si>
    <t>岳阳希望儿童城</t>
  </si>
  <si>
    <t>W26271</t>
  </si>
  <si>
    <t>岳阳咿呀店</t>
  </si>
  <si>
    <t>W13040</t>
  </si>
  <si>
    <t>岳阳快乐宝贝一医院店A</t>
  </si>
  <si>
    <t>W13039</t>
  </si>
  <si>
    <t>岳阳快乐宝贝妇幼店A</t>
  </si>
  <si>
    <t>W13012</t>
  </si>
  <si>
    <t>岳阳岳化丫丫奶粉店</t>
  </si>
  <si>
    <t>W01931</t>
  </si>
  <si>
    <t>岳阳沃尔玛岳阳店</t>
  </si>
  <si>
    <t>W00542</t>
  </si>
  <si>
    <t>岳阳快乐宝贝形象店</t>
  </si>
  <si>
    <t>衡阳</t>
  </si>
  <si>
    <t>永州</t>
  </si>
  <si>
    <t>W39129</t>
  </si>
  <si>
    <t>永州宝贝屋母婴店</t>
  </si>
  <si>
    <t>W31961</t>
  </si>
  <si>
    <t>永州喜贝贝母婴店</t>
  </si>
  <si>
    <t>W31864</t>
  </si>
  <si>
    <t>永州妈咪宝贝母婴店</t>
  </si>
  <si>
    <t>W29055</t>
  </si>
  <si>
    <t>永州靓达母婴店</t>
  </si>
  <si>
    <t>W29054</t>
  </si>
  <si>
    <t>永州精灵贝贝</t>
  </si>
  <si>
    <t>邵阳</t>
  </si>
  <si>
    <t>W38862</t>
  </si>
  <si>
    <t>邵阳咿呀联都店</t>
  </si>
  <si>
    <t>W36861</t>
  </si>
  <si>
    <t>邵阳咿呀中心路店</t>
  </si>
  <si>
    <t>W33857</t>
  </si>
  <si>
    <t>邵阳咿呀一医院店A</t>
  </si>
  <si>
    <t>W32101</t>
  </si>
  <si>
    <t>邵阳牛牛乳业</t>
  </si>
  <si>
    <t>W32099</t>
  </si>
  <si>
    <t>邵阳邵阳贝贝熊2店</t>
  </si>
  <si>
    <t>W32048</t>
  </si>
  <si>
    <t>邵阳 叮叮丫1店</t>
  </si>
  <si>
    <t>W29410</t>
  </si>
  <si>
    <t>邵阳馨概念中心店O</t>
  </si>
  <si>
    <t>W29394</t>
  </si>
  <si>
    <t>邵阳丽婴家园1店</t>
  </si>
  <si>
    <t>W26730</t>
  </si>
  <si>
    <t>邵阳邵东多富乳品</t>
  </si>
  <si>
    <t>W13807</t>
  </si>
  <si>
    <t>邵阳明丽宝贝婴童店(3店)</t>
  </si>
  <si>
    <t>W37988</t>
  </si>
  <si>
    <t>衡阳妈咪之选立新店</t>
  </si>
  <si>
    <t>W33856</t>
  </si>
  <si>
    <t>衡阳妈咪购</t>
  </si>
  <si>
    <t>W32844</t>
  </si>
  <si>
    <t>衡阳沃尔玛生态店</t>
  </si>
  <si>
    <t>W32095</t>
  </si>
  <si>
    <t>衡阳贝贝熊中山店</t>
  </si>
  <si>
    <t>W32094</t>
  </si>
  <si>
    <t>衡阳咿呀妇幼店A</t>
  </si>
  <si>
    <t>W32093</t>
  </si>
  <si>
    <t>衡阳咿呀岳屏店</t>
  </si>
  <si>
    <t>W29393</t>
  </si>
  <si>
    <t>衡阳我家宝贝白沙洲店</t>
  </si>
  <si>
    <t>W26742</t>
  </si>
  <si>
    <t>衡阳贝贝熊未来城店</t>
  </si>
  <si>
    <t>W14552</t>
  </si>
  <si>
    <t>衡阳贝贝熊衡阳店</t>
  </si>
  <si>
    <t>W14548</t>
  </si>
  <si>
    <t>衡阳十四中孕婴坊</t>
  </si>
  <si>
    <t>郴州</t>
  </si>
  <si>
    <t>W38077</t>
  </si>
  <si>
    <t>郴州咿呀母婴世贸店</t>
  </si>
  <si>
    <t>W31830</t>
  </si>
  <si>
    <t>郴州万能宝宝</t>
  </si>
  <si>
    <t>W31828</t>
  </si>
  <si>
    <t>郴州1+1儿童百货三医院店A</t>
  </si>
  <si>
    <t>W31824</t>
  </si>
  <si>
    <t>郴州永兴金宝宝1店</t>
  </si>
  <si>
    <t>W26728</t>
  </si>
  <si>
    <t>郴州1+1儿童用品店</t>
  </si>
  <si>
    <t>W14862</t>
  </si>
  <si>
    <t>郴州亲子航母</t>
  </si>
  <si>
    <t>W14860</t>
  </si>
  <si>
    <t>郴州金宝宝1店</t>
  </si>
  <si>
    <t>W14859</t>
  </si>
  <si>
    <t>郴州妈咪宝贝一医院店A</t>
  </si>
  <si>
    <t>W03655</t>
  </si>
  <si>
    <t>郴州爱新世界</t>
  </si>
  <si>
    <t>W03654</t>
  </si>
  <si>
    <t>郴州沃尔玛</t>
  </si>
  <si>
    <t>常德</t>
  </si>
  <si>
    <t>娄底</t>
  </si>
  <si>
    <t>2013GE</t>
  </si>
  <si>
    <t>W37987</t>
  </si>
  <si>
    <t>娄底童星母婴店</t>
  </si>
  <si>
    <t>W37986</t>
  </si>
  <si>
    <t>娄底咿呀龙泰店</t>
  </si>
  <si>
    <t>W36372</t>
  </si>
  <si>
    <t>娄底可爱可亲妇幼店O</t>
  </si>
  <si>
    <t>W21553</t>
  </si>
  <si>
    <t>娄底沃尔玛娄底大汉店</t>
  </si>
  <si>
    <t>W21552</t>
  </si>
  <si>
    <t>娄底沃尔玛娄底春园店</t>
  </si>
  <si>
    <t>怀化</t>
  </si>
  <si>
    <t>W38384</t>
  </si>
  <si>
    <t>怀化大润发怀化店</t>
  </si>
  <si>
    <t>W30188</t>
  </si>
  <si>
    <t>怀化新概念太平桥店</t>
  </si>
  <si>
    <t>W30186</t>
  </si>
  <si>
    <t>怀化阳光苗苗中心场店</t>
  </si>
  <si>
    <t>W26737</t>
  </si>
  <si>
    <t>怀化爱家母婴店</t>
  </si>
  <si>
    <t>W26736</t>
  </si>
  <si>
    <t>怀化佳惠中心店</t>
  </si>
  <si>
    <t>2011GE</t>
  </si>
  <si>
    <t>W38606</t>
  </si>
  <si>
    <t>常德临澧家家乐</t>
  </si>
  <si>
    <t>W38605</t>
  </si>
  <si>
    <t>常德精灵贝贝妇幼店</t>
  </si>
  <si>
    <t>W31975</t>
  </si>
  <si>
    <t>常德丰彩超澧县店</t>
  </si>
  <si>
    <t>W28947</t>
  </si>
  <si>
    <t>常德孕婴美奶粉城</t>
  </si>
  <si>
    <t>W26733</t>
  </si>
  <si>
    <t>常德石门华婴母婴店</t>
  </si>
  <si>
    <t>W24039</t>
  </si>
  <si>
    <t>常德志达宝宝店</t>
  </si>
  <si>
    <t>W24038</t>
  </si>
  <si>
    <t>常德新概念宝宝店</t>
  </si>
  <si>
    <t>W24037</t>
  </si>
  <si>
    <t>常德牛奶奶</t>
  </si>
  <si>
    <t>W14962</t>
  </si>
  <si>
    <t>常德妈咪儿童服饰商场</t>
  </si>
  <si>
    <t>W03024</t>
  </si>
  <si>
    <t>常德大润发</t>
  </si>
  <si>
    <t>W01381</t>
  </si>
  <si>
    <t>衡阳香江百货蒸北店</t>
  </si>
  <si>
    <t>W32351</t>
  </si>
  <si>
    <t>长沙咿呀奥特莱斯店</t>
  </si>
  <si>
    <t>W15044</t>
  </si>
  <si>
    <t>长沙咿呀新华联店</t>
  </si>
  <si>
    <t>W26270</t>
  </si>
  <si>
    <t>长沙贝贝熊长房东郡店</t>
  </si>
  <si>
    <t>W27793</t>
  </si>
  <si>
    <t>长沙贝贝熊王府店</t>
  </si>
  <si>
    <t>W03610</t>
  </si>
  <si>
    <t>长沙沃尔玛万家丽</t>
  </si>
  <si>
    <t>宜昌</t>
  </si>
  <si>
    <t>W28936</t>
  </si>
  <si>
    <t>宜昌沃尔玛万达店</t>
  </si>
  <si>
    <t>W28754</t>
  </si>
  <si>
    <t>宜昌国贸枝江店</t>
  </si>
  <si>
    <t>W27009</t>
  </si>
  <si>
    <t>小溪塔国贸</t>
  </si>
  <si>
    <t>W04938</t>
  </si>
  <si>
    <t>宜昌妈咪爱</t>
  </si>
  <si>
    <t>W04928</t>
  </si>
  <si>
    <t>宜昌妈咪宝贝中心医院店A</t>
  </si>
  <si>
    <t>W04585</t>
  </si>
  <si>
    <t>宜昌北山当阳工贸店</t>
  </si>
  <si>
    <t>W04351</t>
  </si>
  <si>
    <t>宜昌好妈妈妇幼店A</t>
  </si>
  <si>
    <t>W04330</t>
  </si>
  <si>
    <t>宜昌沃尔玛</t>
  </si>
  <si>
    <t>W02867</t>
  </si>
  <si>
    <t>宜昌武商超市</t>
  </si>
  <si>
    <t>W02619</t>
  </si>
  <si>
    <t>宜昌国贸铁路坝店</t>
  </si>
  <si>
    <t>恩施</t>
  </si>
  <si>
    <t>W37890</t>
  </si>
  <si>
    <t>未来之星舞阳坝店</t>
  </si>
  <si>
    <t>W37887</t>
  </si>
  <si>
    <t>恩施新天地</t>
  </si>
  <si>
    <t>W36364</t>
  </si>
  <si>
    <t>中百恩施咸丰店</t>
  </si>
  <si>
    <t>W35916</t>
  </si>
  <si>
    <t>新天地</t>
  </si>
  <si>
    <t>W04961</t>
  </si>
  <si>
    <t>恩施福康婴童生活馆</t>
  </si>
  <si>
    <t>襄阳</t>
  </si>
  <si>
    <t>W42933</t>
  </si>
  <si>
    <t>襄樊武商襄城购物广场</t>
  </si>
  <si>
    <t>W39216</t>
  </si>
  <si>
    <t>襄樊孕婴坊中心医院店A</t>
  </si>
  <si>
    <t>W36091</t>
  </si>
  <si>
    <t>襄樊母婴世界一医院店A</t>
  </si>
  <si>
    <t>W29051</t>
  </si>
  <si>
    <t>襄樊苏果长虹购物广场</t>
  </si>
  <si>
    <t>W12774</t>
  </si>
  <si>
    <t>武汉中百枣阳购物广场</t>
  </si>
  <si>
    <t>W04471</t>
  </si>
  <si>
    <t>襄樊育婴房中医医院店A</t>
  </si>
  <si>
    <t>W04456</t>
  </si>
  <si>
    <t>襄樊爱子商行襄樊店</t>
  </si>
  <si>
    <t>W02792</t>
  </si>
  <si>
    <t>襄樊沃尔玛襄樊长虹路店</t>
  </si>
  <si>
    <t>W02791</t>
  </si>
  <si>
    <t>襄樊武商东街店</t>
  </si>
  <si>
    <t>W02790</t>
  </si>
  <si>
    <t>襄樊武商广场店</t>
  </si>
  <si>
    <t>十堰</t>
  </si>
  <si>
    <t>W38470</t>
  </si>
  <si>
    <t>十堰贝美人民医院店A</t>
  </si>
  <si>
    <t>W37341</t>
  </si>
  <si>
    <t>十堰孕幼婴有妇幼店A</t>
  </si>
  <si>
    <t>W37340</t>
  </si>
  <si>
    <t>十堰妈咪爱太和医院店A</t>
  </si>
  <si>
    <t>W37218</t>
  </si>
  <si>
    <t>武商十堰人商生活馆</t>
  </si>
  <si>
    <t>W28533</t>
  </si>
  <si>
    <t>十堰贝美婴幼儿用品鑫城超</t>
  </si>
  <si>
    <t>W24136</t>
  </si>
  <si>
    <t>十堰寿康生活广场</t>
  </si>
  <si>
    <t>W04500</t>
  </si>
  <si>
    <t>十堰一佳亲文贸店</t>
  </si>
  <si>
    <t>W04485</t>
  </si>
  <si>
    <t>十堰武商顾家岗店</t>
  </si>
  <si>
    <t>W00842</t>
  </si>
  <si>
    <t>十堰武商东岳店</t>
  </si>
  <si>
    <t>荆州</t>
  </si>
  <si>
    <t>荆州婴淘园A</t>
  </si>
  <si>
    <t>W37330</t>
  </si>
  <si>
    <t>荆州妈咪购妇幼店A</t>
  </si>
  <si>
    <t>W26745</t>
  </si>
  <si>
    <t>好邻居花台店</t>
  </si>
  <si>
    <t>W04432</t>
  </si>
  <si>
    <t>荆州天天孕婴沙店</t>
  </si>
  <si>
    <t>W41555</t>
  </si>
  <si>
    <t>荆州蘑菇贝贝母婴店</t>
  </si>
  <si>
    <t>W03698</t>
  </si>
  <si>
    <t>荆州棉花糖</t>
  </si>
  <si>
    <t>W03309</t>
  </si>
  <si>
    <t>荆州大润发荆州店</t>
  </si>
  <si>
    <t>W02623</t>
  </si>
  <si>
    <t>荆州中商百货沙店</t>
  </si>
  <si>
    <t>W02621</t>
  </si>
  <si>
    <t>荆州好邻居天桥店</t>
  </si>
  <si>
    <t>W00275</t>
  </si>
  <si>
    <t>荆州沃尔玛荆州店</t>
  </si>
  <si>
    <t>黄石</t>
  </si>
  <si>
    <t>W37816</t>
  </si>
  <si>
    <t>黄石爱心宝贝中心医院店O</t>
  </si>
  <si>
    <t>W36077</t>
  </si>
  <si>
    <t>贝乐园（威夷胜1店）</t>
  </si>
  <si>
    <t>W28926</t>
  </si>
  <si>
    <t>黄石金葵花</t>
  </si>
  <si>
    <t>W22145</t>
  </si>
  <si>
    <t>黄石宝宝康旗舰店</t>
  </si>
  <si>
    <t>W14509</t>
  </si>
  <si>
    <t>黄石武商黄石团城山店</t>
  </si>
  <si>
    <t>W05058</t>
  </si>
  <si>
    <t>武汉中百阳新购物广场</t>
  </si>
  <si>
    <t>W04997</t>
  </si>
  <si>
    <t>武汉中商延安</t>
  </si>
  <si>
    <t>W04995</t>
  </si>
  <si>
    <t>武汉中百文化宫</t>
  </si>
  <si>
    <t>W00035</t>
  </si>
  <si>
    <t>黄石中商文化宫店</t>
  </si>
  <si>
    <t>黄冈</t>
  </si>
  <si>
    <t>W29257</t>
  </si>
  <si>
    <t>黄冈黄商浠水洪都店</t>
  </si>
  <si>
    <t>W24134</t>
  </si>
  <si>
    <t>黄冈黄商蕲春中美店</t>
  </si>
  <si>
    <t>W24133</t>
  </si>
  <si>
    <t>黄冈黄商麻城融辉店</t>
  </si>
  <si>
    <t>W22163</t>
  </si>
  <si>
    <t>黄冈黄商购物中心</t>
  </si>
  <si>
    <t>W12960</t>
  </si>
  <si>
    <t>武汉中百麻城购物广场</t>
  </si>
  <si>
    <t>河南</t>
  </si>
  <si>
    <t>信阳</t>
  </si>
  <si>
    <t>驻马店</t>
  </si>
  <si>
    <t>W31602</t>
  </si>
  <si>
    <t>驻马店爱家百货</t>
  </si>
  <si>
    <t>W31606</t>
  </si>
  <si>
    <t>驻马店西西暖房</t>
  </si>
  <si>
    <t>W39637</t>
  </si>
  <si>
    <t>驻马店大商新玛特</t>
  </si>
  <si>
    <t>W39638</t>
  </si>
  <si>
    <t>驻马店喜盈门购物广场</t>
  </si>
  <si>
    <t>W31607</t>
  </si>
  <si>
    <t>驻马店妈咪宝贝</t>
  </si>
  <si>
    <t>W03923</t>
  </si>
  <si>
    <t>信阳西亚和美广场店</t>
  </si>
  <si>
    <t>W15804</t>
  </si>
  <si>
    <t>信阳宝贝星1店</t>
  </si>
  <si>
    <t>W15805</t>
  </si>
  <si>
    <t>信阳宝贝星2店</t>
  </si>
  <si>
    <t>W15806</t>
  </si>
  <si>
    <t>信阳时尚育儿1店</t>
  </si>
  <si>
    <t>W15807</t>
  </si>
  <si>
    <t>信阳时尚育儿2店</t>
  </si>
  <si>
    <t>W15842</t>
  </si>
  <si>
    <t>信阳西亚商业信阳店</t>
  </si>
  <si>
    <t>W22703</t>
  </si>
  <si>
    <t>信阳固始国源</t>
  </si>
  <si>
    <t>W22711</t>
  </si>
  <si>
    <t>信阳潢川婴之谷</t>
  </si>
  <si>
    <t>W34411</t>
  </si>
  <si>
    <t>信阳大商新玛特</t>
  </si>
  <si>
    <t>W39514</t>
  </si>
  <si>
    <t>信阳沃尔玛</t>
  </si>
  <si>
    <t>商丘</t>
  </si>
  <si>
    <t>W04304</t>
  </si>
  <si>
    <t>商丘京港百货商丘店</t>
  </si>
  <si>
    <t>W15791</t>
  </si>
  <si>
    <t>商丘丹尼斯商丘凯旋店</t>
  </si>
  <si>
    <t>W15844</t>
  </si>
  <si>
    <t>商丘东方宝贝生活馆商丘店</t>
  </si>
  <si>
    <t>W23044</t>
  </si>
  <si>
    <t>商丘宝宝乐胜利路店</t>
  </si>
  <si>
    <t>W23047</t>
  </si>
  <si>
    <t>商丘可爱宝贝神火大道店</t>
  </si>
  <si>
    <t>W23053</t>
  </si>
  <si>
    <t>商丘宝宝乐北关店</t>
  </si>
  <si>
    <t>W28600</t>
  </si>
  <si>
    <t>商丘安奇乐意购物广场团结店</t>
  </si>
  <si>
    <t>W32709</t>
  </si>
  <si>
    <t>商丘夏邑好孩子</t>
  </si>
  <si>
    <t>W32712</t>
  </si>
  <si>
    <t>商丘东方商城</t>
  </si>
  <si>
    <t>W38469</t>
  </si>
  <si>
    <t>商丘丹尼斯2店</t>
  </si>
  <si>
    <t>安阳</t>
  </si>
  <si>
    <t>焦作</t>
  </si>
  <si>
    <t>W22579</t>
  </si>
  <si>
    <t>焦作市丹尼斯塔南店</t>
  </si>
  <si>
    <t>W22587</t>
  </si>
  <si>
    <t>焦作市三维商业广场</t>
  </si>
  <si>
    <t>W22596</t>
  </si>
  <si>
    <t>焦作市点点育婴店</t>
  </si>
  <si>
    <t>W30844</t>
  </si>
  <si>
    <t>焦作大商新玛特摩登店</t>
  </si>
  <si>
    <t>W32340</t>
  </si>
  <si>
    <t>焦作丹尼斯和平店</t>
  </si>
  <si>
    <t>W00137</t>
  </si>
  <si>
    <t>安阳丹尼斯安阳文锋店</t>
  </si>
  <si>
    <t>W15803</t>
  </si>
  <si>
    <t>安阳宝宝乐生活馆</t>
  </si>
  <si>
    <t>W15828</t>
  </si>
  <si>
    <t>安阳好孩子孕婴专卖店</t>
  </si>
  <si>
    <t>W22722</t>
  </si>
  <si>
    <t>安阳沃尔玛安阳店</t>
  </si>
  <si>
    <t>W22725</t>
  </si>
  <si>
    <t>安阳卫东购物广场</t>
  </si>
  <si>
    <t>W22736</t>
  </si>
  <si>
    <t>安阳贝尔康欢乐购店</t>
  </si>
  <si>
    <t>W22740</t>
  </si>
  <si>
    <t>安阳安钢贝儿康</t>
  </si>
  <si>
    <t>W33338</t>
  </si>
  <si>
    <t>安阳丹尼斯彰德府店</t>
  </si>
  <si>
    <t>W35979</t>
  </si>
  <si>
    <t>安阳张书奶粉专卖</t>
  </si>
  <si>
    <t>W36419</t>
  </si>
  <si>
    <t>安阳丹尼斯安钢店</t>
  </si>
  <si>
    <t>郑州</t>
  </si>
  <si>
    <t>南阳</t>
  </si>
  <si>
    <t>W32901</t>
  </si>
  <si>
    <t>南阳万德隆盛德美南航店</t>
  </si>
  <si>
    <t>W32902</t>
  </si>
  <si>
    <t>南阳万德隆盛德美裕华店</t>
  </si>
  <si>
    <t>W32903</t>
  </si>
  <si>
    <t>南阳豫婴乐友中心店</t>
  </si>
  <si>
    <t>W32904</t>
  </si>
  <si>
    <t>南阳豫婴乐友妇婴医院店A</t>
  </si>
  <si>
    <t>W33454</t>
  </si>
  <si>
    <t>南阳大统集团金玛特大统百货</t>
  </si>
  <si>
    <t>W33456</t>
  </si>
  <si>
    <t>南阳大统集团金玛特时尚广场</t>
  </si>
  <si>
    <t>W35229</t>
  </si>
  <si>
    <t>南阳丹尼斯新华店</t>
  </si>
  <si>
    <t>W42489</t>
  </si>
  <si>
    <t>南阳爱你贝贝</t>
  </si>
  <si>
    <t>平顶山</t>
  </si>
  <si>
    <t>W36791</t>
  </si>
  <si>
    <t>平顶山丹尼斯华府店</t>
  </si>
  <si>
    <t>W42952</t>
  </si>
  <si>
    <t>平顶山丹尼斯汝州店</t>
  </si>
  <si>
    <t>W42949</t>
  </si>
  <si>
    <t>平顶山德信泉盛世店</t>
  </si>
  <si>
    <t>W42950</t>
  </si>
  <si>
    <t>平顶山德信泉天意店</t>
  </si>
  <si>
    <t>W42953</t>
  </si>
  <si>
    <t>平顶山孕婴量贩婴幼儿用品</t>
  </si>
  <si>
    <t>W33455</t>
  </si>
  <si>
    <t>南阳大统集团金玛特宜居广场</t>
  </si>
  <si>
    <t>W39635</t>
  </si>
  <si>
    <t>南阳丹尼斯滨河店</t>
  </si>
  <si>
    <t>洛阳</t>
  </si>
  <si>
    <t>W01777</t>
  </si>
  <si>
    <t>洛阳丹尼斯南昌店</t>
  </si>
  <si>
    <t>W01778</t>
  </si>
  <si>
    <t>洛阳王府井店</t>
  </si>
  <si>
    <t>W02935</t>
  </si>
  <si>
    <t>洛阳大张盛德美店</t>
  </si>
  <si>
    <t>W03598</t>
  </si>
  <si>
    <t>洛阳沃尔玛2006店</t>
  </si>
  <si>
    <t>W22763</t>
  </si>
  <si>
    <t>洛阳大张广场店</t>
  </si>
  <si>
    <t>W22765</t>
  </si>
  <si>
    <t>洛阳大张勤政园店</t>
  </si>
  <si>
    <t>W22782</t>
  </si>
  <si>
    <t>洛阳七彩星小街店</t>
  </si>
  <si>
    <t>W22825</t>
  </si>
  <si>
    <t>洛阳奶粉总汇</t>
  </si>
  <si>
    <t>W37112</t>
  </si>
  <si>
    <t>洛阳好妈咪妇幼店A</t>
  </si>
  <si>
    <t>W01766</t>
  </si>
  <si>
    <t>郑州丹尼斯郑州人民店</t>
  </si>
  <si>
    <t>W01767</t>
  </si>
  <si>
    <t>郑州丹尼斯郑州花园店</t>
  </si>
  <si>
    <t>W01768</t>
  </si>
  <si>
    <t>郑州丹尼斯郑州中原店</t>
  </si>
  <si>
    <t>W01774</t>
  </si>
  <si>
    <t>郑州易初紫荆山店</t>
  </si>
  <si>
    <t>W02382</t>
  </si>
  <si>
    <t>郑州家乐福北环店</t>
  </si>
  <si>
    <t>W02685</t>
  </si>
  <si>
    <t>郑州大商新玛特金博大店</t>
  </si>
  <si>
    <t>W04171</t>
  </si>
  <si>
    <t>郑州沃尔玛郑州曼哈顿店</t>
  </si>
  <si>
    <t>W15781</t>
  </si>
  <si>
    <t>郑州麦德龙郑东店</t>
  </si>
  <si>
    <t>W22552</t>
  </si>
  <si>
    <t>郑州贝儿孕婴专卖兴华街店</t>
  </si>
  <si>
    <t>W22649</t>
  </si>
  <si>
    <t>郑州贝儿孕婴郑大三附院店K</t>
  </si>
  <si>
    <t>W22655</t>
  </si>
  <si>
    <t>郑州宝贝在线中原店</t>
  </si>
  <si>
    <t>W22635</t>
  </si>
  <si>
    <t>郑州豆丁之家未来路店</t>
  </si>
  <si>
    <t>W28125</t>
  </si>
  <si>
    <t>郑州宝贝在线国基路店</t>
  </si>
  <si>
    <t>W28248</t>
  </si>
  <si>
    <t>郑州宝贝在线东明路店</t>
  </si>
  <si>
    <t>W23465</t>
  </si>
  <si>
    <t>郑州贝儿孕婴专卖大桥医院店</t>
  </si>
  <si>
    <t>W28249</t>
  </si>
  <si>
    <t>郑州宝贝在线十里铺店</t>
  </si>
  <si>
    <t>W30984</t>
  </si>
  <si>
    <t>郑州宝贝在线郑大三附院店K</t>
  </si>
  <si>
    <t>W33352</t>
  </si>
  <si>
    <t>郑州市大润发陇海路店</t>
  </si>
  <si>
    <t>W35554</t>
  </si>
  <si>
    <t>郑州沃尔玛万达店</t>
  </si>
  <si>
    <t>雀巢</t>
  </si>
  <si>
    <t>安徽</t>
  </si>
  <si>
    <t>安庆</t>
  </si>
  <si>
    <t>W00086</t>
  </si>
  <si>
    <t>安庆妈咪宝贝店</t>
  </si>
  <si>
    <t>W00498</t>
  </si>
  <si>
    <t>安庆金华联量贩店</t>
  </si>
  <si>
    <t>W00499</t>
  </si>
  <si>
    <t>安庆金华联购物广场</t>
  </si>
  <si>
    <t>W03547</t>
  </si>
  <si>
    <t>安庆金华联时代中心</t>
  </si>
  <si>
    <t>W18045</t>
  </si>
  <si>
    <t>安庆世纪华联中宜店</t>
  </si>
  <si>
    <t>W18049</t>
  </si>
  <si>
    <t>安庆贝因美婴童店</t>
  </si>
  <si>
    <t>W31402</t>
  </si>
  <si>
    <t>安庆妈咪宝贝集贤店</t>
  </si>
  <si>
    <t>W31404</t>
  </si>
  <si>
    <t>安庆亲子家园回祥路店</t>
  </si>
  <si>
    <t>W33353</t>
  </si>
  <si>
    <t>安庆金贝贝</t>
  </si>
  <si>
    <t>黄山</t>
  </si>
  <si>
    <t>W36935</t>
  </si>
  <si>
    <t>黄山大润发</t>
  </si>
  <si>
    <t>贝因美</t>
  </si>
  <si>
    <t>屯溪妈咪世界商贸城店</t>
  </si>
  <si>
    <t>妈咪世界步行街店</t>
  </si>
  <si>
    <t>屯溪妈咪世界利民路店</t>
  </si>
  <si>
    <t>W31403</t>
  </si>
  <si>
    <t>安庆妈咪宝贝光彩店</t>
  </si>
  <si>
    <t>淮南</t>
  </si>
  <si>
    <t>W03809</t>
  </si>
  <si>
    <t>合肥淮南大润发</t>
  </si>
  <si>
    <t>W04910</t>
  </si>
  <si>
    <t>合肥家乐福淮南店</t>
  </si>
  <si>
    <t xml:space="preserve">美赞臣 </t>
  </si>
  <si>
    <t>W25199</t>
  </si>
  <si>
    <t>淮南金摇篮</t>
  </si>
  <si>
    <t>W25200</t>
  </si>
  <si>
    <t>淮南贝因美</t>
  </si>
  <si>
    <t>W25205</t>
  </si>
  <si>
    <t>淮南祥太商场</t>
  </si>
  <si>
    <t>W31013</t>
  </si>
  <si>
    <t>淮南喜多宝贝</t>
  </si>
  <si>
    <t>W36262</t>
  </si>
  <si>
    <t>淮南新宠儿宝宝店</t>
  </si>
  <si>
    <t>W37293</t>
  </si>
  <si>
    <t>寿县金摇篮</t>
  </si>
  <si>
    <t>W36593</t>
  </si>
  <si>
    <t>淮南贝因美北京名都店</t>
  </si>
  <si>
    <t>阜阳</t>
  </si>
  <si>
    <t>W04405</t>
  </si>
  <si>
    <t>阜阳国贸商厦人民东路店</t>
  </si>
  <si>
    <t>W27008</t>
  </si>
  <si>
    <t>阜阳金摇篮总店</t>
  </si>
  <si>
    <t>W29779</t>
  </si>
  <si>
    <t>阜阳大润发</t>
  </si>
  <si>
    <t>W31485</t>
  </si>
  <si>
    <t>阜阳市小牛顿育婴2店</t>
  </si>
  <si>
    <t>W38540</t>
  </si>
  <si>
    <t>阜阳沃尔玛</t>
  </si>
  <si>
    <t>芜湖</t>
  </si>
  <si>
    <t>W00438</t>
  </si>
  <si>
    <t>芜湖欧尚芜湖店</t>
  </si>
  <si>
    <t>W00917</t>
  </si>
  <si>
    <t>芜湖育儿堂长江路店</t>
  </si>
  <si>
    <t>美赞成</t>
  </si>
  <si>
    <t>W02433</t>
  </si>
  <si>
    <t>芜湖沃尔玛芜湖店</t>
  </si>
  <si>
    <t>W02837</t>
  </si>
  <si>
    <t>芜湖漂亮妈妈长江路店</t>
  </si>
  <si>
    <t>W26771</t>
  </si>
  <si>
    <t>芜湖育儿堂华兴街店</t>
  </si>
  <si>
    <t>W26772</t>
  </si>
  <si>
    <t>芜湖欧尚花津南路店</t>
  </si>
  <si>
    <t>W26773</t>
  </si>
  <si>
    <t>芜湖大熊母婴宝宝店</t>
  </si>
  <si>
    <t>W26774</t>
  </si>
  <si>
    <t>芜湖漂亮妈妈香格里拉店</t>
  </si>
  <si>
    <t>W29778</t>
  </si>
  <si>
    <t>芜湖大润发</t>
  </si>
  <si>
    <t>W34414</t>
  </si>
  <si>
    <t>芜湖沃尔玛花津中路店</t>
  </si>
  <si>
    <t>蚌埠</t>
  </si>
  <si>
    <t>W00151</t>
  </si>
  <si>
    <t>蚌埠合家福蚌埠百大连锁超市</t>
  </si>
  <si>
    <t>W02888</t>
  </si>
  <si>
    <t>蚌埠家乐福华夏店</t>
  </si>
  <si>
    <t>W18040</t>
  </si>
  <si>
    <t>蚌埠华运大卖场</t>
  </si>
  <si>
    <t>W25211</t>
  </si>
  <si>
    <t>佳宝商贸</t>
  </si>
  <si>
    <t>W28725</t>
  </si>
  <si>
    <t>蚌埠沃尔玛</t>
  </si>
  <si>
    <t>W31240</t>
  </si>
  <si>
    <t>蚌埠牛牛贝贝</t>
  </si>
  <si>
    <t>W34400</t>
  </si>
  <si>
    <t>蚌埠嘉顺母婴专卖店</t>
  </si>
  <si>
    <t>W37210</t>
  </si>
  <si>
    <t>蚌埠爱婴缘</t>
  </si>
  <si>
    <t>W40419</t>
  </si>
  <si>
    <t>蚌埠天童星母婴生活馆</t>
  </si>
  <si>
    <t>W42083</t>
  </si>
  <si>
    <t>蚌埠大润发</t>
  </si>
  <si>
    <t>宿州</t>
  </si>
  <si>
    <t>W31241</t>
  </si>
  <si>
    <t>宿州华夏超市</t>
  </si>
  <si>
    <t>W31242</t>
  </si>
  <si>
    <t>宿州阳光贝贝</t>
  </si>
  <si>
    <t>W33756</t>
  </si>
  <si>
    <t>宿州家乐福</t>
  </si>
  <si>
    <t>W42937</t>
  </si>
  <si>
    <t>宿州宝贝堡</t>
  </si>
  <si>
    <t>马鞍山</t>
  </si>
  <si>
    <t>W00603</t>
  </si>
  <si>
    <t>马鞍山添福宝宝十七冶店</t>
  </si>
  <si>
    <t>W02176</t>
  </si>
  <si>
    <t>马鞍山大润发马鞍山店</t>
  </si>
  <si>
    <t>W02177</t>
  </si>
  <si>
    <t>马鞍山添福宝宝保健院店</t>
  </si>
  <si>
    <t>W04401</t>
  </si>
  <si>
    <t>马鞍山妈咪宝贝保健院店</t>
  </si>
  <si>
    <t>W04402</t>
  </si>
  <si>
    <t>马鞍山万花筒保健院店</t>
  </si>
  <si>
    <t>W04850</t>
  </si>
  <si>
    <t>马鞍山雨山西路购物中心</t>
  </si>
  <si>
    <t>W28178</t>
  </si>
  <si>
    <t>妈咪宝贝十七医院店</t>
  </si>
  <si>
    <t>W29020</t>
  </si>
  <si>
    <t>马鞍山沃尔玛雨山路店</t>
  </si>
  <si>
    <t>W29060</t>
  </si>
  <si>
    <t>马鞍山欧尚</t>
  </si>
  <si>
    <t>W36585</t>
  </si>
  <si>
    <t>马鞍山花园宝宝</t>
  </si>
  <si>
    <t>圣元</t>
  </si>
  <si>
    <t>合肥</t>
  </si>
  <si>
    <t>W00337</t>
  </si>
  <si>
    <t>合肥大润发合肥店</t>
  </si>
  <si>
    <t>W00894</t>
  </si>
  <si>
    <t>合肥沃尔玛胜利路店</t>
  </si>
  <si>
    <t>W00895</t>
  </si>
  <si>
    <t>合肥家乐福恒丰店</t>
  </si>
  <si>
    <t>W01393</t>
  </si>
  <si>
    <t>合肥亲子家园妇儿广场桐城路店</t>
  </si>
  <si>
    <t>W02170</t>
  </si>
  <si>
    <t>合肥家乐福长江店</t>
  </si>
  <si>
    <t>W02171</t>
  </si>
  <si>
    <t>合肥家乐福环球广场</t>
  </si>
  <si>
    <t>W02949</t>
  </si>
  <si>
    <t>合肥合家福购物广场店</t>
  </si>
  <si>
    <t>W02951</t>
  </si>
  <si>
    <t>合肥合家福高新店</t>
  </si>
  <si>
    <t>W18027</t>
  </si>
  <si>
    <t>合肥合家福临泉路店</t>
  </si>
  <si>
    <t>W21685</t>
  </si>
  <si>
    <t>合肥乐购潜山路店</t>
  </si>
  <si>
    <t>W22883</t>
  </si>
  <si>
    <t>合肥好妈妈新华学府</t>
  </si>
  <si>
    <t>W25827</t>
  </si>
  <si>
    <t>永辉超市金源店</t>
  </si>
  <si>
    <t>W25828</t>
  </si>
  <si>
    <t>永辉超市站前路店</t>
  </si>
  <si>
    <t>W28724</t>
  </si>
  <si>
    <t>合肥亲子网</t>
  </si>
  <si>
    <t>W29093</t>
  </si>
  <si>
    <t>合肥孩子王</t>
  </si>
  <si>
    <t>W29474</t>
  </si>
  <si>
    <t>合肥沃尔玛万达店</t>
  </si>
  <si>
    <t>W29475</t>
  </si>
  <si>
    <t>合肥沃尔玛长江东路店</t>
  </si>
  <si>
    <t>W29777</t>
  </si>
  <si>
    <t>合肥大润发上城国际店</t>
  </si>
  <si>
    <t>W32877</t>
  </si>
  <si>
    <t>合肥沃尔玛黄山路店</t>
  </si>
  <si>
    <t>W35808</t>
  </si>
  <si>
    <t>合肥大润发翡翠店</t>
  </si>
  <si>
    <t>六安</t>
  </si>
  <si>
    <t>W03802</t>
  </si>
  <si>
    <t>六安沃尔玛六安店</t>
  </si>
  <si>
    <t>W25202</t>
  </si>
  <si>
    <t>六安金摇篮</t>
  </si>
  <si>
    <t>W31288</t>
  </si>
  <si>
    <t>六安白云商厦</t>
  </si>
  <si>
    <t>W25204</t>
  </si>
  <si>
    <t>六安金宝宝</t>
  </si>
  <si>
    <t>W31277</t>
  </si>
  <si>
    <t>六安金摇篮2店</t>
  </si>
  <si>
    <t>肥东</t>
  </si>
  <si>
    <t>W34858</t>
  </si>
  <si>
    <t>肥东阿拉小优碧桂园店</t>
  </si>
  <si>
    <t>W34859</t>
  </si>
  <si>
    <t>肥东阿拉小优琥珀名城店</t>
  </si>
  <si>
    <t>W34860</t>
  </si>
  <si>
    <t>肥东爱婴坊</t>
  </si>
  <si>
    <t>W34861</t>
  </si>
  <si>
    <t>肥东我爱妈咪</t>
  </si>
  <si>
    <t>W36582</t>
  </si>
  <si>
    <t>肥东爱婴家园1店</t>
  </si>
  <si>
    <t>肥西</t>
  </si>
  <si>
    <t>W34866</t>
  </si>
  <si>
    <t>肥西金摇篮新华街店</t>
  </si>
  <si>
    <t>W34079</t>
  </si>
  <si>
    <t>肥西永辉水晶城店</t>
  </si>
  <si>
    <t>W34869</t>
  </si>
  <si>
    <t>肥西阿拉小优新华街店</t>
  </si>
  <si>
    <t>W34870</t>
  </si>
  <si>
    <t>肥西阿拉小优巢湖路店</t>
  </si>
  <si>
    <t>W39765</t>
  </si>
  <si>
    <t>肥西贝因美一店</t>
  </si>
  <si>
    <t>江西</t>
  </si>
  <si>
    <t>南昌</t>
  </si>
  <si>
    <t>W00274</t>
  </si>
  <si>
    <t>南昌沃尔玛青山路店</t>
  </si>
  <si>
    <t>W01388</t>
  </si>
  <si>
    <t>南昌洪客隆（八一店）</t>
  </si>
  <si>
    <t>W00816</t>
  </si>
  <si>
    <t>南昌洪客隆（第一街区）</t>
  </si>
  <si>
    <t>W01390</t>
  </si>
  <si>
    <t>南昌沃尔玛南昌八一广场店</t>
  </si>
  <si>
    <t>W02034</t>
  </si>
  <si>
    <t>南昌麦德龙青山湖店</t>
  </si>
  <si>
    <t>W02574</t>
  </si>
  <si>
    <t>南昌沃尔玛南昌解放西路店</t>
  </si>
  <si>
    <t>W03130</t>
  </si>
  <si>
    <t>南昌新建(爱幼用品店)</t>
  </si>
  <si>
    <t>W04298</t>
  </si>
  <si>
    <t>沃尔玛南昌象湖店</t>
  </si>
  <si>
    <t>W04817</t>
  </si>
  <si>
    <t>南昌宝丽房象山路店</t>
  </si>
  <si>
    <t>W04818</t>
  </si>
  <si>
    <t>南昌格鲁比叠山路店</t>
  </si>
  <si>
    <t>W04819</t>
  </si>
  <si>
    <t>南昌乐贝建德观店</t>
  </si>
  <si>
    <t>W04967</t>
  </si>
  <si>
    <t>南昌宝丽房妇保店</t>
  </si>
  <si>
    <t>W14225</t>
  </si>
  <si>
    <t>南昌莲塘妈咪宝贝</t>
  </si>
  <si>
    <t>W14238</t>
  </si>
  <si>
    <t>南昌馨概念（赵明）</t>
  </si>
  <si>
    <t>W23628</t>
  </si>
  <si>
    <t>娃娃谷上海路店</t>
  </si>
  <si>
    <t>W29058</t>
  </si>
  <si>
    <t>南昌格鲁比妇保店</t>
  </si>
  <si>
    <t>W30803</t>
  </si>
  <si>
    <t>贝贝熊步行街店</t>
  </si>
  <si>
    <t>W32874</t>
  </si>
  <si>
    <t>贝贝熊红谷滩店</t>
  </si>
  <si>
    <t>W34344</t>
  </si>
  <si>
    <t>南昌格鲁比家乐福店</t>
  </si>
  <si>
    <t>W37749</t>
  </si>
  <si>
    <t>南昌馨概念赐福路店</t>
  </si>
  <si>
    <t>抚州</t>
  </si>
  <si>
    <t>W04300</t>
  </si>
  <si>
    <t>南昌洪客隆抚州店</t>
  </si>
  <si>
    <t>宜春</t>
  </si>
  <si>
    <t>W14608</t>
  </si>
  <si>
    <t>南昌高安昌盛宝宝乳品贸易商行安居店</t>
  </si>
  <si>
    <t>W30949</t>
  </si>
  <si>
    <t>丰城大忙人乳品店</t>
  </si>
  <si>
    <t>W30993</t>
  </si>
  <si>
    <t>樟树乖乖岛婴童店</t>
  </si>
  <si>
    <t>W32829</t>
  </si>
  <si>
    <t>欢乐宝贝</t>
  </si>
  <si>
    <t>W37943</t>
  </si>
  <si>
    <t>宜春青龙超市中山店</t>
  </si>
  <si>
    <t>W40249</t>
  </si>
  <si>
    <t>抚州市唯爱</t>
  </si>
  <si>
    <t>九江</t>
  </si>
  <si>
    <t>W00063</t>
  </si>
  <si>
    <t>九江联盛（大厦店）</t>
  </si>
  <si>
    <t>W03690</t>
  </si>
  <si>
    <t>九江联盛（广场店）</t>
  </si>
  <si>
    <t>W03839</t>
  </si>
  <si>
    <t>九江沃尔玛九江店</t>
  </si>
  <si>
    <t>W04854</t>
  </si>
  <si>
    <t>九江爱婴宝</t>
  </si>
  <si>
    <t>W35849</t>
  </si>
  <si>
    <t>九江爱婴宝（开发区店）</t>
  </si>
  <si>
    <t>W23682</t>
  </si>
  <si>
    <t>丽婴宝贝</t>
  </si>
  <si>
    <t>W26810</t>
  </si>
  <si>
    <t>嘟嘟宝贝</t>
  </si>
  <si>
    <t>W29907</t>
  </si>
  <si>
    <t>淘宝贝</t>
  </si>
  <si>
    <t>W31619</t>
  </si>
  <si>
    <t>联盛慧龙新城店</t>
  </si>
  <si>
    <t>W33903</t>
  </si>
  <si>
    <t>爱婴宝（上海路店）</t>
  </si>
  <si>
    <t>上饶</t>
  </si>
  <si>
    <t>W13832</t>
  </si>
  <si>
    <t>上饶冠军宝贝市立医院店O</t>
  </si>
  <si>
    <t>W38378</t>
  </si>
  <si>
    <t>上饶玉山县糖酒大厦中心超市</t>
  </si>
  <si>
    <t>W38007</t>
  </si>
  <si>
    <t>上饶广丰家友超市</t>
  </si>
  <si>
    <t>高培</t>
  </si>
  <si>
    <t>W38468</t>
  </si>
  <si>
    <t>上饶广丰县宝贝之家</t>
  </si>
  <si>
    <t>W26798</t>
  </si>
  <si>
    <t>冠军宝贝相府店</t>
  </si>
  <si>
    <t>W13846</t>
  </si>
  <si>
    <t>上饶广丰聪聪</t>
  </si>
  <si>
    <t>W13833</t>
  </si>
  <si>
    <t>上饶冠军宝贝中山店</t>
  </si>
  <si>
    <t>W03825</t>
  </si>
  <si>
    <t>上饶步步高</t>
  </si>
  <si>
    <t>W03824</t>
  </si>
  <si>
    <t>上饶洪客隆上饶店</t>
  </si>
  <si>
    <t>赣州</t>
  </si>
  <si>
    <t>W36913</t>
  </si>
  <si>
    <t>大润发赣州店</t>
  </si>
  <si>
    <t>W37204</t>
  </si>
  <si>
    <t>赣州亲亲宝贝主题店</t>
  </si>
  <si>
    <t>W37901</t>
  </si>
  <si>
    <t>赣州豆豆水南店</t>
  </si>
  <si>
    <t>吉安</t>
  </si>
  <si>
    <t>W34019</t>
  </si>
  <si>
    <t>爱婴宝贝阳明店</t>
  </si>
  <si>
    <t>W34020</t>
  </si>
  <si>
    <t>爱婴宝贝店北门街</t>
  </si>
  <si>
    <t>W34023</t>
  </si>
  <si>
    <t>吉安育婴之家</t>
  </si>
  <si>
    <t>W34024</t>
  </si>
  <si>
    <t>育婴之家步行街店</t>
  </si>
  <si>
    <t>W37692</t>
  </si>
  <si>
    <t>吉安国光阳明超市</t>
  </si>
  <si>
    <t>南三宁</t>
  </si>
  <si>
    <t>三明</t>
  </si>
  <si>
    <t>南平</t>
  </si>
  <si>
    <t>W29596</t>
  </si>
  <si>
    <t>南平可可丫（建瓯店）</t>
  </si>
  <si>
    <t>W29917</t>
  </si>
  <si>
    <t>南平蓓宝婴童市一医院店A</t>
  </si>
  <si>
    <t>W29926</t>
  </si>
  <si>
    <t>南平建瓯大风车市立医院店A</t>
  </si>
  <si>
    <t>W17369</t>
  </si>
  <si>
    <t>南平可可丫妇幼店A</t>
  </si>
  <si>
    <t>W03118</t>
  </si>
  <si>
    <t>南平快乐宝宝市一医院店A</t>
  </si>
  <si>
    <t>W23028</t>
  </si>
  <si>
    <t>建阳福娃专卖店</t>
  </si>
  <si>
    <t>W30264</t>
  </si>
  <si>
    <t>南平武夷山金色童年</t>
  </si>
  <si>
    <t>W25155</t>
  </si>
  <si>
    <t>南平浦城妈咪爱</t>
  </si>
  <si>
    <t>W17043</t>
  </si>
  <si>
    <t>南平浦城快乐宝宝南平店</t>
  </si>
  <si>
    <t>W17370</t>
  </si>
  <si>
    <t>南平浦城阳光宝宝蒲城中医院店</t>
  </si>
  <si>
    <t>W00169</t>
  </si>
  <si>
    <t>三明新华都三明店</t>
  </si>
  <si>
    <t>W32702</t>
  </si>
  <si>
    <t>永安大风车南门市立医院店A</t>
  </si>
  <si>
    <t>W26888</t>
  </si>
  <si>
    <t>三明永安嘉嘉乐市二医院店A</t>
  </si>
  <si>
    <t>W41806</t>
  </si>
  <si>
    <t>三明爱贝喜宝第一医院店A</t>
  </si>
  <si>
    <t>W17224</t>
  </si>
  <si>
    <t>三明沙县丽婴园沙县店</t>
  </si>
  <si>
    <t>W00961</t>
  </si>
  <si>
    <t>三明列东百货三明店</t>
  </si>
  <si>
    <t>W17062</t>
  </si>
  <si>
    <t>W33351</t>
  </si>
  <si>
    <t>三明沃尔玛三明店</t>
  </si>
  <si>
    <t>W04314</t>
  </si>
  <si>
    <t>三明尤溪贝贝奶粉屋</t>
  </si>
  <si>
    <t>宁德</t>
  </si>
  <si>
    <t>W30728</t>
  </si>
  <si>
    <t>宁德爱婴贝妮</t>
  </si>
  <si>
    <t>W23140</t>
  </si>
  <si>
    <t>福安贝牛上海公馆店</t>
  </si>
  <si>
    <t>W16930</t>
  </si>
  <si>
    <t>贝牛东方店</t>
  </si>
  <si>
    <t>W33372</t>
  </si>
  <si>
    <t>宁德爱倍多天湖店</t>
  </si>
  <si>
    <t>W26845</t>
  </si>
  <si>
    <t>宁德爱倍多</t>
  </si>
  <si>
    <t>W36477</t>
  </si>
  <si>
    <t>宁德爱倍多鹤峰店</t>
  </si>
  <si>
    <t>W27843</t>
  </si>
  <si>
    <t>福安赛岐新昌</t>
  </si>
  <si>
    <t>泉州</t>
  </si>
  <si>
    <t>惠安</t>
  </si>
  <si>
    <t>W41645</t>
  </si>
  <si>
    <t>惠安小布布</t>
  </si>
  <si>
    <t>W17491</t>
  </si>
  <si>
    <t>泉州惠安惠安百汇惠兴街店</t>
  </si>
  <si>
    <t>W17404</t>
  </si>
  <si>
    <t>泉州惠安爱娃惠安店</t>
  </si>
  <si>
    <t>W02455</t>
  </si>
  <si>
    <t>泉州中闽百汇泉港店</t>
  </si>
  <si>
    <t>W00001</t>
  </si>
  <si>
    <t>惠安育婴坊妇幼店A</t>
  </si>
  <si>
    <t>W42306</t>
  </si>
  <si>
    <t>泉州幼乐房万达店</t>
  </si>
  <si>
    <t>W39672</t>
  </si>
  <si>
    <t>泉州宝贝专家丰泽店</t>
  </si>
  <si>
    <t>W36202</t>
  </si>
  <si>
    <t>W28880</t>
  </si>
  <si>
    <t>W28879</t>
  </si>
  <si>
    <t>泉州爱倍多泉秀店</t>
  </si>
  <si>
    <t>W16957</t>
  </si>
  <si>
    <t>泉州咿呀泉秀店</t>
  </si>
  <si>
    <t>W16823</t>
  </si>
  <si>
    <t>泉州洛江晨晨洛江店</t>
  </si>
  <si>
    <t>W03289</t>
  </si>
  <si>
    <t>泉州优+宝贝第一医院店A</t>
  </si>
  <si>
    <t>W02903</t>
  </si>
  <si>
    <t>泉州爱贝乐丰泽街妇幼店K</t>
  </si>
  <si>
    <t>W02608</t>
  </si>
  <si>
    <t>泉州爱婴坊妇幼店K</t>
  </si>
  <si>
    <t>南安</t>
  </si>
  <si>
    <t>W37152</t>
  </si>
  <si>
    <t>南安沃尔玛南安店</t>
  </si>
  <si>
    <t>W36983</t>
  </si>
  <si>
    <t>南安霞美天使宝宝</t>
  </si>
  <si>
    <t>W26154</t>
  </si>
  <si>
    <t>泉州南安爱儿坊市医院店A</t>
  </si>
  <si>
    <t>W02902</t>
  </si>
  <si>
    <t>泉州南安洪濑爱儿店</t>
  </si>
  <si>
    <t>W33506</t>
  </si>
  <si>
    <t>泉州中闽百汇安溪店</t>
  </si>
  <si>
    <t>W17424</t>
  </si>
  <si>
    <t>泉州安溪健康宝贝妇幼店A</t>
  </si>
  <si>
    <t>W16982</t>
  </si>
  <si>
    <t>永春宝宝乐县医院店O</t>
  </si>
  <si>
    <t>W04341</t>
  </si>
  <si>
    <t>泉州安溪安溪宏伟新安路店</t>
  </si>
  <si>
    <t>W03805</t>
  </si>
  <si>
    <t>泉州安溪爱婴坊铭选医院店A</t>
  </si>
  <si>
    <t>晋江</t>
  </si>
  <si>
    <t>W30596</t>
  </si>
  <si>
    <t>晋江安海甜甜安海医院店A</t>
  </si>
  <si>
    <t>W29565</t>
  </si>
  <si>
    <t>晋江大润发</t>
  </si>
  <si>
    <t>W29000</t>
  </si>
  <si>
    <t>晋江华婴宝贝中医院店A</t>
  </si>
  <si>
    <t>W04202</t>
  </si>
  <si>
    <t>晋江青阳幼乐房妇幼店A</t>
  </si>
  <si>
    <t>W03290</t>
  </si>
  <si>
    <t>晋江贝贝屋市医院店A</t>
  </si>
  <si>
    <t>泉州沃尔玛晋江店</t>
  </si>
  <si>
    <t>W00160</t>
  </si>
  <si>
    <t>泉州晋江永和-幼乐房锦华小区店</t>
  </si>
  <si>
    <t>石狮</t>
  </si>
  <si>
    <t>W33507</t>
  </si>
  <si>
    <t>石狮哈罗贝比妇幼店</t>
  </si>
  <si>
    <t>W30941</t>
  </si>
  <si>
    <t>石狮蚶江优乐宝</t>
  </si>
  <si>
    <t>W29600</t>
  </si>
  <si>
    <t>石狮幼乐房</t>
  </si>
  <si>
    <t>W17052</t>
  </si>
  <si>
    <t>泉州石狮壮壮游泳馆妇幼店K</t>
  </si>
  <si>
    <t>W16703</t>
  </si>
  <si>
    <t>石狮爱贝母婴生活馆八七路店</t>
  </si>
  <si>
    <t>W04816</t>
  </si>
  <si>
    <t>泉州新华都石狮东港店</t>
  </si>
  <si>
    <t>W03371</t>
  </si>
  <si>
    <t>石狮培宝八七路店</t>
  </si>
  <si>
    <t>W03301</t>
  </si>
  <si>
    <t>石狮文彩八七店</t>
  </si>
  <si>
    <t>W00365</t>
  </si>
  <si>
    <t>石狮沃尔玛石狮店</t>
  </si>
  <si>
    <t>W23022</t>
  </si>
  <si>
    <t>泉州百汇购物中心</t>
  </si>
  <si>
    <t>W04205</t>
  </si>
  <si>
    <t>泉州麦德龙丰泽店</t>
  </si>
  <si>
    <t>W02762</t>
  </si>
  <si>
    <t>泉州沃尔玛泉州店</t>
  </si>
  <si>
    <t>W02456</t>
  </si>
  <si>
    <t>泉州中闽百汇泉秀店</t>
  </si>
  <si>
    <t>W01120</t>
  </si>
  <si>
    <t>泉州新华都</t>
  </si>
  <si>
    <t>莆田</t>
  </si>
  <si>
    <t>W39586</t>
  </si>
  <si>
    <t>莆田麦德龙荔城店</t>
  </si>
  <si>
    <t>W30155</t>
  </si>
  <si>
    <t>莆田郊尾幸福宝贝</t>
  </si>
  <si>
    <t>W29472</t>
  </si>
  <si>
    <t>莆田爱心岛泰安店</t>
  </si>
  <si>
    <t>W26843</t>
  </si>
  <si>
    <t>莆田妈咪宝贝</t>
  </si>
  <si>
    <t>W26837</t>
  </si>
  <si>
    <t>莆田黄石爱婴岛</t>
  </si>
  <si>
    <t>W17231</t>
  </si>
  <si>
    <t>莆田贝因美第一医院店A</t>
  </si>
  <si>
    <t>W04866</t>
  </si>
  <si>
    <t>莆田沃尔玛文献东路店</t>
  </si>
  <si>
    <t>W03122</t>
  </si>
  <si>
    <t>莆田仙游育婴阁</t>
  </si>
  <si>
    <t>W00609</t>
  </si>
  <si>
    <t>莆田阳光宝贝附属医院店A</t>
  </si>
  <si>
    <t>W42563</t>
  </si>
  <si>
    <t>莆田永辉万达广场店</t>
  </si>
  <si>
    <t>厦漳龙</t>
  </si>
  <si>
    <t>漳州</t>
  </si>
  <si>
    <t>W16896</t>
  </si>
  <si>
    <t>漳州漳浦亲贝贝妇幼医院店A</t>
  </si>
  <si>
    <t>W25722</t>
  </si>
  <si>
    <t>漳州阳光宝贝市医院店A</t>
  </si>
  <si>
    <t>W00583</t>
  </si>
  <si>
    <t>漳州阳光宝贝175医院店A</t>
  </si>
  <si>
    <t>W30490</t>
  </si>
  <si>
    <t>漳浦阳光宝贝</t>
  </si>
  <si>
    <t>W16895</t>
  </si>
  <si>
    <t>漳州优E佳荣昌花园店</t>
  </si>
  <si>
    <t>W23064</t>
  </si>
  <si>
    <t>漳州阳光宝贝元南店</t>
  </si>
  <si>
    <t>W16887</t>
  </si>
  <si>
    <t>漳州爱婴坊新埔店</t>
  </si>
  <si>
    <t>W26204</t>
  </si>
  <si>
    <t>漳州大润发</t>
  </si>
  <si>
    <t>W02602</t>
  </si>
  <si>
    <t>漳州沃尔玛漳州店</t>
  </si>
  <si>
    <t>龙岩</t>
  </si>
  <si>
    <t>W40654</t>
  </si>
  <si>
    <t>武平丽婴坊妇幼店</t>
  </si>
  <si>
    <t>W39000</t>
  </si>
  <si>
    <t>龙岩坎市喜洋洋</t>
  </si>
  <si>
    <t>W36287</t>
  </si>
  <si>
    <t>龙岩爱婴坊第一医院店A</t>
  </si>
  <si>
    <t>W03452</t>
  </si>
  <si>
    <t>龙岩爱婴坊人民医院新店K</t>
  </si>
  <si>
    <t>W23361</t>
  </si>
  <si>
    <t>龙岩长汀全心意</t>
  </si>
  <si>
    <t>W30513</t>
  </si>
  <si>
    <t>花花婴幼儿批发</t>
  </si>
  <si>
    <t>W30496</t>
  </si>
  <si>
    <t>小曾婴幼儿用品交易城店</t>
  </si>
  <si>
    <t>W21938</t>
  </si>
  <si>
    <t>龙岩小曾妇幼九一店</t>
  </si>
  <si>
    <t>W00584</t>
  </si>
  <si>
    <t>龙岩小曾登高店</t>
  </si>
  <si>
    <t>W03845</t>
  </si>
  <si>
    <t>龙岩勇勇玩具城曹溪店</t>
  </si>
  <si>
    <t>厦门</t>
  </si>
  <si>
    <t>W16740</t>
  </si>
  <si>
    <t>厦门同安聪聪妇幼总店</t>
  </si>
  <si>
    <t>W01131</t>
  </si>
  <si>
    <t>厦门舒洁市妇幼店K</t>
  </si>
  <si>
    <t>W01146</t>
  </si>
  <si>
    <t>厦门爱娃海沧店</t>
  </si>
  <si>
    <t>W16746</t>
  </si>
  <si>
    <t>厦门爱娃月美店</t>
  </si>
  <si>
    <t>W00270</t>
  </si>
  <si>
    <t>厦门爱娃市妇幼店K</t>
  </si>
  <si>
    <t>W16747</t>
  </si>
  <si>
    <t>厦门爱娃白泉店</t>
  </si>
  <si>
    <t>W32772</t>
  </si>
  <si>
    <t>厦门爱婴室金鸡亭店</t>
  </si>
  <si>
    <t>W21763</t>
  </si>
  <si>
    <t>爱婴室瑞景店</t>
  </si>
  <si>
    <t>W00686</t>
  </si>
  <si>
    <t>厦门鑫爱婴房集美店</t>
  </si>
  <si>
    <t>W02561</t>
  </si>
  <si>
    <t>厦门天虹大西洋店</t>
  </si>
  <si>
    <t>W34303</t>
  </si>
  <si>
    <t>沃尔玛湖里万达店</t>
  </si>
  <si>
    <t>W01127</t>
  </si>
  <si>
    <t>厦门好又多海景店</t>
  </si>
  <si>
    <t>W27479</t>
  </si>
  <si>
    <t>乐购罗宾森店</t>
  </si>
  <si>
    <t>W01129</t>
  </si>
  <si>
    <t>厦门沃尔玛厦门国贸店</t>
  </si>
  <si>
    <t>W01145</t>
  </si>
  <si>
    <t>厦门天虹汇腾店</t>
  </si>
  <si>
    <t>W00376</t>
  </si>
  <si>
    <t>厦门沃尔玛厦门加州广场店</t>
  </si>
  <si>
    <t>福州</t>
  </si>
  <si>
    <t>W30805</t>
  </si>
  <si>
    <t>福州丽宝城道山妇幼店K</t>
  </si>
  <si>
    <t>W32636</t>
  </si>
  <si>
    <t>福州贝乐园金山店</t>
  </si>
  <si>
    <t>W29031</t>
  </si>
  <si>
    <t>金山贝贝乐园</t>
  </si>
  <si>
    <t>W01178</t>
  </si>
  <si>
    <t>福州道山恒发妇幼店K</t>
  </si>
  <si>
    <t>W33263</t>
  </si>
  <si>
    <t>哈密贝贝孕婴童旗舰店</t>
  </si>
  <si>
    <t>W24080</t>
  </si>
  <si>
    <t>福州爱倍多杨桥店</t>
  </si>
  <si>
    <t>福清</t>
  </si>
  <si>
    <t>W25149</t>
  </si>
  <si>
    <t>福清丫丫鸿商店</t>
  </si>
  <si>
    <t>W03564</t>
  </si>
  <si>
    <t>福州闽侯甘蔗聪明宝宝</t>
  </si>
  <si>
    <t>W16980</t>
  </si>
  <si>
    <t>福州平潭小博士儿童购物广场店</t>
  </si>
  <si>
    <t>W01157</t>
  </si>
  <si>
    <t>福州沃尔玛长城店</t>
  </si>
  <si>
    <t>W02364</t>
  </si>
  <si>
    <t>福州沃尔玛鼓山店</t>
  </si>
  <si>
    <t>W01156</t>
  </si>
  <si>
    <t>福州沃尔玛利嘉店</t>
  </si>
  <si>
    <t>W01163</t>
  </si>
  <si>
    <t>福清好又多融侨店</t>
  </si>
  <si>
    <t>福州山姆会员店</t>
  </si>
  <si>
    <t>W02251</t>
  </si>
  <si>
    <t>福州新华都五四店</t>
  </si>
  <si>
    <t>W21734</t>
  </si>
  <si>
    <t>福州永辉福新店</t>
  </si>
  <si>
    <t>W38583</t>
  </si>
  <si>
    <t>连江奥怡县医院店</t>
  </si>
  <si>
    <t>W34423</t>
  </si>
  <si>
    <t>福州爱婴室马尾店</t>
  </si>
  <si>
    <t>W28876</t>
  </si>
  <si>
    <t>福州爱婴室万象店</t>
  </si>
  <si>
    <t>W26265</t>
  </si>
  <si>
    <t>福清丫丫妇幼店K</t>
  </si>
  <si>
    <t>W16792</t>
  </si>
  <si>
    <t>福州爱婴室国棉店</t>
  </si>
  <si>
    <t>W04155</t>
  </si>
  <si>
    <t>福州爱婴室鼓山店</t>
  </si>
  <si>
    <t>W01152</t>
  </si>
  <si>
    <t>福州爱婴室永升店</t>
  </si>
  <si>
    <t>W00841</t>
  </si>
  <si>
    <t>福州长乐贝贝乐</t>
  </si>
  <si>
    <t>宁化爱婴宝</t>
  </si>
  <si>
    <t>13年新开门店</t>
  </si>
  <si>
    <t>是否PG店</t>
    <phoneticPr fontId="3" type="noConversion"/>
  </si>
  <si>
    <t>PG</t>
  </si>
  <si>
    <t>NPG</t>
  </si>
  <si>
    <t>W39719</t>
  </si>
  <si>
    <t>石狮皇家宝贝华侨医院店</t>
  </si>
  <si>
    <t>W44979</t>
  </si>
  <si>
    <t>晋江比因美特中医院店</t>
  </si>
  <si>
    <t>W32871</t>
  </si>
  <si>
    <t>晋江幼乐房市标店</t>
  </si>
  <si>
    <t>W36237</t>
  </si>
  <si>
    <t>荆州福娃贝贝2店</t>
  </si>
  <si>
    <t>W23297</t>
  </si>
  <si>
    <t>泉州南安水头甜甜</t>
  </si>
  <si>
    <t>W25166</t>
  </si>
  <si>
    <t>泉州晋江陈埭亲亲宝贝</t>
  </si>
  <si>
    <t>W40252</t>
  </si>
  <si>
    <t>W38096</t>
  </si>
  <si>
    <t>沃尔玛厦门海沧店</t>
  </si>
  <si>
    <t>W34304</t>
  </si>
  <si>
    <t>新华都集美店</t>
  </si>
  <si>
    <t>W45030</t>
  </si>
  <si>
    <t>W22664</t>
  </si>
  <si>
    <t>22NKA</t>
    <phoneticPr fontId="3" type="noConversion"/>
  </si>
  <si>
    <t>湖北</t>
    <phoneticPr fontId="7" type="noConversion"/>
  </si>
  <si>
    <t>厦门沃尔玛厦门SM广场店</t>
    <phoneticPr fontId="7" type="noConversion"/>
  </si>
  <si>
    <t>3</t>
  </si>
  <si>
    <t>W05061</t>
  </si>
  <si>
    <t>武汉武商大冶</t>
  </si>
  <si>
    <t>豫南</t>
  </si>
  <si>
    <t>豫东北</t>
  </si>
  <si>
    <t>W22799</t>
  </si>
  <si>
    <t>洛阳龙宝宝奶粉店</t>
  </si>
  <si>
    <t>W42769</t>
  </si>
  <si>
    <t>上饶格鲁比</t>
  </si>
  <si>
    <t>201301达成率</t>
    <phoneticPr fontId="3" type="noConversion"/>
  </si>
  <si>
    <t>201303达成</t>
    <phoneticPr fontId="3" type="noConversion"/>
  </si>
  <si>
    <t>W44541</t>
  </si>
  <si>
    <t>W44542</t>
  </si>
  <si>
    <t>小区</t>
    <phoneticPr fontId="3" type="noConversion"/>
  </si>
  <si>
    <t>PG</t>
    <phoneticPr fontId="3" type="noConversion"/>
  </si>
  <si>
    <t>NPG</t>
    <phoneticPr fontId="3" type="noConversion"/>
  </si>
  <si>
    <t>MT</t>
    <phoneticPr fontId="7" type="noConversion"/>
  </si>
  <si>
    <t>BBS</t>
    <phoneticPr fontId="7" type="noConversion"/>
  </si>
  <si>
    <t>美赞臣</t>
    <phoneticPr fontId="7" type="noConversion"/>
  </si>
  <si>
    <t>贝因美</t>
    <phoneticPr fontId="7" type="noConversion"/>
  </si>
  <si>
    <t>黄石</t>
    <phoneticPr fontId="7" type="noConversion"/>
  </si>
  <si>
    <t>多美滋</t>
    <phoneticPr fontId="7" type="noConversion"/>
  </si>
  <si>
    <t>荆州</t>
    <phoneticPr fontId="7" type="noConversion"/>
  </si>
  <si>
    <t>襄阳</t>
    <phoneticPr fontId="7" type="noConversion"/>
  </si>
  <si>
    <t>十堰</t>
    <phoneticPr fontId="7" type="noConversion"/>
  </si>
  <si>
    <t>惠氏</t>
    <phoneticPr fontId="3" type="noConversion"/>
  </si>
  <si>
    <t>美赞臣</t>
    <phoneticPr fontId="3" type="noConversion"/>
  </si>
  <si>
    <t>多美滋</t>
    <phoneticPr fontId="3" type="noConversion"/>
  </si>
  <si>
    <t>贝因美</t>
    <phoneticPr fontId="3" type="noConversion"/>
  </si>
  <si>
    <t>宜昌</t>
    <phoneticPr fontId="7" type="noConversion"/>
  </si>
  <si>
    <t>恩施</t>
    <phoneticPr fontId="7" type="noConversion"/>
  </si>
  <si>
    <t>淮南丫丫孕婴</t>
    <phoneticPr fontId="7" type="noConversion"/>
  </si>
  <si>
    <t>W37949</t>
    <phoneticPr fontId="19" type="noConversion"/>
  </si>
  <si>
    <t>宜春婴姿</t>
    <phoneticPr fontId="19" type="noConversion"/>
  </si>
  <si>
    <t>W30612</t>
    <phoneticPr fontId="19" type="noConversion"/>
  </si>
  <si>
    <t>抚州亲亲宝贝</t>
    <phoneticPr fontId="19" type="noConversion"/>
  </si>
  <si>
    <t>美赞臣</t>
    <phoneticPr fontId="19" type="noConversion"/>
  </si>
  <si>
    <t>W23065</t>
    <phoneticPr fontId="19" type="noConversion"/>
  </si>
  <si>
    <t>南昌洪客隆临川店</t>
    <phoneticPr fontId="19" type="noConversion"/>
  </si>
  <si>
    <t>W14653</t>
    <phoneticPr fontId="7" type="noConversion"/>
  </si>
  <si>
    <t>赣州宝贝计划黄屋坪店</t>
    <phoneticPr fontId="7" type="noConversion"/>
  </si>
  <si>
    <t>W14658</t>
    <phoneticPr fontId="7" type="noConversion"/>
  </si>
  <si>
    <t>赣州BB母婴坊1店</t>
    <phoneticPr fontId="7" type="noConversion"/>
  </si>
  <si>
    <t>三明心怡宝贝三明店</t>
    <phoneticPr fontId="3" type="noConversion"/>
  </si>
  <si>
    <t>W41559</t>
    <phoneticPr fontId="3" type="noConversion"/>
  </si>
  <si>
    <t>百立乐</t>
    <phoneticPr fontId="3" type="noConversion"/>
  </si>
  <si>
    <t>W01121</t>
    <phoneticPr fontId="7" type="noConversion"/>
  </si>
  <si>
    <t>合生元</t>
    <phoneticPr fontId="3" type="noConversion"/>
  </si>
  <si>
    <t>保持</t>
    <phoneticPr fontId="3" type="noConversion"/>
  </si>
  <si>
    <t>合生元</t>
    <phoneticPr fontId="7" type="noConversion"/>
  </si>
  <si>
    <t>惠氏</t>
    <phoneticPr fontId="7" type="noConversion"/>
  </si>
  <si>
    <t>泉州好宝贝圣湖路旗舰店</t>
    <phoneticPr fontId="3" type="noConversion"/>
  </si>
  <si>
    <t>泉州BB坊泉秀店</t>
    <phoneticPr fontId="3" type="noConversion"/>
  </si>
  <si>
    <t>W00641</t>
    <phoneticPr fontId="7" type="noConversion"/>
  </si>
  <si>
    <t>厦门大润发厦门店</t>
    <phoneticPr fontId="7" type="noConversion"/>
  </si>
  <si>
    <t>漳州永辉万达店</t>
    <phoneticPr fontId="0" type="noConversion"/>
  </si>
  <si>
    <t>新开店</t>
    <phoneticPr fontId="3" type="noConversion"/>
  </si>
  <si>
    <t>BBS</t>
    <phoneticPr fontId="18" type="noConversion"/>
  </si>
  <si>
    <t>省份</t>
    <phoneticPr fontId="3" type="noConversion"/>
  </si>
  <si>
    <t>管理片区</t>
    <phoneticPr fontId="3" type="noConversion"/>
  </si>
  <si>
    <t>行政城市</t>
    <phoneticPr fontId="3" type="noConversion"/>
  </si>
  <si>
    <t>城市类型</t>
    <phoneticPr fontId="3" type="noConversion"/>
  </si>
  <si>
    <t>门店编码</t>
    <phoneticPr fontId="7" type="noConversion"/>
  </si>
  <si>
    <t>门店名称</t>
    <phoneticPr fontId="7" type="noConversion"/>
  </si>
  <si>
    <t>渠道1(请填写MT/BBS)</t>
    <phoneticPr fontId="7" type="noConversion"/>
  </si>
  <si>
    <t>渠道2（请填写22NKA/其他/EBBS/其他BBS）</t>
    <phoneticPr fontId="7" type="noConversion"/>
  </si>
  <si>
    <t>2011金装平均月销量（箱）</t>
    <phoneticPr fontId="7" type="noConversion"/>
  </si>
  <si>
    <t>2010实际排名</t>
    <phoneticPr fontId="7" type="noConversion"/>
  </si>
  <si>
    <t>2011实际排名</t>
    <phoneticPr fontId="7" type="noConversion"/>
  </si>
  <si>
    <t>2013目标排名</t>
    <phoneticPr fontId="7" type="noConversion"/>
  </si>
  <si>
    <t>201301目标</t>
    <phoneticPr fontId="3" type="noConversion"/>
  </si>
  <si>
    <t>2013年全年指标</t>
    <phoneticPr fontId="3" type="noConversion"/>
  </si>
  <si>
    <t>201301达成</t>
    <phoneticPr fontId="3" type="noConversion"/>
  </si>
  <si>
    <t>201302达成</t>
    <phoneticPr fontId="3" type="noConversion"/>
  </si>
  <si>
    <t>201302达成率</t>
    <phoneticPr fontId="3" type="noConversion"/>
  </si>
  <si>
    <t>201303达成率</t>
    <phoneticPr fontId="3" type="noConversion"/>
  </si>
  <si>
    <t>孝感爱婴屋孝南妇幼店O</t>
    <phoneticPr fontId="3" type="noConversion"/>
  </si>
  <si>
    <t>黄冈</t>
    <phoneticPr fontId="7" type="noConversion"/>
  </si>
  <si>
    <t>W44545</t>
    <phoneticPr fontId="3" type="noConversion"/>
  </si>
  <si>
    <t>金摇篮孕婴店</t>
    <phoneticPr fontId="3" type="noConversion"/>
  </si>
  <si>
    <t>W01130</t>
    <phoneticPr fontId="7" type="noConversion"/>
  </si>
  <si>
    <t>郑州贝儿孕婴专卖东风路店</t>
    <phoneticPr fontId="7" type="noConversion"/>
  </si>
  <si>
    <t>W00860</t>
  </si>
  <si>
    <t>赣州国光（赣大超店）</t>
  </si>
  <si>
    <t>W14679</t>
  </si>
  <si>
    <t>赣州好又来乳品店</t>
  </si>
  <si>
    <t>W14634</t>
  </si>
  <si>
    <t>赣州宁都北斗</t>
  </si>
  <si>
    <t>W14659</t>
  </si>
  <si>
    <t>赣州贝爱坊婴童店</t>
  </si>
  <si>
    <t>W14690</t>
  </si>
  <si>
    <t>赣州宝贝计划青年路店</t>
  </si>
  <si>
    <t>201304达成</t>
    <phoneticPr fontId="3" type="noConversion"/>
  </si>
  <si>
    <t>201304达成率</t>
    <phoneticPr fontId="3" type="noConversion"/>
  </si>
  <si>
    <t>W01154</t>
    <phoneticPr fontId="7" type="noConversion"/>
  </si>
  <si>
    <t>W00839</t>
  </si>
  <si>
    <t>福州连江奥怡</t>
    <phoneticPr fontId="17" type="noConversion"/>
  </si>
  <si>
    <t>W36766</t>
  </si>
  <si>
    <t>福州沃尔玛浦上万达店</t>
    <phoneticPr fontId="17" type="noConversion"/>
  </si>
  <si>
    <t>W01162</t>
  </si>
  <si>
    <t>福州麦德龙仓山店</t>
    <phoneticPr fontId="17" type="noConversion"/>
  </si>
  <si>
    <t>W01166</t>
  </si>
  <si>
    <t>福州宝贝蛋长乐市医院店A</t>
    <phoneticPr fontId="17" type="noConversion"/>
  </si>
  <si>
    <t>W40646</t>
  </si>
  <si>
    <t>福州爱婴室则徐店</t>
  </si>
  <si>
    <t>201305达成</t>
    <phoneticPr fontId="3" type="noConversion"/>
  </si>
  <si>
    <t>201305达成率</t>
    <phoneticPr fontId="3" type="noConversion"/>
  </si>
  <si>
    <t>W43626</t>
  </si>
  <si>
    <t>W46968</t>
  </si>
  <si>
    <t>W46887</t>
  </si>
  <si>
    <t>中百沿港</t>
    <phoneticPr fontId="3" type="noConversion"/>
  </si>
  <si>
    <t>惠氏</t>
    <phoneticPr fontId="3" type="noConversion"/>
  </si>
  <si>
    <t>W27842</t>
  </si>
  <si>
    <t>W47912</t>
  </si>
  <si>
    <t>W42779</t>
  </si>
  <si>
    <t>福安市爱婴乳品店</t>
  </si>
  <si>
    <t>古田妈咪宝贝</t>
  </si>
  <si>
    <t>古田我爱宝贝</t>
  </si>
  <si>
    <t>美赞臣</t>
    <phoneticPr fontId="3" type="noConversion"/>
  </si>
  <si>
    <t>201306达成</t>
  </si>
  <si>
    <t>201306达成率</t>
  </si>
  <si>
    <t>YTD指标</t>
    <phoneticPr fontId="3" type="noConversion"/>
  </si>
  <si>
    <t>YTD达成</t>
    <phoneticPr fontId="3" type="noConversion"/>
  </si>
  <si>
    <t>达成率低于区域平均数</t>
    <phoneticPr fontId="3" type="noConversion"/>
  </si>
  <si>
    <t>达成率低于100%</t>
    <phoneticPr fontId="3" type="noConversion"/>
  </si>
  <si>
    <t>W30934</t>
    <phoneticPr fontId="7" type="noConversion"/>
  </si>
  <si>
    <t>两湖</t>
    <phoneticPr fontId="3" type="noConversion"/>
  </si>
  <si>
    <t>厦漳龙</t>
    <phoneticPr fontId="3" type="noConversion"/>
  </si>
  <si>
    <t>泉州</t>
    <phoneticPr fontId="3" type="noConversion"/>
  </si>
  <si>
    <t>201307达成</t>
  </si>
  <si>
    <t>201307达成率</t>
  </si>
  <si>
    <t>Y</t>
    <phoneticPr fontId="3" type="noConversion"/>
  </si>
  <si>
    <t>6月达成率低于100%</t>
    <phoneticPr fontId="3" type="noConversion"/>
  </si>
  <si>
    <t>201308达成</t>
  </si>
  <si>
    <t>201308达成率</t>
  </si>
  <si>
    <t>大武汉</t>
  </si>
  <si>
    <t>鄂东南/鄂西北</t>
  </si>
  <si>
    <t>江汉平原</t>
  </si>
  <si>
    <t>长沙周边</t>
  </si>
  <si>
    <t>湘北/湘南</t>
  </si>
  <si>
    <t>安徽外埠</t>
  </si>
  <si>
    <t>蚌宿淮</t>
  </si>
  <si>
    <t>皖南</t>
  </si>
  <si>
    <t>大泉州</t>
  </si>
  <si>
    <t>厦漳龙莆</t>
  </si>
  <si>
    <t>豫西北</t>
  </si>
  <si>
    <t>Y</t>
    <phoneticPr fontId="3" type="noConversion"/>
  </si>
  <si>
    <t>7月未达标%</t>
    <phoneticPr fontId="3" type="noConversion"/>
  </si>
  <si>
    <t>201309达成</t>
  </si>
  <si>
    <t>201309达成率</t>
  </si>
  <si>
    <t>12年YTD达成</t>
    <phoneticPr fontId="3" type="noConversion"/>
  </si>
  <si>
    <t>W01363</t>
  </si>
  <si>
    <t>201310达成</t>
    <phoneticPr fontId="3" type="noConversion"/>
  </si>
  <si>
    <t>201310达成率</t>
    <phoneticPr fontId="3" type="noConversion"/>
  </si>
  <si>
    <t>爱多建新卫生院店</t>
    <phoneticPr fontId="7" type="noConversion"/>
  </si>
  <si>
    <t>BBS</t>
    <phoneticPr fontId="18" type="noConversion"/>
  </si>
  <si>
    <t>W43337</t>
  </si>
  <si>
    <t>宁德贝蓓爱</t>
  </si>
  <si>
    <t>W36744</t>
  </si>
  <si>
    <t>合肥沃尔玛港澳广场店</t>
  </si>
  <si>
    <t>W46923</t>
  </si>
  <si>
    <t>宿州点点孕婴皖北煤电集团总医院店O</t>
  </si>
  <si>
    <t>W17213</t>
  </si>
  <si>
    <t>三明大田爱婴家园</t>
  </si>
  <si>
    <t>W26894</t>
  </si>
  <si>
    <t>三明沙县亲子园</t>
  </si>
  <si>
    <t>W47782</t>
  </si>
  <si>
    <t>商丘大商新玛特</t>
  </si>
  <si>
    <t>W23043</t>
  </si>
  <si>
    <t>商丘可爱贝贝胜利路店</t>
  </si>
  <si>
    <t>W33467</t>
  </si>
  <si>
    <t>咸宁爱婴商行</t>
  </si>
  <si>
    <t>W29413</t>
  </si>
  <si>
    <t>株洲咿呀河西步行街店</t>
  </si>
  <si>
    <t>W36528</t>
  </si>
  <si>
    <t>常德桃源宝宝园</t>
  </si>
  <si>
    <t>W13806</t>
  </si>
  <si>
    <t xml:space="preserve"> 邵阳贝贝熊邵阳店</t>
  </si>
  <si>
    <t>湖北</t>
    <phoneticPr fontId="7" type="noConversion"/>
  </si>
  <si>
    <t>黄石</t>
    <phoneticPr fontId="3" type="noConversion"/>
  </si>
  <si>
    <t>201311达成</t>
  </si>
  <si>
    <t>201311达成率</t>
  </si>
  <si>
    <t>两湖</t>
    <phoneticPr fontId="3" type="noConversion"/>
  </si>
  <si>
    <t>Other MT</t>
    <phoneticPr fontId="3" type="noConversion"/>
  </si>
  <si>
    <t>PG</t>
    <phoneticPr fontId="3" type="noConversion"/>
  </si>
  <si>
    <t>Y</t>
    <phoneticPr fontId="3" type="noConversion"/>
  </si>
  <si>
    <t>Y</t>
    <phoneticPr fontId="3" type="noConversion"/>
  </si>
  <si>
    <t>两湖</t>
    <phoneticPr fontId="3" type="noConversion"/>
  </si>
  <si>
    <t>PG</t>
    <phoneticPr fontId="3" type="noConversion"/>
  </si>
  <si>
    <t>22NKA</t>
    <phoneticPr fontId="3" type="noConversion"/>
  </si>
  <si>
    <t>Other BBS</t>
    <phoneticPr fontId="3" type="noConversion"/>
  </si>
  <si>
    <t>NPG</t>
    <phoneticPr fontId="3" type="noConversion"/>
  </si>
  <si>
    <t>Other MT</t>
    <phoneticPr fontId="3" type="noConversion"/>
  </si>
  <si>
    <t>Other BBS</t>
    <phoneticPr fontId="3" type="noConversion"/>
  </si>
  <si>
    <t>EBBS</t>
    <phoneticPr fontId="3" type="noConversion"/>
  </si>
  <si>
    <t>PG</t>
    <phoneticPr fontId="3" type="noConversion"/>
  </si>
  <si>
    <t>Y</t>
    <phoneticPr fontId="3" type="noConversion"/>
  </si>
  <si>
    <t>两湖</t>
    <phoneticPr fontId="3" type="noConversion"/>
  </si>
  <si>
    <t>EBBS</t>
    <phoneticPr fontId="3" type="noConversion"/>
  </si>
  <si>
    <t>Other BBS</t>
    <phoneticPr fontId="3" type="noConversion"/>
  </si>
  <si>
    <t>Other MT</t>
    <phoneticPr fontId="3" type="noConversion"/>
  </si>
  <si>
    <t>NPG</t>
    <phoneticPr fontId="3" type="noConversion"/>
  </si>
  <si>
    <t>22NKA</t>
    <phoneticPr fontId="3" type="noConversion"/>
  </si>
  <si>
    <t>PG</t>
    <phoneticPr fontId="3" type="noConversion"/>
  </si>
  <si>
    <t>安徽</t>
    <phoneticPr fontId="3" type="noConversion"/>
  </si>
  <si>
    <t>NPG</t>
    <phoneticPr fontId="3" type="noConversion"/>
  </si>
  <si>
    <t>江西</t>
    <phoneticPr fontId="3" type="noConversion"/>
  </si>
  <si>
    <t>Y</t>
    <phoneticPr fontId="3" type="noConversion"/>
  </si>
  <si>
    <t>江西</t>
    <phoneticPr fontId="3" type="noConversion"/>
  </si>
  <si>
    <t>22NKA</t>
    <phoneticPr fontId="3" type="noConversion"/>
  </si>
  <si>
    <t>EBBS</t>
    <phoneticPr fontId="3" type="noConversion"/>
  </si>
  <si>
    <t>福建</t>
    <phoneticPr fontId="3" type="noConversion"/>
  </si>
  <si>
    <t>河南</t>
    <phoneticPr fontId="3" type="noConversion"/>
  </si>
  <si>
    <t>福建</t>
    <phoneticPr fontId="3" type="noConversion"/>
  </si>
  <si>
    <t>安徽</t>
    <phoneticPr fontId="3" type="noConversion"/>
  </si>
  <si>
    <t>营业</t>
  </si>
  <si>
    <t>结业</t>
  </si>
  <si>
    <t>安徽</t>
    <phoneticPr fontId="3" type="noConversion"/>
  </si>
  <si>
    <t>2013GE</t>
    <phoneticPr fontId="3" type="noConversion"/>
  </si>
  <si>
    <t>亲子家园</t>
    <phoneticPr fontId="3" type="noConversion"/>
  </si>
  <si>
    <t>W35459</t>
  </si>
  <si>
    <t>赣州天虹购物广场</t>
  </si>
  <si>
    <t>W48717</t>
  </si>
  <si>
    <t>赣州兴国百家欣</t>
  </si>
  <si>
    <t>W23620</t>
  </si>
  <si>
    <t>格鲁比象山路店</t>
  </si>
  <si>
    <t>W26801</t>
  </si>
  <si>
    <t>上饶花样宝贝</t>
  </si>
  <si>
    <t>W26803</t>
  </si>
  <si>
    <t>上饶可爱可亲</t>
  </si>
  <si>
    <t>W36105</t>
  </si>
  <si>
    <t>赣州豆豆乳品妇保店A</t>
  </si>
  <si>
    <t>W34044</t>
  </si>
  <si>
    <t>泰和妈咪宝贝生活馆3部</t>
  </si>
  <si>
    <t>W48722</t>
  </si>
  <si>
    <t>安福妈咪贝比</t>
  </si>
  <si>
    <t>W48256</t>
    <phoneticPr fontId="3" type="noConversion"/>
  </si>
  <si>
    <t>皇家贝贝香樟里店</t>
    <phoneticPr fontId="3" type="noConversion"/>
  </si>
  <si>
    <t>淮南</t>
    <phoneticPr fontId="3" type="noConversion"/>
  </si>
  <si>
    <t>W45035</t>
    <phoneticPr fontId="3" type="noConversion"/>
  </si>
  <si>
    <t>淮南金摇篮市妇幼店A</t>
    <phoneticPr fontId="3" type="noConversion"/>
  </si>
  <si>
    <t>PG</t>
    <phoneticPr fontId="3" type="noConversion"/>
  </si>
  <si>
    <t>替换世纪华联中宜店</t>
    <phoneticPr fontId="3" type="noConversion"/>
  </si>
  <si>
    <t>替换淮南喜多宝贝</t>
    <phoneticPr fontId="3" type="noConversion"/>
  </si>
  <si>
    <t>W47532</t>
  </si>
  <si>
    <t>九江葆儿福庐山区人民医院店O</t>
  </si>
  <si>
    <t>DBBS</t>
  </si>
  <si>
    <t>W44874</t>
    <phoneticPr fontId="3" type="noConversion"/>
  </si>
  <si>
    <t>安阳宝贝在线</t>
    <phoneticPr fontId="3" type="noConversion"/>
  </si>
  <si>
    <t>W44888</t>
    <phoneticPr fontId="3" type="noConversion"/>
  </si>
  <si>
    <t>焦作阿拉小优友谊路店</t>
    <phoneticPr fontId="3" type="noConversion"/>
  </si>
  <si>
    <t>W40397</t>
  </si>
  <si>
    <t>南阳万德隆府衙店</t>
    <phoneticPr fontId="3" type="noConversion"/>
  </si>
  <si>
    <t>W48709</t>
  </si>
  <si>
    <t>南阳大统集团金玛特工厂店</t>
    <phoneticPr fontId="3" type="noConversion"/>
  </si>
  <si>
    <t>W49289</t>
    <phoneticPr fontId="3" type="noConversion"/>
  </si>
  <si>
    <t>南阳新野亲亲宝贝</t>
    <phoneticPr fontId="3" type="noConversion"/>
  </si>
  <si>
    <t>福建</t>
    <phoneticPr fontId="3" type="noConversion"/>
  </si>
  <si>
    <t>泉州</t>
    <phoneticPr fontId="3" type="noConversion"/>
  </si>
  <si>
    <t>W46457</t>
    <phoneticPr fontId="3" type="noConversion"/>
  </si>
  <si>
    <t>泉州中闽百汇新华店</t>
    <phoneticPr fontId="3" type="noConversion"/>
  </si>
  <si>
    <t>PG</t>
    <phoneticPr fontId="3" type="noConversion"/>
  </si>
  <si>
    <t>福建</t>
    <phoneticPr fontId="3" type="noConversion"/>
  </si>
  <si>
    <t>W46977</t>
    <phoneticPr fontId="3" type="noConversion"/>
  </si>
  <si>
    <t>石狮优乐宝妇幼店</t>
    <phoneticPr fontId="3" type="noConversion"/>
  </si>
  <si>
    <t>调整新增KO门店，替换已关闭门店安阳张书奶粉专卖</t>
  </si>
  <si>
    <t>调整新增KO门店，替换 焦作丹尼斯和平店</t>
  </si>
  <si>
    <t>调整新增KO门店，替换W39635南阳丹尼斯滨河店</t>
  </si>
  <si>
    <t>调整新增KO门店，替换W35229南阳丹尼斯新华店</t>
  </si>
  <si>
    <t>调整新增KO门店，替换W42489南阳爱你贝贝</t>
  </si>
  <si>
    <t>新增替换门店</t>
  </si>
  <si>
    <t>Y</t>
    <phoneticPr fontId="3" type="noConversion"/>
  </si>
  <si>
    <t>Q4指标</t>
    <phoneticPr fontId="3" type="noConversion"/>
  </si>
  <si>
    <t>Q4达成</t>
    <phoneticPr fontId="3" type="noConversion"/>
  </si>
  <si>
    <t>城市LBE指标较原指标比例</t>
    <phoneticPr fontId="3" type="noConversion"/>
  </si>
  <si>
    <t>区域LBE指标较原指标比例</t>
    <phoneticPr fontId="3" type="noConversion"/>
  </si>
  <si>
    <t>KO调整后指标较原指标调整比例下限</t>
    <phoneticPr fontId="3" type="noConversion"/>
  </si>
  <si>
    <t>调整后目标调整比例</t>
    <phoneticPr fontId="3" type="noConversion"/>
  </si>
  <si>
    <t>调整后目标比例与需调整比例差异，如比例为负，请在备注里注明理由</t>
    <phoneticPr fontId="3" type="noConversion"/>
  </si>
  <si>
    <t>201312调整后目标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</si>
</sst>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0_ "/>
    <numFmt numFmtId="178" formatCode="0.00_ "/>
    <numFmt numFmtId="179" formatCode="0;_퓿"/>
    <numFmt numFmtId="181" formatCode="0.0;_퓿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b/>
      <sz val="8"/>
      <color indexed="81"/>
      <name val="宋体"/>
      <family val="3"/>
      <charset val="134"/>
    </font>
    <font>
      <sz val="8"/>
      <color indexed="81"/>
      <name val="宋体"/>
      <family val="3"/>
      <charset val="134"/>
    </font>
    <font>
      <sz val="8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9"/>
      <name val="Calibri"/>
      <family val="2"/>
    </font>
    <font>
      <sz val="9"/>
      <name val="Calibri"/>
      <family val="2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9"/>
      <name val="Arial"/>
      <family val="2"/>
    </font>
    <font>
      <sz val="12"/>
      <name val="Tahoma"/>
      <family val="2"/>
    </font>
    <font>
      <sz val="12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" fillId="0" borderId="0"/>
    <xf numFmtId="0" fontId="21" fillId="0" borderId="0"/>
    <xf numFmtId="9" fontId="21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22" fillId="0" borderId="0">
      <alignment vertical="center"/>
    </xf>
    <xf numFmtId="0" fontId="23" fillId="0" borderId="0"/>
    <xf numFmtId="0" fontId="20" fillId="0" borderId="0"/>
    <xf numFmtId="0" fontId="2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6" fillId="0" borderId="0" xfId="2" applyNumberFormat="1" applyFont="1" applyFill="1" applyBorder="1" applyAlignment="1">
      <alignment horizontal="center" vertical="center" wrapText="1"/>
    </xf>
    <xf numFmtId="0" fontId="6" fillId="2" borderId="0" xfId="2" applyNumberFormat="1" applyFont="1" applyFill="1" applyBorder="1" applyAlignment="1">
      <alignment horizontal="center" vertical="center" wrapText="1"/>
    </xf>
    <xf numFmtId="176" fontId="6" fillId="2" borderId="0" xfId="2" applyNumberFormat="1" applyFont="1" applyFill="1" applyBorder="1" applyAlignment="1">
      <alignment horizontal="center" vertical="center" wrapText="1"/>
    </xf>
    <xf numFmtId="9" fontId="6" fillId="2" borderId="0" xfId="2" applyNumberFormat="1" applyFont="1" applyFill="1" applyBorder="1" applyAlignment="1">
      <alignment horizontal="center" vertical="center" wrapText="1"/>
    </xf>
    <xf numFmtId="177" fontId="6" fillId="2" borderId="0" xfId="2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176" fontId="6" fillId="3" borderId="0" xfId="2" applyNumberFormat="1" applyFont="1" applyFill="1" applyBorder="1" applyAlignment="1">
      <alignment horizontal="center" vertical="center" wrapText="1"/>
    </xf>
    <xf numFmtId="9" fontId="6" fillId="3" borderId="0" xfId="1" applyFont="1" applyFill="1" applyBorder="1" applyAlignment="1">
      <alignment horizontal="center" vertical="center" wrapText="1"/>
    </xf>
    <xf numFmtId="176" fontId="6" fillId="4" borderId="0" xfId="2" applyNumberFormat="1" applyFont="1" applyFill="1" applyBorder="1" applyAlignment="1">
      <alignment horizontal="center" vertical="center" wrapText="1"/>
    </xf>
    <xf numFmtId="9" fontId="6" fillId="4" borderId="0" xfId="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9" fontId="6" fillId="5" borderId="0" xfId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9" fontId="6" fillId="0" borderId="0" xfId="1" applyFont="1" applyBorder="1" applyAlignment="1">
      <alignment horizontal="center" vertical="center" wrapText="1"/>
    </xf>
    <xf numFmtId="9" fontId="6" fillId="0" borderId="0" xfId="1" applyFont="1" applyFill="1" applyBorder="1" applyAlignment="1">
      <alignment horizontal="center" vertical="center" wrapText="1"/>
    </xf>
    <xf numFmtId="9" fontId="6" fillId="6" borderId="0" xfId="1" applyFont="1" applyFill="1" applyBorder="1" applyAlignment="1">
      <alignment horizontal="center" vertical="center" wrapText="1"/>
    </xf>
    <xf numFmtId="9" fontId="6" fillId="2" borderId="0" xfId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179" fontId="6" fillId="0" borderId="0" xfId="0" applyNumberFormat="1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9" fontId="6" fillId="7" borderId="0" xfId="1" applyFont="1" applyFill="1" applyBorder="1" applyAlignment="1">
      <alignment horizontal="center" vertical="center" wrapText="1"/>
    </xf>
    <xf numFmtId="181" fontId="6" fillId="0" borderId="0" xfId="0" applyNumberFormat="1" applyFont="1" applyFill="1" applyBorder="1" applyAlignment="1">
      <alignment horizontal="center" vertic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76" fontId="6" fillId="8" borderId="0" xfId="0" applyNumberFormat="1" applyFont="1" applyFill="1" applyBorder="1" applyAlignment="1">
      <alignment horizontal="center" vertical="center" wrapText="1"/>
    </xf>
    <xf numFmtId="178" fontId="6" fillId="0" borderId="0" xfId="0" applyNumberFormat="1" applyFont="1" applyBorder="1" applyAlignment="1">
      <alignment horizontal="center" vertical="center" wrapText="1"/>
    </xf>
    <xf numFmtId="0" fontId="6" fillId="8" borderId="0" xfId="2" applyNumberFormat="1" applyFont="1" applyFill="1" applyBorder="1" applyAlignment="1">
      <alignment horizontal="center" vertical="center" wrapText="1"/>
    </xf>
  </cellXfs>
  <cellStyles count="30">
    <cellStyle name="?鹎%U龡&amp;H鼼_x0008__x0001__x001f_?_x0007__x0001__x0001_" xfId="2"/>
    <cellStyle name="?鹎%U龡&amp;H鼼_x0008__x0001__x001f_?_x0007__x0001__x0001_ 2" xfId="12"/>
    <cellStyle name="_~3335427" xfId="13"/>
    <cellStyle name="_~3928579" xfId="14"/>
    <cellStyle name="_~8025367" xfId="15"/>
    <cellStyle name="_20100329 city cluster vs. ANI city list" xfId="16"/>
    <cellStyle name="_c4医务新客人员表(实际数)" xfId="17"/>
    <cellStyle name="_C4有效新交_数（7月0-6个月）" xfId="18"/>
    <cellStyle name="_C4有效新交卡数（实际数）" xfId="19"/>
    <cellStyle name="_ET_STYLE_NoName_00_" xfId="20"/>
    <cellStyle name="_ET_STYLE_NoName_00__锦州铺市明细" xfId="21"/>
    <cellStyle name="_上半年PC新客（6M-1Y）统计" xfId="22"/>
    <cellStyle name="0,0_x000d__x000a_NA_x000d__x000a_" xfId="23"/>
    <cellStyle name="Normal" xfId="0" builtinId="0"/>
    <cellStyle name="Normal 18" xfId="7"/>
    <cellStyle name="Normal 2" xfId="10"/>
    <cellStyle name="Normal 23" xfId="6"/>
    <cellStyle name="Normal 3" xfId="28"/>
    <cellStyle name="Normal 4" xfId="3"/>
    <cellStyle name="Normal 4 2" xfId="9"/>
    <cellStyle name="Normal 5" xfId="4"/>
    <cellStyle name="Normal 7" xfId="5"/>
    <cellStyle name="Percent" xfId="1" builtinId="5"/>
    <cellStyle name="Percent 2" xfId="11"/>
    <cellStyle name="Percent 3" xfId="29"/>
    <cellStyle name="Style 1" xfId="24"/>
    <cellStyle name="常规 2" xfId="25"/>
    <cellStyle name="常规_2013年Key Outlet确认" xfId="8"/>
    <cellStyle name="未定义" xfId="26"/>
    <cellStyle name="样式 1" xfId="27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zhangxz\AppData\Local\Microsoft\Windows\Temporary%20Internet%20Files\Content.Outlook\8O71E38U\2013&#29983;&#24847;&#35745;&#21010;-&#21326;&#20013;3&#65288;2.5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block (厦漳龙)"/>
      <sheetName val="building block (泉莆)"/>
      <sheetName val="building block (南三宁) "/>
      <sheetName val="building block (福州)"/>
      <sheetName val="building block"/>
      <sheetName val="地区分门店生意计划"/>
      <sheetName val="城市清单"/>
      <sheetName val="城市基础信息"/>
      <sheetName val="特殊产品指标设定 (2)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O2" t="str">
            <v>W39929</v>
          </cell>
          <cell r="P2">
            <v>342</v>
          </cell>
          <cell r="Q2">
            <v>8.1643490093259437E-4</v>
          </cell>
          <cell r="X2">
            <v>1</v>
          </cell>
          <cell r="Y2">
            <v>1</v>
          </cell>
          <cell r="Z2">
            <v>0</v>
          </cell>
          <cell r="AA2">
            <v>45</v>
          </cell>
          <cell r="AB2">
            <v>0</v>
          </cell>
        </row>
        <row r="3">
          <cell r="O3" t="str">
            <v>W39968</v>
          </cell>
          <cell r="P3">
            <v>999</v>
          </cell>
          <cell r="Q3">
            <v>7.9652185456838474E-5</v>
          </cell>
          <cell r="Z3">
            <v>0</v>
          </cell>
          <cell r="AA3">
            <v>6</v>
          </cell>
          <cell r="AB3">
            <v>0</v>
          </cell>
        </row>
        <row r="4">
          <cell r="O4" t="str">
            <v>W39967</v>
          </cell>
          <cell r="P4">
            <v>712</v>
          </cell>
          <cell r="Q4">
            <v>1.5930437091367695E-4</v>
          </cell>
          <cell r="Z4">
            <v>0</v>
          </cell>
          <cell r="AA4">
            <v>7</v>
          </cell>
          <cell r="AB4">
            <v>0</v>
          </cell>
        </row>
        <row r="5">
          <cell r="O5" t="str">
            <v>W39966</v>
          </cell>
          <cell r="P5">
            <v>713</v>
          </cell>
          <cell r="Q5">
            <v>1.5930437091367695E-4</v>
          </cell>
          <cell r="Z5">
            <v>0</v>
          </cell>
          <cell r="AA5">
            <v>6</v>
          </cell>
          <cell r="AB5">
            <v>0</v>
          </cell>
        </row>
        <row r="6">
          <cell r="O6" t="str">
            <v>W39965</v>
          </cell>
          <cell r="P6">
            <v>804</v>
          </cell>
          <cell r="Q6">
            <v>1.3275364242806411E-4</v>
          </cell>
          <cell r="Z6">
            <v>0</v>
          </cell>
          <cell r="AA6">
            <v>6</v>
          </cell>
          <cell r="AB6">
            <v>0</v>
          </cell>
        </row>
        <row r="7">
          <cell r="O7" t="str">
            <v>W39964</v>
          </cell>
          <cell r="P7">
            <v>1000</v>
          </cell>
          <cell r="Q7">
            <v>7.9652185456838474E-5</v>
          </cell>
          <cell r="Z7">
            <v>0</v>
          </cell>
          <cell r="AA7">
            <v>6</v>
          </cell>
          <cell r="AB7">
            <v>0</v>
          </cell>
        </row>
        <row r="8">
          <cell r="O8" t="str">
            <v>W39963</v>
          </cell>
          <cell r="P8">
            <v>892</v>
          </cell>
          <cell r="Q8">
            <v>9.9565231821048089E-5</v>
          </cell>
          <cell r="Z8">
            <v>0</v>
          </cell>
          <cell r="AA8">
            <v>5</v>
          </cell>
          <cell r="AB8">
            <v>0</v>
          </cell>
        </row>
        <row r="9">
          <cell r="O9" t="str">
            <v>W39961</v>
          </cell>
          <cell r="P9">
            <v>836</v>
          </cell>
          <cell r="Q9">
            <v>1.194782781852577E-4</v>
          </cell>
          <cell r="Z9">
            <v>0</v>
          </cell>
          <cell r="AA9">
            <v>11</v>
          </cell>
          <cell r="AB9">
            <v>0</v>
          </cell>
        </row>
        <row r="10">
          <cell r="O10" t="str">
            <v>W39959</v>
          </cell>
          <cell r="P10">
            <v>714</v>
          </cell>
          <cell r="Q10">
            <v>1.5930437091367695E-4</v>
          </cell>
          <cell r="Z10">
            <v>0</v>
          </cell>
          <cell r="AA10">
            <v>12</v>
          </cell>
          <cell r="AB10">
            <v>0</v>
          </cell>
        </row>
        <row r="11">
          <cell r="O11" t="str">
            <v>W39957</v>
          </cell>
          <cell r="P11">
            <v>715</v>
          </cell>
          <cell r="Q11">
            <v>1.5930437091367695E-4</v>
          </cell>
          <cell r="Z11">
            <v>0</v>
          </cell>
          <cell r="AA11">
            <v>12</v>
          </cell>
          <cell r="AB11">
            <v>0</v>
          </cell>
        </row>
        <row r="12">
          <cell r="O12" t="str">
            <v>W39954</v>
          </cell>
          <cell r="P12">
            <v>716</v>
          </cell>
          <cell r="Q12">
            <v>1.5930437091367695E-4</v>
          </cell>
          <cell r="Z12">
            <v>0</v>
          </cell>
          <cell r="AA12">
            <v>8</v>
          </cell>
          <cell r="AB12">
            <v>0</v>
          </cell>
        </row>
        <row r="13">
          <cell r="O13" t="str">
            <v>W39949</v>
          </cell>
          <cell r="P13">
            <v>1001</v>
          </cell>
          <cell r="Q13">
            <v>7.9652185456838474E-5</v>
          </cell>
          <cell r="Z13">
            <v>0</v>
          </cell>
          <cell r="AA13">
            <v>6</v>
          </cell>
          <cell r="AB13">
            <v>0</v>
          </cell>
        </row>
        <row r="14">
          <cell r="O14" t="str">
            <v>W39947</v>
          </cell>
          <cell r="P14">
            <v>893</v>
          </cell>
          <cell r="Q14">
            <v>9.9565231821048089E-5</v>
          </cell>
          <cell r="Z14">
            <v>0</v>
          </cell>
          <cell r="AA14">
            <v>7</v>
          </cell>
          <cell r="AB14">
            <v>0</v>
          </cell>
        </row>
        <row r="15">
          <cell r="O15" t="str">
            <v>W39940</v>
          </cell>
          <cell r="P15">
            <v>717</v>
          </cell>
          <cell r="Q15">
            <v>1.5930437091367695E-4</v>
          </cell>
          <cell r="Z15">
            <v>0</v>
          </cell>
          <cell r="AA15">
            <v>8</v>
          </cell>
          <cell r="AB15">
            <v>0</v>
          </cell>
        </row>
        <row r="16">
          <cell r="O16" t="str">
            <v>W39937</v>
          </cell>
          <cell r="P16">
            <v>718</v>
          </cell>
          <cell r="Q16">
            <v>1.5930437091367695E-4</v>
          </cell>
          <cell r="Z16">
            <v>0</v>
          </cell>
          <cell r="AA16">
            <v>8</v>
          </cell>
          <cell r="AB16">
            <v>0</v>
          </cell>
        </row>
        <row r="17">
          <cell r="O17" t="str">
            <v>W39935</v>
          </cell>
          <cell r="P17">
            <v>719</v>
          </cell>
          <cell r="Q17">
            <v>1.5930437091367695E-4</v>
          </cell>
          <cell r="Z17">
            <v>0</v>
          </cell>
          <cell r="AA17">
            <v>9</v>
          </cell>
          <cell r="AB17">
            <v>0</v>
          </cell>
        </row>
        <row r="18">
          <cell r="O18" t="str">
            <v>W39933</v>
          </cell>
          <cell r="P18">
            <v>968</v>
          </cell>
          <cell r="Q18">
            <v>8.6289867578241683E-5</v>
          </cell>
          <cell r="Z18">
            <v>0</v>
          </cell>
          <cell r="AA18">
            <v>7</v>
          </cell>
          <cell r="AB18">
            <v>0</v>
          </cell>
        </row>
        <row r="19">
          <cell r="O19" t="str">
            <v>W39926</v>
          </cell>
          <cell r="P19">
            <v>720</v>
          </cell>
          <cell r="Q19">
            <v>1.5930437091367695E-4</v>
          </cell>
          <cell r="Z19">
            <v>0</v>
          </cell>
          <cell r="AA19">
            <v>10</v>
          </cell>
          <cell r="AB19">
            <v>0</v>
          </cell>
        </row>
        <row r="20">
          <cell r="O20" t="str">
            <v>W39925</v>
          </cell>
          <cell r="P20">
            <v>894</v>
          </cell>
          <cell r="Q20">
            <v>9.9565231821048089E-5</v>
          </cell>
          <cell r="Z20">
            <v>0</v>
          </cell>
          <cell r="AA20">
            <v>9</v>
          </cell>
          <cell r="AB20">
            <v>0</v>
          </cell>
        </row>
        <row r="21">
          <cell r="O21" t="str">
            <v>W39922</v>
          </cell>
          <cell r="P21">
            <v>721</v>
          </cell>
          <cell r="Q21">
            <v>1.5930437091367695E-4</v>
          </cell>
          <cell r="Z21">
            <v>0</v>
          </cell>
          <cell r="AA21">
            <v>9</v>
          </cell>
          <cell r="AB21">
            <v>0</v>
          </cell>
        </row>
        <row r="22">
          <cell r="O22" t="str">
            <v>W39919</v>
          </cell>
          <cell r="P22">
            <v>1164</v>
          </cell>
          <cell r="Q22">
            <v>5.3101456971225649E-5</v>
          </cell>
          <cell r="Z22">
            <v>0</v>
          </cell>
          <cell r="AA22">
            <v>8</v>
          </cell>
          <cell r="AB22">
            <v>0</v>
          </cell>
        </row>
        <row r="23">
          <cell r="O23" t="str">
            <v>W39916</v>
          </cell>
          <cell r="P23">
            <v>1165</v>
          </cell>
          <cell r="Q23">
            <v>5.3101456971225649E-5</v>
          </cell>
          <cell r="Z23">
            <v>0</v>
          </cell>
          <cell r="AA23">
            <v>8</v>
          </cell>
          <cell r="AB23">
            <v>0</v>
          </cell>
        </row>
        <row r="24">
          <cell r="O24" t="str">
            <v>W39913</v>
          </cell>
          <cell r="P24">
            <v>722</v>
          </cell>
          <cell r="Q24">
            <v>1.5930437091367695E-4</v>
          </cell>
          <cell r="Z24">
            <v>0</v>
          </cell>
          <cell r="AA24">
            <v>8</v>
          </cell>
          <cell r="AB24">
            <v>0</v>
          </cell>
        </row>
        <row r="25">
          <cell r="O25" t="str">
            <v>W39901</v>
          </cell>
          <cell r="P25">
            <v>723</v>
          </cell>
          <cell r="Q25">
            <v>1.5930437091367695E-4</v>
          </cell>
          <cell r="Z25">
            <v>0</v>
          </cell>
          <cell r="AA25">
            <v>9</v>
          </cell>
          <cell r="AB25">
            <v>0</v>
          </cell>
        </row>
        <row r="26">
          <cell r="O26" t="str">
            <v>W39900</v>
          </cell>
          <cell r="P26">
            <v>805</v>
          </cell>
          <cell r="Q26">
            <v>1.3275364242806411E-4</v>
          </cell>
          <cell r="Z26">
            <v>0</v>
          </cell>
          <cell r="AA26">
            <v>7</v>
          </cell>
          <cell r="AB26">
            <v>0</v>
          </cell>
        </row>
        <row r="27">
          <cell r="O27" t="str">
            <v>W30263</v>
          </cell>
          <cell r="P27">
            <v>240</v>
          </cell>
          <cell r="Q27">
            <v>1.2346088745809963E-3</v>
          </cell>
          <cell r="W27">
            <v>1</v>
          </cell>
          <cell r="Z27">
            <v>200</v>
          </cell>
          <cell r="AA27">
            <v>118</v>
          </cell>
          <cell r="AB27">
            <v>16.666666666666668</v>
          </cell>
        </row>
        <row r="28">
          <cell r="O28" t="str">
            <v>W29596</v>
          </cell>
          <cell r="P28">
            <v>253</v>
          </cell>
          <cell r="Q28">
            <v>1.1947827818525772E-3</v>
          </cell>
          <cell r="R28" t="str">
            <v>Y</v>
          </cell>
          <cell r="W28">
            <v>1</v>
          </cell>
          <cell r="X28">
            <v>1</v>
          </cell>
          <cell r="Y28">
            <v>1</v>
          </cell>
          <cell r="Z28">
            <v>215</v>
          </cell>
          <cell r="AA28">
            <v>130</v>
          </cell>
          <cell r="AB28">
            <v>17.916666666666668</v>
          </cell>
        </row>
        <row r="29">
          <cell r="O29" t="str">
            <v>W29917</v>
          </cell>
          <cell r="P29">
            <v>136</v>
          </cell>
          <cell r="Q29">
            <v>1.9913046364209617E-3</v>
          </cell>
          <cell r="R29" t="str">
            <v>Y</v>
          </cell>
          <cell r="U29" t="str">
            <v>Y</v>
          </cell>
          <cell r="W29">
            <v>1</v>
          </cell>
          <cell r="X29">
            <v>1</v>
          </cell>
          <cell r="Y29">
            <v>1</v>
          </cell>
          <cell r="Z29">
            <v>212</v>
          </cell>
          <cell r="AA29">
            <v>168</v>
          </cell>
          <cell r="AB29">
            <v>17.666666666666668</v>
          </cell>
        </row>
        <row r="30">
          <cell r="O30" t="str">
            <v>W37815</v>
          </cell>
          <cell r="P30">
            <v>1193</v>
          </cell>
          <cell r="Q30">
            <v>4.646377484982244E-5</v>
          </cell>
          <cell r="Z30">
            <v>0</v>
          </cell>
          <cell r="AA30">
            <v>6</v>
          </cell>
          <cell r="AB30">
            <v>0</v>
          </cell>
        </row>
        <row r="31">
          <cell r="O31" t="str">
            <v>W37814</v>
          </cell>
          <cell r="P31">
            <v>1194</v>
          </cell>
          <cell r="Q31">
            <v>4.646377484982244E-5</v>
          </cell>
          <cell r="Z31">
            <v>0</v>
          </cell>
          <cell r="AA31">
            <v>6</v>
          </cell>
          <cell r="AB31">
            <v>0</v>
          </cell>
        </row>
        <row r="32">
          <cell r="O32" t="str">
            <v>W04289</v>
          </cell>
          <cell r="P32">
            <v>951</v>
          </cell>
          <cell r="Q32">
            <v>9.2927549699644879E-5</v>
          </cell>
          <cell r="W32">
            <v>1</v>
          </cell>
          <cell r="Z32">
            <v>44</v>
          </cell>
          <cell r="AA32">
            <v>12</v>
          </cell>
          <cell r="AB32">
            <v>3.6666666666666665</v>
          </cell>
        </row>
        <row r="33">
          <cell r="O33" t="str">
            <v>W29926</v>
          </cell>
          <cell r="P33">
            <v>159</v>
          </cell>
          <cell r="Q33">
            <v>1.8320002655072849E-3</v>
          </cell>
          <cell r="R33" t="str">
            <v>Y</v>
          </cell>
          <cell r="U33" t="str">
            <v>Y</v>
          </cell>
          <cell r="X33">
            <v>1</v>
          </cell>
          <cell r="Y33">
            <v>1</v>
          </cell>
          <cell r="Z33">
            <v>519</v>
          </cell>
          <cell r="AA33">
            <v>186.5</v>
          </cell>
          <cell r="AB33">
            <v>43.25</v>
          </cell>
        </row>
        <row r="34">
          <cell r="O34" t="str">
            <v>W17369</v>
          </cell>
          <cell r="P34">
            <v>137</v>
          </cell>
          <cell r="Q34">
            <v>1.9913046364209617E-3</v>
          </cell>
          <cell r="R34" t="str">
            <v>Y</v>
          </cell>
          <cell r="U34" t="str">
            <v>Y</v>
          </cell>
          <cell r="W34">
            <v>1</v>
          </cell>
          <cell r="X34">
            <v>1</v>
          </cell>
          <cell r="Y34">
            <v>1</v>
          </cell>
          <cell r="Z34">
            <v>413</v>
          </cell>
          <cell r="AA34">
            <v>212</v>
          </cell>
          <cell r="AB34">
            <v>34.416666666666664</v>
          </cell>
        </row>
        <row r="35">
          <cell r="O35" t="str">
            <v>W03118</v>
          </cell>
          <cell r="P35">
            <v>185</v>
          </cell>
          <cell r="Q35">
            <v>1.5930437091367694E-3</v>
          </cell>
          <cell r="R35" t="str">
            <v>Y</v>
          </cell>
          <cell r="W35">
            <v>1</v>
          </cell>
          <cell r="X35">
            <v>1</v>
          </cell>
          <cell r="Y35">
            <v>1</v>
          </cell>
          <cell r="Z35">
            <v>549</v>
          </cell>
          <cell r="AA35">
            <v>167</v>
          </cell>
          <cell r="AB35">
            <v>45.75</v>
          </cell>
        </row>
        <row r="36">
          <cell r="O36" t="str">
            <v>W30930</v>
          </cell>
          <cell r="P36">
            <v>346</v>
          </cell>
          <cell r="Q36">
            <v>7.9652185456838471E-4</v>
          </cell>
          <cell r="Z36">
            <v>54</v>
          </cell>
          <cell r="AA36">
            <v>69</v>
          </cell>
          <cell r="AB36">
            <v>4.5</v>
          </cell>
        </row>
        <row r="37">
          <cell r="O37" t="str">
            <v>W26876</v>
          </cell>
          <cell r="P37">
            <v>1106</v>
          </cell>
          <cell r="Q37">
            <v>7.3014503335435264E-5</v>
          </cell>
          <cell r="Z37">
            <v>16</v>
          </cell>
          <cell r="AA37">
            <v>10</v>
          </cell>
          <cell r="AB37">
            <v>1.3333333333333333</v>
          </cell>
        </row>
        <row r="38">
          <cell r="O38" t="str">
            <v>W26877</v>
          </cell>
          <cell r="P38">
            <v>1136</v>
          </cell>
          <cell r="Q38">
            <v>5.9739139092628852E-5</v>
          </cell>
          <cell r="Z38">
            <v>43</v>
          </cell>
          <cell r="AA38">
            <v>8</v>
          </cell>
          <cell r="AB38">
            <v>3.5833333333333335</v>
          </cell>
        </row>
        <row r="39">
          <cell r="O39" t="str">
            <v>W26878</v>
          </cell>
          <cell r="P39">
            <v>1241</v>
          </cell>
          <cell r="Q39">
            <v>3.9826092728419237E-5</v>
          </cell>
          <cell r="Z39">
            <v>48</v>
          </cell>
          <cell r="AA39">
            <v>5</v>
          </cell>
          <cell r="AB39">
            <v>4</v>
          </cell>
        </row>
        <row r="40">
          <cell r="O40" t="str">
            <v>W26868</v>
          </cell>
          <cell r="P40">
            <v>1166</v>
          </cell>
          <cell r="Q40">
            <v>5.3101456971225649E-5</v>
          </cell>
          <cell r="Z40">
            <v>15</v>
          </cell>
          <cell r="AA40">
            <v>7</v>
          </cell>
          <cell r="AB40">
            <v>1.25</v>
          </cell>
        </row>
        <row r="41">
          <cell r="O41" t="str">
            <v>W26869</v>
          </cell>
          <cell r="P41">
            <v>1195</v>
          </cell>
          <cell r="Q41">
            <v>4.646377484982244E-5</v>
          </cell>
          <cell r="Z41">
            <v>13</v>
          </cell>
          <cell r="AA41">
            <v>6</v>
          </cell>
          <cell r="AB41">
            <v>1.0833333333333333</v>
          </cell>
        </row>
        <row r="42">
          <cell r="O42" t="str">
            <v>W26872</v>
          </cell>
          <cell r="P42">
            <v>1118</v>
          </cell>
          <cell r="Q42">
            <v>6.6376821214032055E-5</v>
          </cell>
          <cell r="Z42">
            <v>16</v>
          </cell>
          <cell r="AA42">
            <v>7</v>
          </cell>
          <cell r="AB42">
            <v>1.3333333333333333</v>
          </cell>
        </row>
        <row r="43">
          <cell r="O43" t="str">
            <v>W26873</v>
          </cell>
          <cell r="P43">
            <v>514</v>
          </cell>
          <cell r="Q43">
            <v>3.186087418273539E-4</v>
          </cell>
          <cell r="Z43">
            <v>102</v>
          </cell>
          <cell r="AA43">
            <v>33</v>
          </cell>
          <cell r="AB43">
            <v>8.5</v>
          </cell>
        </row>
        <row r="44">
          <cell r="O44" t="str">
            <v>W26866</v>
          </cell>
          <cell r="P44">
            <v>1196</v>
          </cell>
          <cell r="Q44">
            <v>4.646377484982244E-5</v>
          </cell>
          <cell r="Z44">
            <v>34</v>
          </cell>
          <cell r="AA44">
            <v>5</v>
          </cell>
          <cell r="AB44">
            <v>2.8333333333333335</v>
          </cell>
        </row>
        <row r="45">
          <cell r="O45" t="str">
            <v>W29925</v>
          </cell>
          <cell r="P45">
            <v>895</v>
          </cell>
          <cell r="Q45">
            <v>9.9565231821048089E-5</v>
          </cell>
          <cell r="Z45">
            <v>51</v>
          </cell>
          <cell r="AA45">
            <v>13</v>
          </cell>
          <cell r="AB45">
            <v>4.25</v>
          </cell>
        </row>
        <row r="46">
          <cell r="O46" t="str">
            <v>W30262</v>
          </cell>
          <cell r="P46">
            <v>1137</v>
          </cell>
          <cell r="Q46">
            <v>5.9739139092628852E-5</v>
          </cell>
          <cell r="Z46">
            <v>30</v>
          </cell>
          <cell r="AA46">
            <v>8</v>
          </cell>
          <cell r="AB46">
            <v>2.5</v>
          </cell>
        </row>
        <row r="47">
          <cell r="O47" t="str">
            <v>W01169</v>
          </cell>
          <cell r="P47">
            <v>1119</v>
          </cell>
          <cell r="Q47">
            <v>6.6376821214032055E-5</v>
          </cell>
          <cell r="Z47">
            <v>107</v>
          </cell>
          <cell r="AA47">
            <v>10</v>
          </cell>
          <cell r="AB47">
            <v>8.9166666666666661</v>
          </cell>
        </row>
        <row r="48">
          <cell r="O48" t="str">
            <v>W01171</v>
          </cell>
          <cell r="P48">
            <v>1197</v>
          </cell>
          <cell r="Q48">
            <v>4.646377484982244E-5</v>
          </cell>
          <cell r="Z48">
            <v>16</v>
          </cell>
          <cell r="AA48">
            <v>6</v>
          </cell>
          <cell r="AB48">
            <v>1.3333333333333333</v>
          </cell>
        </row>
        <row r="49">
          <cell r="O49" t="str">
            <v>W23027</v>
          </cell>
          <cell r="P49">
            <v>1198</v>
          </cell>
          <cell r="Q49">
            <v>4.646377484982244E-5</v>
          </cell>
          <cell r="Z49">
            <v>29</v>
          </cell>
          <cell r="AA49">
            <v>6</v>
          </cell>
          <cell r="AB49">
            <v>2.4166666666666665</v>
          </cell>
        </row>
        <row r="50">
          <cell r="O50" t="str">
            <v>W17596</v>
          </cell>
          <cell r="P50">
            <v>1120</v>
          </cell>
          <cell r="Q50">
            <v>6.6376821214032055E-5</v>
          </cell>
          <cell r="Z50">
            <v>25</v>
          </cell>
          <cell r="AA50">
            <v>9</v>
          </cell>
          <cell r="AB50">
            <v>2.0833333333333335</v>
          </cell>
        </row>
        <row r="51">
          <cell r="O51" t="str">
            <v>W17589</v>
          </cell>
          <cell r="P51">
            <v>1299</v>
          </cell>
          <cell r="Q51">
            <v>3.3188410607016027E-5</v>
          </cell>
          <cell r="Z51">
            <v>20</v>
          </cell>
          <cell r="AA51">
            <v>5</v>
          </cell>
          <cell r="AB51">
            <v>1.6666666666666667</v>
          </cell>
        </row>
        <row r="52">
          <cell r="O52" t="str">
            <v>W17568</v>
          </cell>
          <cell r="P52">
            <v>1167</v>
          </cell>
          <cell r="Q52">
            <v>5.3101456971225649E-5</v>
          </cell>
          <cell r="Z52">
            <v>1</v>
          </cell>
          <cell r="AA52">
            <v>7</v>
          </cell>
          <cell r="AB52">
            <v>8.3333333333333329E-2</v>
          </cell>
        </row>
        <row r="53">
          <cell r="O53" t="str">
            <v>W17569</v>
          </cell>
          <cell r="P53">
            <v>1199</v>
          </cell>
          <cell r="Q53">
            <v>4.646377484982244E-5</v>
          </cell>
          <cell r="Z53">
            <v>1</v>
          </cell>
          <cell r="AA53">
            <v>6</v>
          </cell>
          <cell r="AB53">
            <v>8.3333333333333329E-2</v>
          </cell>
        </row>
        <row r="54">
          <cell r="O54" t="str">
            <v>W17363</v>
          </cell>
          <cell r="P54">
            <v>1242</v>
          </cell>
          <cell r="Q54">
            <v>3.9826092728419237E-5</v>
          </cell>
          <cell r="Z54">
            <v>17</v>
          </cell>
          <cell r="AA54">
            <v>5</v>
          </cell>
          <cell r="AB54">
            <v>1.4166666666666667</v>
          </cell>
        </row>
        <row r="55">
          <cell r="O55" t="str">
            <v>W17364</v>
          </cell>
          <cell r="P55">
            <v>1168</v>
          </cell>
          <cell r="Q55">
            <v>5.3101456971225649E-5</v>
          </cell>
          <cell r="Z55">
            <v>18</v>
          </cell>
          <cell r="AA55">
            <v>7</v>
          </cell>
          <cell r="AB55">
            <v>1.5</v>
          </cell>
        </row>
        <row r="56">
          <cell r="O56" t="str">
            <v>W17103</v>
          </cell>
          <cell r="P56">
            <v>1243</v>
          </cell>
          <cell r="Q56">
            <v>3.9826092728419237E-5</v>
          </cell>
          <cell r="Z56">
            <v>1</v>
          </cell>
          <cell r="AA56">
            <v>5</v>
          </cell>
          <cell r="AB56">
            <v>8.3333333333333329E-2</v>
          </cell>
        </row>
        <row r="57">
          <cell r="O57" t="str">
            <v>W17142</v>
          </cell>
          <cell r="P57">
            <v>1200</v>
          </cell>
          <cell r="Q57">
            <v>4.646377484982244E-5</v>
          </cell>
          <cell r="Z57">
            <v>1</v>
          </cell>
          <cell r="AA57">
            <v>6</v>
          </cell>
          <cell r="AB57">
            <v>8.3333333333333329E-2</v>
          </cell>
        </row>
        <row r="58">
          <cell r="O58" t="str">
            <v>W17089</v>
          </cell>
          <cell r="P58">
            <v>403</v>
          </cell>
          <cell r="Q58">
            <v>5.3101456971225644E-4</v>
          </cell>
          <cell r="Z58">
            <v>32</v>
          </cell>
          <cell r="AA58">
            <v>70</v>
          </cell>
          <cell r="AB58">
            <v>2.6666666666666665</v>
          </cell>
        </row>
        <row r="59">
          <cell r="O59" t="str">
            <v>W17085</v>
          </cell>
          <cell r="P59">
            <v>1169</v>
          </cell>
          <cell r="Q59">
            <v>5.3101456971225649E-5</v>
          </cell>
          <cell r="Z59">
            <v>21</v>
          </cell>
          <cell r="AA59">
            <v>7</v>
          </cell>
          <cell r="AB59">
            <v>1.75</v>
          </cell>
        </row>
        <row r="60">
          <cell r="O60" t="str">
            <v>W23028</v>
          </cell>
          <cell r="P60">
            <v>186</v>
          </cell>
          <cell r="Q60">
            <v>1.5930437091367694E-3</v>
          </cell>
          <cell r="R60" t="str">
            <v>Y</v>
          </cell>
          <cell r="X60">
            <v>1</v>
          </cell>
          <cell r="Y60">
            <v>1</v>
          </cell>
          <cell r="Z60">
            <v>499</v>
          </cell>
          <cell r="AA60">
            <v>150</v>
          </cell>
          <cell r="AB60">
            <v>41.583333333333336</v>
          </cell>
        </row>
        <row r="61">
          <cell r="O61" t="str">
            <v>W30264</v>
          </cell>
          <cell r="P61">
            <v>187</v>
          </cell>
          <cell r="Q61">
            <v>1.5930437091367694E-3</v>
          </cell>
          <cell r="R61" t="str">
            <v>Y</v>
          </cell>
          <cell r="X61">
            <v>1</v>
          </cell>
          <cell r="Y61">
            <v>1</v>
          </cell>
          <cell r="Z61">
            <v>157</v>
          </cell>
          <cell r="AA61">
            <v>160</v>
          </cell>
          <cell r="AB61">
            <v>13.083333333333334</v>
          </cell>
        </row>
        <row r="62">
          <cell r="O62" t="str">
            <v>W25155</v>
          </cell>
          <cell r="P62">
            <v>211</v>
          </cell>
          <cell r="Q62">
            <v>1.4337393382230924E-3</v>
          </cell>
          <cell r="R62" t="str">
            <v>Y</v>
          </cell>
          <cell r="X62">
            <v>1</v>
          </cell>
          <cell r="Y62">
            <v>1</v>
          </cell>
          <cell r="Z62">
            <v>89</v>
          </cell>
          <cell r="AA62">
            <v>150</v>
          </cell>
          <cell r="AB62">
            <v>7.416666666666667</v>
          </cell>
        </row>
        <row r="63">
          <cell r="O63" t="str">
            <v>W17043</v>
          </cell>
          <cell r="P63">
            <v>220</v>
          </cell>
          <cell r="Q63">
            <v>1.3275364242806413E-3</v>
          </cell>
          <cell r="R63" t="str">
            <v>Y</v>
          </cell>
          <cell r="X63">
            <v>1</v>
          </cell>
          <cell r="Y63">
            <v>1</v>
          </cell>
          <cell r="Z63">
            <v>142</v>
          </cell>
          <cell r="AA63">
            <v>126</v>
          </cell>
          <cell r="AB63">
            <v>11.833333333333334</v>
          </cell>
        </row>
        <row r="64">
          <cell r="O64" t="str">
            <v>W26874</v>
          </cell>
          <cell r="P64">
            <v>581</v>
          </cell>
          <cell r="Q64">
            <v>2.3895655637051541E-4</v>
          </cell>
          <cell r="Z64">
            <v>60</v>
          </cell>
          <cell r="AA64">
            <v>36</v>
          </cell>
          <cell r="AB64">
            <v>5</v>
          </cell>
        </row>
        <row r="65">
          <cell r="O65" t="str">
            <v>W26875</v>
          </cell>
          <cell r="P65">
            <v>724</v>
          </cell>
          <cell r="Q65">
            <v>1.5930437091367695E-4</v>
          </cell>
          <cell r="Z65">
            <v>24</v>
          </cell>
          <cell r="AA65">
            <v>18</v>
          </cell>
          <cell r="AB65">
            <v>2</v>
          </cell>
        </row>
        <row r="66">
          <cell r="O66" t="str">
            <v>W26870</v>
          </cell>
          <cell r="P66">
            <v>1002</v>
          </cell>
          <cell r="Q66">
            <v>7.9652185456838474E-5</v>
          </cell>
          <cell r="Z66">
            <v>16</v>
          </cell>
          <cell r="AA66">
            <v>12</v>
          </cell>
          <cell r="AB66">
            <v>1.3333333333333333</v>
          </cell>
        </row>
        <row r="67">
          <cell r="O67" t="str">
            <v>W26871</v>
          </cell>
          <cell r="P67">
            <v>1003</v>
          </cell>
          <cell r="Q67">
            <v>7.9652185456838474E-5</v>
          </cell>
          <cell r="Z67">
            <v>27</v>
          </cell>
          <cell r="AA67">
            <v>12</v>
          </cell>
          <cell r="AB67">
            <v>2.25</v>
          </cell>
        </row>
        <row r="68">
          <cell r="O68" t="str">
            <v>W26867</v>
          </cell>
          <cell r="P68">
            <v>1004</v>
          </cell>
          <cell r="Q68">
            <v>7.9652185456838474E-5</v>
          </cell>
          <cell r="Z68">
            <v>19</v>
          </cell>
          <cell r="AA68">
            <v>12</v>
          </cell>
          <cell r="AB68">
            <v>1.5833333333333333</v>
          </cell>
        </row>
        <row r="69">
          <cell r="O69" t="str">
            <v>W30265</v>
          </cell>
          <cell r="P69">
            <v>1005</v>
          </cell>
          <cell r="Q69">
            <v>7.9652185456838474E-5</v>
          </cell>
          <cell r="Z69">
            <v>28</v>
          </cell>
          <cell r="AA69">
            <v>12</v>
          </cell>
          <cell r="AB69">
            <v>2.3333333333333335</v>
          </cell>
        </row>
        <row r="70">
          <cell r="O70" t="str">
            <v>W30266</v>
          </cell>
          <cell r="P70">
            <v>896</v>
          </cell>
          <cell r="Q70">
            <v>9.9565231821048089E-5</v>
          </cell>
          <cell r="Z70">
            <v>21</v>
          </cell>
          <cell r="AA70">
            <v>13</v>
          </cell>
          <cell r="AB70">
            <v>1.75</v>
          </cell>
        </row>
        <row r="71">
          <cell r="O71" t="str">
            <v>W30267</v>
          </cell>
          <cell r="P71">
            <v>1006</v>
          </cell>
          <cell r="Q71">
            <v>7.9652185456838474E-5</v>
          </cell>
          <cell r="Z71">
            <v>20</v>
          </cell>
          <cell r="AA71">
            <v>10</v>
          </cell>
          <cell r="AB71">
            <v>1.6666666666666667</v>
          </cell>
        </row>
        <row r="72">
          <cell r="O72" t="str">
            <v>W30268</v>
          </cell>
          <cell r="P72">
            <v>897</v>
          </cell>
          <cell r="Q72">
            <v>9.9565231821048089E-5</v>
          </cell>
          <cell r="Z72">
            <v>33</v>
          </cell>
          <cell r="AA72">
            <v>15</v>
          </cell>
          <cell r="AB72">
            <v>2.75</v>
          </cell>
        </row>
        <row r="73">
          <cell r="O73" t="str">
            <v>W29924</v>
          </cell>
          <cell r="P73">
            <v>806</v>
          </cell>
          <cell r="Q73">
            <v>1.3275364242806411E-4</v>
          </cell>
          <cell r="Z73">
            <v>23</v>
          </cell>
          <cell r="AA73">
            <v>18</v>
          </cell>
          <cell r="AB73">
            <v>1.9166666666666667</v>
          </cell>
        </row>
        <row r="74">
          <cell r="O74" t="str">
            <v>W29918</v>
          </cell>
          <cell r="P74">
            <v>640</v>
          </cell>
          <cell r="Q74">
            <v>1.9913046364209618E-4</v>
          </cell>
          <cell r="Z74">
            <v>23</v>
          </cell>
          <cell r="AA74">
            <v>14</v>
          </cell>
          <cell r="AB74">
            <v>1.9166666666666667</v>
          </cell>
        </row>
        <row r="75">
          <cell r="O75" t="str">
            <v>W29919</v>
          </cell>
          <cell r="P75">
            <v>568</v>
          </cell>
          <cell r="Q75">
            <v>2.5223192061332185E-4</v>
          </cell>
          <cell r="Z75">
            <v>33</v>
          </cell>
          <cell r="AA75">
            <v>16</v>
          </cell>
          <cell r="AB75">
            <v>2.75</v>
          </cell>
        </row>
        <row r="76">
          <cell r="O76" t="str">
            <v>W29920</v>
          </cell>
          <cell r="P76">
            <v>898</v>
          </cell>
          <cell r="Q76">
            <v>9.9565231821048089E-5</v>
          </cell>
          <cell r="Z76">
            <v>27</v>
          </cell>
          <cell r="AA76">
            <v>12</v>
          </cell>
          <cell r="AB76">
            <v>2.25</v>
          </cell>
        </row>
        <row r="77">
          <cell r="O77" t="str">
            <v>W29921</v>
          </cell>
          <cell r="P77">
            <v>899</v>
          </cell>
          <cell r="Q77">
            <v>9.9565231821048089E-5</v>
          </cell>
          <cell r="Z77">
            <v>30</v>
          </cell>
          <cell r="AA77">
            <v>12</v>
          </cell>
          <cell r="AB77">
            <v>2.5</v>
          </cell>
        </row>
        <row r="78">
          <cell r="O78" t="str">
            <v>W29922</v>
          </cell>
          <cell r="P78">
            <v>682</v>
          </cell>
          <cell r="Q78">
            <v>1.7257973515648337E-4</v>
          </cell>
          <cell r="Z78">
            <v>20</v>
          </cell>
          <cell r="AA78">
            <v>24</v>
          </cell>
          <cell r="AB78">
            <v>1.6666666666666667</v>
          </cell>
        </row>
        <row r="79">
          <cell r="O79" t="str">
            <v>W29923</v>
          </cell>
          <cell r="P79">
            <v>871</v>
          </cell>
          <cell r="Q79">
            <v>1.062029139424513E-4</v>
          </cell>
          <cell r="Z79">
            <v>22</v>
          </cell>
          <cell r="AA79">
            <v>15</v>
          </cell>
          <cell r="AB79">
            <v>1.8333333333333333</v>
          </cell>
        </row>
        <row r="80">
          <cell r="O80" t="str">
            <v>W17370</v>
          </cell>
          <cell r="P80">
            <v>138</v>
          </cell>
          <cell r="Q80">
            <v>1.9913046364209617E-3</v>
          </cell>
          <cell r="R80" t="str">
            <v>Y</v>
          </cell>
          <cell r="W80">
            <v>1</v>
          </cell>
          <cell r="X80">
            <v>1</v>
          </cell>
          <cell r="Y80">
            <v>1</v>
          </cell>
          <cell r="Z80">
            <v>531</v>
          </cell>
          <cell r="AA80">
            <v>240</v>
          </cell>
          <cell r="AB80">
            <v>44.25</v>
          </cell>
        </row>
        <row r="81">
          <cell r="O81" t="str">
            <v>W23023</v>
          </cell>
          <cell r="P81">
            <v>1170</v>
          </cell>
          <cell r="Q81">
            <v>5.3101456971225649E-5</v>
          </cell>
          <cell r="Z81">
            <v>16</v>
          </cell>
          <cell r="AA81">
            <v>6</v>
          </cell>
          <cell r="AB81">
            <v>1.3333333333333333</v>
          </cell>
        </row>
        <row r="82">
          <cell r="O82" t="str">
            <v>W23024</v>
          </cell>
          <cell r="P82">
            <v>1171</v>
          </cell>
          <cell r="Q82">
            <v>5.3101456971225649E-5</v>
          </cell>
          <cell r="Z82">
            <v>15</v>
          </cell>
          <cell r="AA82">
            <v>7</v>
          </cell>
          <cell r="AB82">
            <v>1.25</v>
          </cell>
        </row>
        <row r="83">
          <cell r="O83" t="str">
            <v>W17496</v>
          </cell>
          <cell r="P83">
            <v>1138</v>
          </cell>
          <cell r="Q83">
            <v>5.9739139092628852E-5</v>
          </cell>
          <cell r="Z83">
            <v>13</v>
          </cell>
          <cell r="AA83">
            <v>8</v>
          </cell>
          <cell r="AB83">
            <v>1.0833333333333333</v>
          </cell>
        </row>
        <row r="84">
          <cell r="O84" t="str">
            <v>W17087</v>
          </cell>
          <cell r="P84">
            <v>1139</v>
          </cell>
          <cell r="Q84">
            <v>5.9739139092628852E-5</v>
          </cell>
          <cell r="Z84">
            <v>12</v>
          </cell>
          <cell r="AA84">
            <v>8</v>
          </cell>
          <cell r="AB84">
            <v>1</v>
          </cell>
        </row>
        <row r="85">
          <cell r="O85" t="str">
            <v>W17090</v>
          </cell>
          <cell r="P85">
            <v>700</v>
          </cell>
          <cell r="Q85">
            <v>1.6594205303508016E-4</v>
          </cell>
          <cell r="Z85">
            <v>56</v>
          </cell>
          <cell r="AA85">
            <v>24</v>
          </cell>
          <cell r="AB85">
            <v>4.666666666666667</v>
          </cell>
        </row>
        <row r="86">
          <cell r="O86" t="str">
            <v>W17042</v>
          </cell>
          <cell r="P86">
            <v>254</v>
          </cell>
          <cell r="Q86">
            <v>1.1947827818525772E-3</v>
          </cell>
          <cell r="Z86">
            <v>90</v>
          </cell>
          <cell r="AA86">
            <v>120</v>
          </cell>
          <cell r="AB86">
            <v>7.5</v>
          </cell>
        </row>
        <row r="87">
          <cell r="O87" t="str">
            <v>W17063</v>
          </cell>
          <cell r="P87">
            <v>1140</v>
          </cell>
          <cell r="Q87">
            <v>5.9739139092628852E-5</v>
          </cell>
          <cell r="Z87">
            <v>17</v>
          </cell>
          <cell r="AA87">
            <v>8</v>
          </cell>
          <cell r="AB87">
            <v>1.4166666666666667</v>
          </cell>
        </row>
        <row r="88">
          <cell r="O88" t="str">
            <v>W17037</v>
          </cell>
          <cell r="P88">
            <v>837</v>
          </cell>
          <cell r="Q88">
            <v>1.194782781852577E-4</v>
          </cell>
          <cell r="Z88">
            <v>23</v>
          </cell>
          <cell r="AA88">
            <v>12</v>
          </cell>
          <cell r="AB88">
            <v>1.9166666666666667</v>
          </cell>
        </row>
        <row r="89">
          <cell r="O89" t="str">
            <v>W16939</v>
          </cell>
          <cell r="P89">
            <v>1141</v>
          </cell>
          <cell r="Q89">
            <v>5.9739139092628852E-5</v>
          </cell>
          <cell r="Z89">
            <v>17</v>
          </cell>
          <cell r="AA89">
            <v>8</v>
          </cell>
          <cell r="AB89">
            <v>1.4166666666666667</v>
          </cell>
        </row>
        <row r="90">
          <cell r="O90" t="str">
            <v>W16923</v>
          </cell>
          <cell r="P90">
            <v>1172</v>
          </cell>
          <cell r="Q90">
            <v>5.3101456971225649E-5</v>
          </cell>
          <cell r="Z90">
            <v>0</v>
          </cell>
          <cell r="AA90">
            <v>5</v>
          </cell>
          <cell r="AB90">
            <v>0</v>
          </cell>
        </row>
        <row r="91">
          <cell r="O91" t="str">
            <v>W26880</v>
          </cell>
          <cell r="P91">
            <v>454</v>
          </cell>
          <cell r="Q91">
            <v>3.9826092728419236E-4</v>
          </cell>
          <cell r="Z91">
            <v>270</v>
          </cell>
          <cell r="AA91">
            <v>50</v>
          </cell>
          <cell r="AB91">
            <v>22.5</v>
          </cell>
        </row>
        <row r="92">
          <cell r="O92" t="str">
            <v>W40116</v>
          </cell>
          <cell r="P92">
            <v>683</v>
          </cell>
          <cell r="Q92">
            <v>1.7257973515648337E-4</v>
          </cell>
          <cell r="AA92">
            <v>26</v>
          </cell>
          <cell r="AB92">
            <v>0</v>
          </cell>
        </row>
        <row r="93">
          <cell r="O93" t="str">
            <v>W40115</v>
          </cell>
          <cell r="P93">
            <v>621</v>
          </cell>
          <cell r="Q93">
            <v>2.1904351000630581E-4</v>
          </cell>
          <cell r="AA93">
            <v>30</v>
          </cell>
          <cell r="AB93">
            <v>0</v>
          </cell>
        </row>
        <row r="94">
          <cell r="O94" t="str">
            <v>W40114</v>
          </cell>
          <cell r="P94">
            <v>627</v>
          </cell>
          <cell r="Q94">
            <v>2.124058278849026E-4</v>
          </cell>
          <cell r="AA94">
            <v>32</v>
          </cell>
          <cell r="AB94">
            <v>0</v>
          </cell>
        </row>
        <row r="95">
          <cell r="Q95">
            <v>0</v>
          </cell>
          <cell r="Z95">
            <v>246</v>
          </cell>
          <cell r="AA95">
            <v>220.5</v>
          </cell>
          <cell r="AB95">
            <v>20.5</v>
          </cell>
        </row>
        <row r="96">
          <cell r="O96" t="str">
            <v>W00169</v>
          </cell>
          <cell r="P96">
            <v>221</v>
          </cell>
          <cell r="Q96">
            <v>1.3275364242806413E-3</v>
          </cell>
          <cell r="R96" t="str">
            <v>Y</v>
          </cell>
          <cell r="X96">
            <v>1</v>
          </cell>
          <cell r="Y96">
            <v>1</v>
          </cell>
          <cell r="Z96">
            <v>21</v>
          </cell>
          <cell r="AA96">
            <v>140</v>
          </cell>
          <cell r="AB96">
            <v>1.75</v>
          </cell>
        </row>
        <row r="97">
          <cell r="O97" t="str">
            <v>W23039</v>
          </cell>
          <cell r="P97">
            <v>318</v>
          </cell>
          <cell r="Q97">
            <v>9.2927549699644879E-4</v>
          </cell>
          <cell r="Z97">
            <v>249</v>
          </cell>
          <cell r="AA97">
            <v>140</v>
          </cell>
          <cell r="AB97">
            <v>20.75</v>
          </cell>
        </row>
        <row r="98">
          <cell r="O98" t="str">
            <v>W37804</v>
          </cell>
          <cell r="P98">
            <v>500</v>
          </cell>
          <cell r="Q98">
            <v>3.3188410607016031E-4</v>
          </cell>
          <cell r="AA98">
            <v>30</v>
          </cell>
          <cell r="AB98">
            <v>0</v>
          </cell>
        </row>
        <row r="99">
          <cell r="O99" t="str">
            <v>W32702</v>
          </cell>
          <cell r="P99">
            <v>139</v>
          </cell>
          <cell r="Q99">
            <v>1.9913046364209617E-3</v>
          </cell>
          <cell r="R99" t="str">
            <v>Y</v>
          </cell>
          <cell r="X99">
            <v>1</v>
          </cell>
          <cell r="Y99">
            <v>1</v>
          </cell>
          <cell r="Z99">
            <v>11</v>
          </cell>
          <cell r="AA99">
            <v>165</v>
          </cell>
          <cell r="AB99">
            <v>0.91666666666666663</v>
          </cell>
        </row>
        <row r="100">
          <cell r="O100" t="str">
            <v>W26888</v>
          </cell>
          <cell r="P100">
            <v>347</v>
          </cell>
          <cell r="Q100">
            <v>7.9652185456838471E-4</v>
          </cell>
          <cell r="R100" t="str">
            <v>Y</v>
          </cell>
          <cell r="U100" t="str">
            <v>Y</v>
          </cell>
          <cell r="X100">
            <v>1</v>
          </cell>
          <cell r="Y100">
            <v>1</v>
          </cell>
          <cell r="Z100">
            <v>93</v>
          </cell>
          <cell r="AA100">
            <v>70</v>
          </cell>
          <cell r="AB100">
            <v>7.75</v>
          </cell>
        </row>
        <row r="101">
          <cell r="O101" t="str">
            <v>W41806</v>
          </cell>
          <cell r="P101">
            <v>319</v>
          </cell>
          <cell r="Q101">
            <v>9.2927549699644879E-4</v>
          </cell>
          <cell r="R101" t="str">
            <v>Y</v>
          </cell>
          <cell r="U101" t="str">
            <v>Y</v>
          </cell>
          <cell r="X101">
            <v>1</v>
          </cell>
          <cell r="Y101">
            <v>1</v>
          </cell>
          <cell r="AA101">
            <v>16</v>
          </cell>
          <cell r="AB101">
            <v>0</v>
          </cell>
        </row>
        <row r="102">
          <cell r="O102" t="str">
            <v>W26882</v>
          </cell>
          <cell r="P102">
            <v>455</v>
          </cell>
          <cell r="Q102">
            <v>3.9826092728419236E-4</v>
          </cell>
          <cell r="Z102">
            <v>133</v>
          </cell>
          <cell r="AA102">
            <v>96</v>
          </cell>
          <cell r="AB102">
            <v>11.083333333333334</v>
          </cell>
        </row>
        <row r="103">
          <cell r="O103" t="str">
            <v>W16927</v>
          </cell>
          <cell r="P103">
            <v>448</v>
          </cell>
          <cell r="Q103">
            <v>4.1153629152699877E-4</v>
          </cell>
          <cell r="Z103">
            <v>45</v>
          </cell>
          <cell r="AA103">
            <v>32</v>
          </cell>
          <cell r="AB103">
            <v>3.75</v>
          </cell>
        </row>
        <row r="104">
          <cell r="O104" t="str">
            <v>W23031</v>
          </cell>
          <cell r="P104">
            <v>641</v>
          </cell>
          <cell r="Q104">
            <v>1.9913046364209618E-4</v>
          </cell>
          <cell r="W104">
            <v>1</v>
          </cell>
          <cell r="Z104">
            <v>392</v>
          </cell>
          <cell r="AA104">
            <v>23</v>
          </cell>
          <cell r="AB104">
            <v>32.666666666666664</v>
          </cell>
        </row>
        <row r="105">
          <cell r="O105" t="str">
            <v>W36393</v>
          </cell>
          <cell r="P105">
            <v>1244</v>
          </cell>
          <cell r="Q105">
            <v>3.9826092728419237E-5</v>
          </cell>
          <cell r="Z105">
            <v>4</v>
          </cell>
          <cell r="AA105">
            <v>6</v>
          </cell>
          <cell r="AB105">
            <v>0.33333333333333331</v>
          </cell>
        </row>
        <row r="106">
          <cell r="O106" t="str">
            <v>W35563</v>
          </cell>
          <cell r="P106">
            <v>1173</v>
          </cell>
          <cell r="Q106">
            <v>5.3101456971225649E-5</v>
          </cell>
          <cell r="Z106">
            <v>4</v>
          </cell>
          <cell r="AA106">
            <v>8</v>
          </cell>
          <cell r="AB106">
            <v>0.33333333333333331</v>
          </cell>
        </row>
        <row r="107">
          <cell r="O107" t="str">
            <v>W35559</v>
          </cell>
          <cell r="P107">
            <v>501</v>
          </cell>
          <cell r="Q107">
            <v>3.3188410607016031E-4</v>
          </cell>
          <cell r="Z107">
            <v>6</v>
          </cell>
          <cell r="AA107">
            <v>55</v>
          </cell>
          <cell r="AB107">
            <v>0.5</v>
          </cell>
        </row>
        <row r="108">
          <cell r="O108" t="str">
            <v>W35558</v>
          </cell>
          <cell r="P108">
            <v>1245</v>
          </cell>
          <cell r="Q108">
            <v>3.9826092728419237E-5</v>
          </cell>
          <cell r="Z108">
            <v>4</v>
          </cell>
          <cell r="AA108">
            <v>5</v>
          </cell>
          <cell r="AB108">
            <v>0.33333333333333331</v>
          </cell>
        </row>
        <row r="109">
          <cell r="O109" t="str">
            <v>W35557</v>
          </cell>
          <cell r="P109">
            <v>1174</v>
          </cell>
          <cell r="Q109">
            <v>5.3101456971225649E-5</v>
          </cell>
          <cell r="AA109">
            <v>8</v>
          </cell>
          <cell r="AB109">
            <v>0</v>
          </cell>
        </row>
        <row r="110">
          <cell r="O110" t="str">
            <v>W26892</v>
          </cell>
          <cell r="P110">
            <v>1175</v>
          </cell>
          <cell r="Q110">
            <v>5.3101456971225649E-5</v>
          </cell>
          <cell r="Z110">
            <v>14</v>
          </cell>
          <cell r="AA110">
            <v>6</v>
          </cell>
          <cell r="AB110">
            <v>1.1666666666666667</v>
          </cell>
        </row>
        <row r="111">
          <cell r="O111" t="str">
            <v>W26885</v>
          </cell>
          <cell r="P111">
            <v>642</v>
          </cell>
          <cell r="Q111">
            <v>1.9913046364209618E-4</v>
          </cell>
          <cell r="Z111">
            <v>23</v>
          </cell>
          <cell r="AA111">
            <v>30</v>
          </cell>
          <cell r="AB111">
            <v>1.9166666666666667</v>
          </cell>
        </row>
        <row r="112">
          <cell r="O112" t="str">
            <v>W26881</v>
          </cell>
          <cell r="P112">
            <v>298</v>
          </cell>
          <cell r="Q112">
            <v>9.9565231821048083E-4</v>
          </cell>
          <cell r="Z112">
            <v>54</v>
          </cell>
          <cell r="AA112">
            <v>78</v>
          </cell>
          <cell r="AB112">
            <v>4.5</v>
          </cell>
        </row>
        <row r="113">
          <cell r="O113" t="str">
            <v>W26894</v>
          </cell>
          <cell r="P113">
            <v>838</v>
          </cell>
          <cell r="Q113">
            <v>1.194782781852577E-4</v>
          </cell>
          <cell r="Z113">
            <v>12</v>
          </cell>
          <cell r="AA113">
            <v>6</v>
          </cell>
          <cell r="AB113">
            <v>1</v>
          </cell>
        </row>
        <row r="114">
          <cell r="O114" t="str">
            <v>W30678</v>
          </cell>
          <cell r="P114">
            <v>1246</v>
          </cell>
          <cell r="Q114">
            <v>3.9826092728419237E-5</v>
          </cell>
          <cell r="Z114">
            <v>13</v>
          </cell>
          <cell r="AA114">
            <v>6</v>
          </cell>
          <cell r="AB114">
            <v>1.0833333333333333</v>
          </cell>
        </row>
        <row r="115">
          <cell r="O115" t="str">
            <v>W29929</v>
          </cell>
          <cell r="P115">
            <v>872</v>
          </cell>
          <cell r="Q115">
            <v>1.062029139424513E-4</v>
          </cell>
          <cell r="Z115">
            <v>31</v>
          </cell>
          <cell r="AA115">
            <v>16</v>
          </cell>
          <cell r="AB115">
            <v>2.5833333333333335</v>
          </cell>
        </row>
        <row r="116">
          <cell r="O116" t="str">
            <v>W17224</v>
          </cell>
          <cell r="P116">
            <v>157</v>
          </cell>
          <cell r="Q116">
            <v>1.8585509939928976E-3</v>
          </cell>
          <cell r="R116" t="str">
            <v>Y</v>
          </cell>
          <cell r="W116">
            <v>1</v>
          </cell>
          <cell r="X116">
            <v>1</v>
          </cell>
          <cell r="Y116">
            <v>1</v>
          </cell>
          <cell r="Z116">
            <v>416</v>
          </cell>
          <cell r="AA116">
            <v>251</v>
          </cell>
          <cell r="AB116">
            <v>34.666666666666664</v>
          </cell>
        </row>
        <row r="117">
          <cell r="O117" t="str">
            <v>W00953</v>
          </cell>
          <cell r="P117">
            <v>541</v>
          </cell>
          <cell r="Q117">
            <v>2.9205801334174106E-4</v>
          </cell>
          <cell r="Z117">
            <v>26</v>
          </cell>
          <cell r="AA117">
            <v>40</v>
          </cell>
          <cell r="AB117">
            <v>2.1666666666666665</v>
          </cell>
        </row>
        <row r="118">
          <cell r="O118" t="str">
            <v>W04313</v>
          </cell>
          <cell r="P118">
            <v>1107</v>
          </cell>
          <cell r="Q118">
            <v>7.3014503335435264E-5</v>
          </cell>
          <cell r="Z118">
            <v>32</v>
          </cell>
          <cell r="AA118">
            <v>11</v>
          </cell>
          <cell r="AB118">
            <v>2.6666666666666665</v>
          </cell>
        </row>
        <row r="119">
          <cell r="O119" t="str">
            <v>W25164</v>
          </cell>
          <cell r="P119">
            <v>549</v>
          </cell>
          <cell r="Q119">
            <v>2.6550728485612822E-4</v>
          </cell>
          <cell r="Z119">
            <v>14</v>
          </cell>
          <cell r="AA119">
            <v>40</v>
          </cell>
          <cell r="AB119">
            <v>1.1666666666666667</v>
          </cell>
        </row>
        <row r="120">
          <cell r="O120" t="str">
            <v>W23036</v>
          </cell>
          <cell r="P120">
            <v>502</v>
          </cell>
          <cell r="Q120">
            <v>3.3188410607016031E-4</v>
          </cell>
          <cell r="Z120">
            <v>15</v>
          </cell>
          <cell r="AA120">
            <v>30</v>
          </cell>
          <cell r="AB120">
            <v>1.25</v>
          </cell>
        </row>
        <row r="121">
          <cell r="O121" t="str">
            <v>W23037</v>
          </cell>
          <cell r="P121">
            <v>1247</v>
          </cell>
          <cell r="Q121">
            <v>3.9826092728419237E-5</v>
          </cell>
          <cell r="Z121">
            <v>295</v>
          </cell>
          <cell r="AA121">
            <v>6</v>
          </cell>
          <cell r="AB121">
            <v>24.583333333333332</v>
          </cell>
        </row>
        <row r="122">
          <cell r="O122" t="str">
            <v>W00961</v>
          </cell>
          <cell r="P122">
            <v>140</v>
          </cell>
          <cell r="Q122">
            <v>1.9913046364209617E-3</v>
          </cell>
          <cell r="R122" t="str">
            <v>Y</v>
          </cell>
          <cell r="W122">
            <v>1</v>
          </cell>
          <cell r="X122">
            <v>1</v>
          </cell>
          <cell r="Y122">
            <v>1</v>
          </cell>
          <cell r="Z122">
            <v>379</v>
          </cell>
          <cell r="AA122">
            <v>227</v>
          </cell>
          <cell r="AB122">
            <v>31.583333333333332</v>
          </cell>
        </row>
        <row r="123">
          <cell r="O123" t="str">
            <v>W17366</v>
          </cell>
          <cell r="P123">
            <v>1248</v>
          </cell>
          <cell r="Q123">
            <v>3.9826092728419237E-5</v>
          </cell>
          <cell r="Z123">
            <v>15</v>
          </cell>
          <cell r="AA123">
            <v>6</v>
          </cell>
          <cell r="AB123">
            <v>1.25</v>
          </cell>
        </row>
        <row r="124">
          <cell r="O124" t="str">
            <v>W17228</v>
          </cell>
          <cell r="P124">
            <v>1176</v>
          </cell>
          <cell r="Q124">
            <v>5.3101456971225649E-5</v>
          </cell>
          <cell r="Z124">
            <v>32</v>
          </cell>
          <cell r="AA124">
            <v>8</v>
          </cell>
          <cell r="AB124">
            <v>2.6666666666666665</v>
          </cell>
        </row>
        <row r="125">
          <cell r="O125" t="str">
            <v>W17163</v>
          </cell>
          <cell r="P125">
            <v>569</v>
          </cell>
          <cell r="Q125">
            <v>2.5223192061332185E-4</v>
          </cell>
          <cell r="Z125">
            <v>4</v>
          </cell>
          <cell r="AA125">
            <v>28</v>
          </cell>
          <cell r="AB125">
            <v>0.33333333333333331</v>
          </cell>
        </row>
        <row r="126">
          <cell r="O126" t="str">
            <v>W16945</v>
          </cell>
          <cell r="P126">
            <v>643</v>
          </cell>
          <cell r="Q126">
            <v>1.9913046364209618E-4</v>
          </cell>
          <cell r="Z126">
            <v>12</v>
          </cell>
          <cell r="AA126">
            <v>20</v>
          </cell>
          <cell r="AB126">
            <v>1</v>
          </cell>
        </row>
        <row r="127">
          <cell r="O127" t="str">
            <v>W17213</v>
          </cell>
          <cell r="P127">
            <v>348</v>
          </cell>
          <cell r="Q127">
            <v>7.9652185456838471E-4</v>
          </cell>
          <cell r="Z127">
            <v>68</v>
          </cell>
          <cell r="AA127">
            <v>96</v>
          </cell>
          <cell r="AB127">
            <v>5.666666666666667</v>
          </cell>
        </row>
        <row r="128">
          <cell r="O128" t="str">
            <v>W40124</v>
          </cell>
          <cell r="P128">
            <v>503</v>
          </cell>
          <cell r="Q128">
            <v>3.3188410607016031E-4</v>
          </cell>
          <cell r="R128" t="str">
            <v>Y</v>
          </cell>
          <cell r="AA128">
            <v>50</v>
          </cell>
          <cell r="AB128">
            <v>0</v>
          </cell>
        </row>
        <row r="129">
          <cell r="O129" t="str">
            <v>W40122</v>
          </cell>
          <cell r="P129">
            <v>504</v>
          </cell>
          <cell r="Q129">
            <v>3.3188410607016031E-4</v>
          </cell>
          <cell r="AA129">
            <v>50</v>
          </cell>
          <cell r="AB129">
            <v>0</v>
          </cell>
        </row>
        <row r="130">
          <cell r="O130" t="str">
            <v>W40121</v>
          </cell>
          <cell r="P130">
            <v>505</v>
          </cell>
          <cell r="Q130">
            <v>3.3188410607016031E-4</v>
          </cell>
          <cell r="AA130">
            <v>50</v>
          </cell>
          <cell r="AB130">
            <v>0</v>
          </cell>
        </row>
        <row r="131">
          <cell r="O131" t="str">
            <v>W40119</v>
          </cell>
          <cell r="P131">
            <v>770</v>
          </cell>
          <cell r="Q131">
            <v>1.5266668879227374E-4</v>
          </cell>
          <cell r="AA131">
            <v>5</v>
          </cell>
          <cell r="AB131">
            <v>0</v>
          </cell>
        </row>
        <row r="132">
          <cell r="O132" t="str">
            <v>W40118</v>
          </cell>
          <cell r="P132">
            <v>1249</v>
          </cell>
          <cell r="Q132">
            <v>3.9826092728419237E-5</v>
          </cell>
          <cell r="AA132">
            <v>6</v>
          </cell>
          <cell r="AB132">
            <v>0</v>
          </cell>
        </row>
        <row r="133">
          <cell r="O133" t="str">
            <v>W40117</v>
          </cell>
          <cell r="P133">
            <v>1250</v>
          </cell>
          <cell r="Q133">
            <v>3.9826092728419237E-5</v>
          </cell>
          <cell r="AA133">
            <v>6</v>
          </cell>
          <cell r="AB133">
            <v>0</v>
          </cell>
        </row>
        <row r="134">
          <cell r="O134" t="str">
            <v>W40113</v>
          </cell>
          <cell r="P134">
            <v>785</v>
          </cell>
          <cell r="Q134">
            <v>1.4602900667087053E-4</v>
          </cell>
          <cell r="AA134">
            <v>22</v>
          </cell>
          <cell r="AB134">
            <v>0</v>
          </cell>
        </row>
        <row r="135">
          <cell r="O135" t="str">
            <v>W40112</v>
          </cell>
          <cell r="P135">
            <v>684</v>
          </cell>
          <cell r="Q135">
            <v>1.7257973515648337E-4</v>
          </cell>
          <cell r="AA135">
            <v>26</v>
          </cell>
          <cell r="AB135">
            <v>0</v>
          </cell>
        </row>
        <row r="136">
          <cell r="O136" t="str">
            <v>W17062</v>
          </cell>
          <cell r="P136">
            <v>299</v>
          </cell>
          <cell r="Q136">
            <v>9.9565231821048083E-4</v>
          </cell>
          <cell r="R136" t="str">
            <v>Y</v>
          </cell>
          <cell r="W136">
            <v>1</v>
          </cell>
          <cell r="Z136">
            <v>37</v>
          </cell>
          <cell r="AA136">
            <v>96</v>
          </cell>
          <cell r="AB136">
            <v>3.0833333333333335</v>
          </cell>
        </row>
        <row r="137">
          <cell r="O137" t="str">
            <v>W37803</v>
          </cell>
          <cell r="P137">
            <v>331</v>
          </cell>
          <cell r="Q137">
            <v>8.6289867578241675E-4</v>
          </cell>
          <cell r="AA137">
            <v>30</v>
          </cell>
          <cell r="AB137">
            <v>0</v>
          </cell>
        </row>
        <row r="138">
          <cell r="O138" t="str">
            <v>W33351</v>
          </cell>
          <cell r="P138">
            <v>372</v>
          </cell>
          <cell r="Q138">
            <v>6.7704357638312699E-4</v>
          </cell>
          <cell r="R138" t="str">
            <v>Y</v>
          </cell>
          <cell r="S138" t="str">
            <v>Y</v>
          </cell>
          <cell r="W138">
            <v>1</v>
          </cell>
          <cell r="X138">
            <v>1</v>
          </cell>
          <cell r="Y138">
            <v>1</v>
          </cell>
          <cell r="Z138">
            <v>80</v>
          </cell>
          <cell r="AA138">
            <v>96</v>
          </cell>
          <cell r="AB138">
            <v>6.666666666666667</v>
          </cell>
        </row>
        <row r="139">
          <cell r="O139" t="str">
            <v>W35898</v>
          </cell>
          <cell r="P139">
            <v>807</v>
          </cell>
          <cell r="Q139">
            <v>1.3275364242806411E-4</v>
          </cell>
          <cell r="Z139">
            <v>6</v>
          </cell>
          <cell r="AA139">
            <v>40</v>
          </cell>
          <cell r="AB139">
            <v>0.5</v>
          </cell>
        </row>
        <row r="140">
          <cell r="O140" t="str">
            <v>W35569</v>
          </cell>
          <cell r="P140">
            <v>1007</v>
          </cell>
          <cell r="Q140">
            <v>7.9652185456838474E-5</v>
          </cell>
          <cell r="Z140">
            <v>4</v>
          </cell>
          <cell r="AA140">
            <v>12</v>
          </cell>
          <cell r="AB140">
            <v>0.33333333333333331</v>
          </cell>
        </row>
        <row r="141">
          <cell r="O141" t="str">
            <v>W35568</v>
          </cell>
          <cell r="P141">
            <v>1008</v>
          </cell>
          <cell r="Q141">
            <v>7.9652185456838474E-5</v>
          </cell>
          <cell r="Z141">
            <v>5</v>
          </cell>
          <cell r="AA141">
            <v>12</v>
          </cell>
          <cell r="AB141">
            <v>0.41666666666666669</v>
          </cell>
        </row>
        <row r="142">
          <cell r="O142" t="str">
            <v>W35566</v>
          </cell>
          <cell r="P142">
            <v>604</v>
          </cell>
          <cell r="Q142">
            <v>2.323188742491122E-4</v>
          </cell>
          <cell r="Z142">
            <v>5</v>
          </cell>
          <cell r="AA142">
            <v>22</v>
          </cell>
          <cell r="AB142">
            <v>0.41666666666666669</v>
          </cell>
        </row>
        <row r="143">
          <cell r="O143" t="str">
            <v>W35561</v>
          </cell>
          <cell r="P143">
            <v>1251</v>
          </cell>
          <cell r="Q143">
            <v>3.9826092728419237E-5</v>
          </cell>
          <cell r="Z143">
            <v>4</v>
          </cell>
          <cell r="AA143">
            <v>6</v>
          </cell>
          <cell r="AB143">
            <v>0.33333333333333331</v>
          </cell>
        </row>
        <row r="144">
          <cell r="O144" t="str">
            <v>W35560</v>
          </cell>
          <cell r="P144">
            <v>367</v>
          </cell>
          <cell r="Q144">
            <v>7.3014503335435267E-4</v>
          </cell>
          <cell r="Z144">
            <v>6</v>
          </cell>
          <cell r="AA144">
            <v>36</v>
          </cell>
          <cell r="AB144">
            <v>0.5</v>
          </cell>
        </row>
        <row r="145">
          <cell r="O145" t="str">
            <v>W35556</v>
          </cell>
          <cell r="P145">
            <v>771</v>
          </cell>
          <cell r="Q145">
            <v>1.5266668879227374E-4</v>
          </cell>
          <cell r="Z145">
            <v>4</v>
          </cell>
          <cell r="AA145">
            <v>23</v>
          </cell>
          <cell r="AB145">
            <v>0.33333333333333331</v>
          </cell>
        </row>
        <row r="146">
          <cell r="O146" t="str">
            <v>W35903</v>
          </cell>
          <cell r="P146">
            <v>644</v>
          </cell>
          <cell r="Q146">
            <v>1.9913046364209618E-4</v>
          </cell>
          <cell r="Z146">
            <v>4</v>
          </cell>
          <cell r="AA146">
            <v>26</v>
          </cell>
          <cell r="AB146">
            <v>0.33333333333333331</v>
          </cell>
        </row>
        <row r="147">
          <cell r="O147" t="str">
            <v>W35902</v>
          </cell>
          <cell r="P147">
            <v>786</v>
          </cell>
          <cell r="Q147">
            <v>1.4602900667087053E-4</v>
          </cell>
          <cell r="Z147">
            <v>5</v>
          </cell>
          <cell r="AA147">
            <v>22</v>
          </cell>
          <cell r="AB147">
            <v>0.41666666666666669</v>
          </cell>
        </row>
        <row r="148">
          <cell r="O148" t="str">
            <v>W34330</v>
          </cell>
          <cell r="P148">
            <v>1009</v>
          </cell>
          <cell r="Q148">
            <v>7.9652185456838474E-5</v>
          </cell>
          <cell r="Z148">
            <v>4</v>
          </cell>
          <cell r="AA148">
            <v>12</v>
          </cell>
          <cell r="AB148">
            <v>0.33333333333333331</v>
          </cell>
        </row>
        <row r="149">
          <cell r="O149" t="str">
            <v>W32705</v>
          </cell>
          <cell r="P149">
            <v>652</v>
          </cell>
          <cell r="Q149">
            <v>1.9249278152069297E-4</v>
          </cell>
          <cell r="Z149">
            <v>17</v>
          </cell>
          <cell r="AA149">
            <v>29</v>
          </cell>
          <cell r="AB149">
            <v>1.4166666666666667</v>
          </cell>
        </row>
        <row r="150">
          <cell r="O150" t="str">
            <v>W32704</v>
          </cell>
          <cell r="P150">
            <v>661</v>
          </cell>
          <cell r="Q150">
            <v>1.8585509939928976E-4</v>
          </cell>
          <cell r="Z150">
            <v>13</v>
          </cell>
          <cell r="AA150">
            <v>28</v>
          </cell>
          <cell r="AB150">
            <v>1.0833333333333333</v>
          </cell>
        </row>
        <row r="151">
          <cell r="O151" t="str">
            <v>W32703</v>
          </cell>
          <cell r="P151">
            <v>808</v>
          </cell>
          <cell r="Q151">
            <v>1.3275364242806411E-4</v>
          </cell>
          <cell r="Z151">
            <v>9</v>
          </cell>
          <cell r="AA151">
            <v>20</v>
          </cell>
          <cell r="AB151">
            <v>0.75</v>
          </cell>
        </row>
        <row r="152">
          <cell r="O152" t="str">
            <v>W32697</v>
          </cell>
          <cell r="P152">
            <v>1252</v>
          </cell>
          <cell r="Q152">
            <v>3.9826092728419237E-5</v>
          </cell>
          <cell r="Z152">
            <v>11</v>
          </cell>
          <cell r="AA152">
            <v>6</v>
          </cell>
          <cell r="AB152">
            <v>0.91666666666666663</v>
          </cell>
        </row>
        <row r="153">
          <cell r="O153" t="str">
            <v>W26889</v>
          </cell>
          <cell r="P153">
            <v>1253</v>
          </cell>
          <cell r="Q153">
            <v>3.9826092728419237E-5</v>
          </cell>
          <cell r="Z153">
            <v>29</v>
          </cell>
          <cell r="AA153">
            <v>6</v>
          </cell>
          <cell r="AB153">
            <v>2.4166666666666665</v>
          </cell>
        </row>
        <row r="154">
          <cell r="O154" t="str">
            <v>W30680</v>
          </cell>
          <cell r="P154">
            <v>1010</v>
          </cell>
          <cell r="Q154">
            <v>7.9652185456838474E-5</v>
          </cell>
          <cell r="Z154">
            <v>13</v>
          </cell>
          <cell r="AA154">
            <v>12</v>
          </cell>
          <cell r="AB154">
            <v>1.0833333333333333</v>
          </cell>
        </row>
        <row r="155">
          <cell r="O155" t="str">
            <v>W30681</v>
          </cell>
          <cell r="P155">
            <v>506</v>
          </cell>
          <cell r="Q155">
            <v>3.3188410607016031E-4</v>
          </cell>
          <cell r="Z155">
            <v>10</v>
          </cell>
          <cell r="AA155">
            <v>60</v>
          </cell>
          <cell r="AB155">
            <v>0.83333333333333337</v>
          </cell>
        </row>
        <row r="156">
          <cell r="O156" t="str">
            <v>W23035</v>
          </cell>
          <cell r="P156">
            <v>809</v>
          </cell>
          <cell r="Q156">
            <v>1.3275364242806411E-4</v>
          </cell>
          <cell r="Z156">
            <v>18</v>
          </cell>
          <cell r="AA156">
            <v>20</v>
          </cell>
          <cell r="AB156">
            <v>1.5</v>
          </cell>
        </row>
        <row r="157">
          <cell r="O157" t="str">
            <v>W23034</v>
          </cell>
          <cell r="P157">
            <v>1177</v>
          </cell>
          <cell r="Q157">
            <v>5.3101456971225649E-5</v>
          </cell>
          <cell r="Z157">
            <v>15</v>
          </cell>
          <cell r="AA157">
            <v>8</v>
          </cell>
          <cell r="AB157">
            <v>1.25</v>
          </cell>
        </row>
        <row r="158">
          <cell r="O158" t="str">
            <v>W17331</v>
          </cell>
          <cell r="P158">
            <v>1178</v>
          </cell>
          <cell r="Q158">
            <v>5.3101456971225649E-5</v>
          </cell>
          <cell r="Z158">
            <v>15</v>
          </cell>
          <cell r="AA158">
            <v>8</v>
          </cell>
          <cell r="AB158">
            <v>1.25</v>
          </cell>
        </row>
        <row r="159">
          <cell r="O159" t="str">
            <v>W17230</v>
          </cell>
          <cell r="P159">
            <v>873</v>
          </cell>
          <cell r="Q159">
            <v>1.062029139424513E-4</v>
          </cell>
          <cell r="Z159">
            <v>19</v>
          </cell>
          <cell r="AA159">
            <v>16</v>
          </cell>
          <cell r="AB159">
            <v>1.5833333333333333</v>
          </cell>
        </row>
        <row r="160">
          <cell r="O160" t="str">
            <v>W04314</v>
          </cell>
          <cell r="P160">
            <v>94</v>
          </cell>
          <cell r="Q160">
            <v>2.5223192061332184E-3</v>
          </cell>
          <cell r="R160" t="str">
            <v>Y</v>
          </cell>
          <cell r="W160">
            <v>1</v>
          </cell>
          <cell r="X160">
            <v>1</v>
          </cell>
          <cell r="Y160">
            <v>1</v>
          </cell>
          <cell r="Z160">
            <v>493</v>
          </cell>
          <cell r="AA160">
            <v>386</v>
          </cell>
          <cell r="AB160">
            <v>41.083333333333336</v>
          </cell>
        </row>
        <row r="161">
          <cell r="O161" t="str">
            <v>W41559</v>
          </cell>
          <cell r="P161">
            <v>300</v>
          </cell>
          <cell r="Q161">
            <v>9.9565231821048083E-4</v>
          </cell>
          <cell r="R161" t="str">
            <v>Y</v>
          </cell>
          <cell r="X161">
            <v>1</v>
          </cell>
          <cell r="Y161">
            <v>1</v>
          </cell>
          <cell r="AA161">
            <v>12</v>
          </cell>
          <cell r="AB161">
            <v>0</v>
          </cell>
        </row>
        <row r="162">
          <cell r="O162" t="str">
            <v>新增门店</v>
          </cell>
          <cell r="P162">
            <v>740</v>
          </cell>
          <cell r="Q162">
            <v>1.3275364242806411E-4</v>
          </cell>
          <cell r="T162" t="str">
            <v>Y</v>
          </cell>
          <cell r="AA162">
            <v>0</v>
          </cell>
          <cell r="AB162">
            <v>0</v>
          </cell>
        </row>
        <row r="163">
          <cell r="O163" t="str">
            <v>新增门店</v>
          </cell>
          <cell r="P163">
            <v>740</v>
          </cell>
          <cell r="Q163">
            <v>1.3275364242806411E-4</v>
          </cell>
          <cell r="T163" t="str">
            <v>Y</v>
          </cell>
          <cell r="AA163">
            <v>0</v>
          </cell>
          <cell r="AB163">
            <v>0</v>
          </cell>
        </row>
        <row r="164">
          <cell r="O164" t="str">
            <v>新增门店</v>
          </cell>
          <cell r="P164">
            <v>740</v>
          </cell>
          <cell r="Q164">
            <v>1.3275364242806411E-4</v>
          </cell>
          <cell r="T164" t="str">
            <v>Y</v>
          </cell>
          <cell r="AA164">
            <v>0</v>
          </cell>
          <cell r="AB164">
            <v>0</v>
          </cell>
        </row>
        <row r="165">
          <cell r="O165" t="str">
            <v>新增门店</v>
          </cell>
          <cell r="P165">
            <v>740</v>
          </cell>
          <cell r="Q165">
            <v>1.3275364242806411E-4</v>
          </cell>
          <cell r="T165" t="str">
            <v>Y</v>
          </cell>
          <cell r="AA165">
            <v>0</v>
          </cell>
          <cell r="AB165">
            <v>0</v>
          </cell>
        </row>
        <row r="166">
          <cell r="O166" t="str">
            <v>新增门店</v>
          </cell>
          <cell r="P166">
            <v>740</v>
          </cell>
          <cell r="Q166">
            <v>9.9565231821048089E-5</v>
          </cell>
          <cell r="T166" t="str">
            <v>Y</v>
          </cell>
          <cell r="AA166">
            <v>0</v>
          </cell>
          <cell r="AB166">
            <v>0</v>
          </cell>
        </row>
        <row r="167">
          <cell r="O167" t="str">
            <v>新增门店</v>
          </cell>
          <cell r="P167">
            <v>740</v>
          </cell>
          <cell r="Q167">
            <v>1.3275364242806411E-4</v>
          </cell>
          <cell r="T167" t="str">
            <v>Y</v>
          </cell>
          <cell r="AA167">
            <v>0</v>
          </cell>
          <cell r="AB167">
            <v>0</v>
          </cell>
        </row>
        <row r="168">
          <cell r="O168" t="str">
            <v>新增门店</v>
          </cell>
          <cell r="P168">
            <v>740</v>
          </cell>
          <cell r="Q168">
            <v>1.3275364242806411E-4</v>
          </cell>
          <cell r="T168" t="str">
            <v>Y</v>
          </cell>
          <cell r="AA168">
            <v>0</v>
          </cell>
          <cell r="AB168">
            <v>0</v>
          </cell>
        </row>
        <row r="169">
          <cell r="O169" t="str">
            <v>新增门店</v>
          </cell>
          <cell r="P169">
            <v>740</v>
          </cell>
          <cell r="Q169">
            <v>1.3275364242806411E-4</v>
          </cell>
          <cell r="T169" t="str">
            <v>Y</v>
          </cell>
          <cell r="AA169">
            <v>0</v>
          </cell>
          <cell r="AB169">
            <v>0</v>
          </cell>
        </row>
        <row r="170">
          <cell r="O170" t="str">
            <v>新增门店</v>
          </cell>
          <cell r="P170">
            <v>740</v>
          </cell>
          <cell r="Q170">
            <v>9.9565231821048089E-5</v>
          </cell>
          <cell r="T170" t="str">
            <v>Y</v>
          </cell>
          <cell r="AA170">
            <v>0</v>
          </cell>
          <cell r="AB170">
            <v>0</v>
          </cell>
        </row>
        <row r="171">
          <cell r="O171" t="str">
            <v>W30728</v>
          </cell>
          <cell r="P171">
            <v>234</v>
          </cell>
          <cell r="Q171">
            <v>1.2877103315522219E-3</v>
          </cell>
          <cell r="R171" t="str">
            <v>Y</v>
          </cell>
          <cell r="V171">
            <v>201209</v>
          </cell>
          <cell r="X171">
            <v>1</v>
          </cell>
          <cell r="Y171">
            <v>1</v>
          </cell>
          <cell r="Z171">
            <v>0</v>
          </cell>
          <cell r="AA171">
            <v>169</v>
          </cell>
          <cell r="AB171">
            <v>0</v>
          </cell>
        </row>
        <row r="172">
          <cell r="O172" t="str">
            <v>W23140</v>
          </cell>
          <cell r="P172">
            <v>99</v>
          </cell>
          <cell r="Q172">
            <v>2.6351598021970729E-3</v>
          </cell>
          <cell r="R172" t="str">
            <v>Y</v>
          </cell>
          <cell r="V172">
            <v>201209</v>
          </cell>
          <cell r="W172">
            <v>1</v>
          </cell>
          <cell r="Z172">
            <v>291.5</v>
          </cell>
          <cell r="AA172">
            <v>346</v>
          </cell>
          <cell r="AB172">
            <v>24.291666666666668</v>
          </cell>
        </row>
        <row r="173">
          <cell r="O173" t="str">
            <v>W04311</v>
          </cell>
          <cell r="P173">
            <v>119</v>
          </cell>
          <cell r="Q173">
            <v>2.2103481464272674E-3</v>
          </cell>
          <cell r="R173" t="str">
            <v>Y</v>
          </cell>
          <cell r="V173">
            <v>201209</v>
          </cell>
          <cell r="W173">
            <v>1</v>
          </cell>
          <cell r="X173">
            <v>1</v>
          </cell>
          <cell r="Y173">
            <v>1</v>
          </cell>
          <cell r="Z173">
            <v>505.6</v>
          </cell>
          <cell r="AA173">
            <v>268</v>
          </cell>
          <cell r="AB173">
            <v>42.133333333333333</v>
          </cell>
        </row>
        <row r="174">
          <cell r="O174" t="str">
            <v>W16930</v>
          </cell>
          <cell r="P174">
            <v>51</v>
          </cell>
          <cell r="Q174">
            <v>3.2192758288805551E-3</v>
          </cell>
          <cell r="R174" t="str">
            <v>Y</v>
          </cell>
          <cell r="V174">
            <v>201209</v>
          </cell>
          <cell r="W174">
            <v>1</v>
          </cell>
          <cell r="Z174">
            <v>406.4</v>
          </cell>
          <cell r="AA174">
            <v>438</v>
          </cell>
          <cell r="AB174">
            <v>33.866666666666667</v>
          </cell>
        </row>
        <row r="175">
          <cell r="O175" t="str">
            <v>W17093</v>
          </cell>
          <cell r="P175">
            <v>332</v>
          </cell>
          <cell r="Q175">
            <v>8.6289867578241675E-4</v>
          </cell>
          <cell r="U175" t="str">
            <v>Y</v>
          </cell>
          <cell r="V175">
            <v>201209</v>
          </cell>
          <cell r="Z175">
            <v>53.2</v>
          </cell>
          <cell r="AA175">
            <v>122</v>
          </cell>
          <cell r="AB175">
            <v>4.4333333333333336</v>
          </cell>
        </row>
        <row r="176">
          <cell r="O176" t="str">
            <v>W23161</v>
          </cell>
          <cell r="P176">
            <v>326</v>
          </cell>
          <cell r="Q176">
            <v>8.9608708638943277E-4</v>
          </cell>
          <cell r="V176">
            <v>201209</v>
          </cell>
          <cell r="W176">
            <v>1</v>
          </cell>
          <cell r="Z176">
            <v>461.3</v>
          </cell>
          <cell r="AA176">
            <v>127</v>
          </cell>
          <cell r="AB176">
            <v>38.44166666666667</v>
          </cell>
        </row>
        <row r="177">
          <cell r="O177" t="str">
            <v>W38521</v>
          </cell>
          <cell r="P177">
            <v>340</v>
          </cell>
          <cell r="Q177">
            <v>8.2971026517540073E-4</v>
          </cell>
          <cell r="U177" t="str">
            <v>Y</v>
          </cell>
          <cell r="V177">
            <v>201209</v>
          </cell>
          <cell r="X177">
            <v>1</v>
          </cell>
          <cell r="Y177">
            <v>1</v>
          </cell>
          <cell r="Z177">
            <v>100</v>
          </cell>
          <cell r="AA177">
            <v>113</v>
          </cell>
          <cell r="AB177">
            <v>8.3333333333333339</v>
          </cell>
        </row>
        <row r="178">
          <cell r="O178" t="str">
            <v>W03330</v>
          </cell>
          <cell r="P178">
            <v>112</v>
          </cell>
          <cell r="Q178">
            <v>2.3231887424911223E-3</v>
          </cell>
          <cell r="R178" t="str">
            <v>Y</v>
          </cell>
          <cell r="V178">
            <v>201209</v>
          </cell>
          <cell r="W178">
            <v>1</v>
          </cell>
          <cell r="Z178">
            <v>373.1</v>
          </cell>
          <cell r="AA178">
            <v>278</v>
          </cell>
          <cell r="AB178">
            <v>31.091666666666669</v>
          </cell>
        </row>
        <row r="179">
          <cell r="O179" t="str">
            <v>W17345</v>
          </cell>
          <cell r="P179">
            <v>324</v>
          </cell>
          <cell r="Q179">
            <v>9.1600013275364243E-4</v>
          </cell>
          <cell r="V179">
            <v>201209</v>
          </cell>
          <cell r="X179">
            <v>1</v>
          </cell>
          <cell r="Y179">
            <v>1</v>
          </cell>
          <cell r="Z179">
            <v>90</v>
          </cell>
          <cell r="AA179">
            <v>128</v>
          </cell>
          <cell r="AB179">
            <v>7.5</v>
          </cell>
        </row>
        <row r="180">
          <cell r="O180" t="str">
            <v>W39230</v>
          </cell>
          <cell r="P180">
            <v>550</v>
          </cell>
          <cell r="Q180">
            <v>2.6550728485612822E-4</v>
          </cell>
          <cell r="V180">
            <v>201209</v>
          </cell>
          <cell r="Z180">
            <v>30</v>
          </cell>
          <cell r="AA180">
            <v>36</v>
          </cell>
          <cell r="AB180">
            <v>2.5</v>
          </cell>
        </row>
        <row r="181">
          <cell r="O181" t="str">
            <v>W30740</v>
          </cell>
          <cell r="P181">
            <v>349</v>
          </cell>
          <cell r="Q181">
            <v>7.9652185456838471E-4</v>
          </cell>
          <cell r="V181">
            <v>201209</v>
          </cell>
          <cell r="X181">
            <v>1</v>
          </cell>
          <cell r="Y181">
            <v>1</v>
          </cell>
          <cell r="Z181">
            <v>92</v>
          </cell>
          <cell r="AA181">
            <v>108</v>
          </cell>
          <cell r="AB181">
            <v>7.666666666666667</v>
          </cell>
        </row>
        <row r="182">
          <cell r="O182" t="str">
            <v>W31205</v>
          </cell>
          <cell r="P182">
            <v>281</v>
          </cell>
          <cell r="Q182">
            <v>1.1284059606385449E-3</v>
          </cell>
          <cell r="S182" t="str">
            <v>Y</v>
          </cell>
          <cell r="V182">
            <v>201209</v>
          </cell>
          <cell r="W182">
            <v>1</v>
          </cell>
          <cell r="X182">
            <v>1</v>
          </cell>
          <cell r="Y182">
            <v>1</v>
          </cell>
          <cell r="Z182">
            <v>50.44</v>
          </cell>
          <cell r="AA182">
            <v>156</v>
          </cell>
          <cell r="AB182">
            <v>4.2033333333333331</v>
          </cell>
        </row>
        <row r="183">
          <cell r="O183" t="str">
            <v>W33372</v>
          </cell>
          <cell r="P183">
            <v>237</v>
          </cell>
          <cell r="Q183">
            <v>1.2611596030666092E-3</v>
          </cell>
          <cell r="R183" t="str">
            <v>Y</v>
          </cell>
          <cell r="V183">
            <v>201209</v>
          </cell>
          <cell r="W183">
            <v>1</v>
          </cell>
          <cell r="X183">
            <v>1</v>
          </cell>
          <cell r="Y183">
            <v>1</v>
          </cell>
          <cell r="Z183">
            <v>122</v>
          </cell>
          <cell r="AA183">
            <v>163</v>
          </cell>
          <cell r="AB183">
            <v>10.166666666666666</v>
          </cell>
        </row>
        <row r="184">
          <cell r="O184" t="str">
            <v>W23129</v>
          </cell>
          <cell r="P184">
            <v>685</v>
          </cell>
          <cell r="Q184">
            <v>1.7257973515648337E-4</v>
          </cell>
          <cell r="V184">
            <v>201209</v>
          </cell>
          <cell r="Z184">
            <v>12</v>
          </cell>
          <cell r="AA184">
            <v>24</v>
          </cell>
          <cell r="AB184">
            <v>1</v>
          </cell>
        </row>
        <row r="185">
          <cell r="O185" t="str">
            <v>W37805</v>
          </cell>
          <cell r="P185">
            <v>817</v>
          </cell>
          <cell r="Q185">
            <v>1.3275364242806411E-4</v>
          </cell>
          <cell r="V185">
            <v>201209</v>
          </cell>
          <cell r="Z185">
            <v>10</v>
          </cell>
          <cell r="AA185">
            <v>18</v>
          </cell>
          <cell r="AB185">
            <v>0.83333333333333337</v>
          </cell>
        </row>
        <row r="186">
          <cell r="O186" t="str">
            <v>W26845</v>
          </cell>
          <cell r="P186">
            <v>10</v>
          </cell>
          <cell r="Q186">
            <v>7.1155952341442367E-3</v>
          </cell>
          <cell r="R186" t="str">
            <v>Y</v>
          </cell>
          <cell r="V186">
            <v>201209</v>
          </cell>
          <cell r="W186">
            <v>1</v>
          </cell>
          <cell r="X186">
            <v>1</v>
          </cell>
          <cell r="Y186">
            <v>1</v>
          </cell>
          <cell r="Z186">
            <v>1156.9000000000001</v>
          </cell>
          <cell r="AA186">
            <v>922</v>
          </cell>
          <cell r="AB186">
            <v>96.408333333333346</v>
          </cell>
        </row>
        <row r="187">
          <cell r="O187" t="str">
            <v>W17194</v>
          </cell>
          <cell r="P187">
            <v>233</v>
          </cell>
          <cell r="Q187">
            <v>1.2943480136736252E-3</v>
          </cell>
          <cell r="U187" t="str">
            <v>Y</v>
          </cell>
          <cell r="V187">
            <v>201209</v>
          </cell>
          <cell r="X187">
            <v>1</v>
          </cell>
          <cell r="Y187">
            <v>1</v>
          </cell>
          <cell r="Z187">
            <v>150</v>
          </cell>
          <cell r="AA187">
            <v>180</v>
          </cell>
          <cell r="AB187">
            <v>12.5</v>
          </cell>
        </row>
        <row r="188">
          <cell r="O188" t="str">
            <v>W36477</v>
          </cell>
          <cell r="P188">
            <v>200</v>
          </cell>
          <cell r="Q188">
            <v>1.5797683448939631E-3</v>
          </cell>
          <cell r="R188" t="str">
            <v>Y</v>
          </cell>
          <cell r="V188">
            <v>201209</v>
          </cell>
          <cell r="W188">
            <v>1</v>
          </cell>
          <cell r="X188">
            <v>1</v>
          </cell>
          <cell r="Y188">
            <v>1</v>
          </cell>
          <cell r="Z188">
            <v>180</v>
          </cell>
          <cell r="AA188">
            <v>206</v>
          </cell>
          <cell r="AB188">
            <v>15</v>
          </cell>
        </row>
        <row r="189">
          <cell r="O189" t="str">
            <v>W17001</v>
          </cell>
          <cell r="P189">
            <v>1326</v>
          </cell>
          <cell r="Q189">
            <v>2.6550728485612825E-5</v>
          </cell>
          <cell r="V189">
            <v>201209</v>
          </cell>
          <cell r="Z189">
            <v>2</v>
          </cell>
          <cell r="AA189">
            <v>3.5999999999999996</v>
          </cell>
          <cell r="AB189">
            <v>0.16666666666666666</v>
          </cell>
        </row>
        <row r="190">
          <cell r="O190" t="str">
            <v>W01174</v>
          </cell>
          <cell r="P190">
            <v>1327</v>
          </cell>
          <cell r="Q190">
            <v>2.6550728485612825E-5</v>
          </cell>
          <cell r="V190">
            <v>201209</v>
          </cell>
          <cell r="Z190">
            <v>306.89999999999998</v>
          </cell>
          <cell r="AA190">
            <v>3.5999999999999996</v>
          </cell>
          <cell r="AB190">
            <v>25.574999999999999</v>
          </cell>
        </row>
        <row r="191">
          <cell r="O191" t="str">
            <v>W17271</v>
          </cell>
          <cell r="P191">
            <v>88</v>
          </cell>
          <cell r="Q191">
            <v>2.6550728485612825E-3</v>
          </cell>
          <cell r="R191" t="str">
            <v>Y</v>
          </cell>
          <cell r="V191">
            <v>201209</v>
          </cell>
          <cell r="W191">
            <v>1</v>
          </cell>
          <cell r="X191">
            <v>1</v>
          </cell>
          <cell r="Y191">
            <v>1</v>
          </cell>
          <cell r="Z191">
            <v>187.8</v>
          </cell>
          <cell r="AA191">
            <v>364</v>
          </cell>
          <cell r="AB191">
            <v>15.65</v>
          </cell>
        </row>
        <row r="192">
          <cell r="O192" t="str">
            <v>W27843</v>
          </cell>
          <cell r="P192">
            <v>132</v>
          </cell>
          <cell r="Q192">
            <v>2.0709568218778003E-3</v>
          </cell>
          <cell r="R192" t="str">
            <v>Y</v>
          </cell>
          <cell r="V192">
            <v>201209</v>
          </cell>
          <cell r="W192">
            <v>1</v>
          </cell>
          <cell r="X192">
            <v>1</v>
          </cell>
          <cell r="Y192">
            <v>1</v>
          </cell>
          <cell r="Z192">
            <v>124.1</v>
          </cell>
          <cell r="AA192">
            <v>221</v>
          </cell>
          <cell r="AB192">
            <v>10.341666666666667</v>
          </cell>
        </row>
        <row r="193">
          <cell r="O193" t="str">
            <v>W17139</v>
          </cell>
          <cell r="P193">
            <v>1367</v>
          </cell>
          <cell r="Q193">
            <v>1.9913046364209618E-5</v>
          </cell>
          <cell r="V193">
            <v>201209</v>
          </cell>
          <cell r="Z193">
            <v>29</v>
          </cell>
          <cell r="AA193">
            <v>2.4000000000000004</v>
          </cell>
          <cell r="AB193">
            <v>2.4166666666666665</v>
          </cell>
        </row>
        <row r="194">
          <cell r="O194" t="str">
            <v>W30745</v>
          </cell>
          <cell r="P194">
            <v>1328</v>
          </cell>
          <cell r="Q194">
            <v>2.6550728485612825E-5</v>
          </cell>
          <cell r="V194">
            <v>201209</v>
          </cell>
          <cell r="Z194">
            <v>1</v>
          </cell>
          <cell r="AA194">
            <v>3.5999999999999996</v>
          </cell>
          <cell r="AB194">
            <v>8.3333333333333329E-2</v>
          </cell>
        </row>
        <row r="195">
          <cell r="O195" t="str">
            <v>W03689</v>
          </cell>
          <cell r="P195">
            <v>1368</v>
          </cell>
          <cell r="Q195">
            <v>1.9913046364209618E-5</v>
          </cell>
          <cell r="V195">
            <v>201209</v>
          </cell>
          <cell r="Z195">
            <v>1</v>
          </cell>
          <cell r="AA195">
            <v>2.4000000000000004</v>
          </cell>
          <cell r="AB195">
            <v>8.3333333333333329E-2</v>
          </cell>
        </row>
        <row r="196">
          <cell r="O196" t="str">
            <v>W29756</v>
          </cell>
          <cell r="P196">
            <v>1329</v>
          </cell>
          <cell r="Q196">
            <v>2.6550728485612825E-5</v>
          </cell>
          <cell r="V196">
            <v>201209</v>
          </cell>
          <cell r="Z196">
            <v>1.5</v>
          </cell>
          <cell r="AA196">
            <v>3.5999999999999996</v>
          </cell>
          <cell r="AB196">
            <v>0.125</v>
          </cell>
        </row>
        <row r="197">
          <cell r="O197" t="str">
            <v>W29757</v>
          </cell>
          <cell r="P197">
            <v>1330</v>
          </cell>
          <cell r="Q197">
            <v>2.6550728485612825E-5</v>
          </cell>
          <cell r="V197">
            <v>201209</v>
          </cell>
          <cell r="Z197">
            <v>1.8</v>
          </cell>
          <cell r="AA197">
            <v>3.5999999999999996</v>
          </cell>
          <cell r="AB197">
            <v>0.15</v>
          </cell>
        </row>
        <row r="198">
          <cell r="O198" t="str">
            <v>W29758</v>
          </cell>
          <cell r="P198">
            <v>311</v>
          </cell>
          <cell r="Q198">
            <v>9.6246390760346492E-4</v>
          </cell>
          <cell r="V198">
            <v>201209</v>
          </cell>
          <cell r="Z198">
            <v>110</v>
          </cell>
          <cell r="AA198">
            <v>89</v>
          </cell>
          <cell r="AB198">
            <v>9.1666666666666661</v>
          </cell>
        </row>
        <row r="199">
          <cell r="O199" t="str">
            <v>W27842</v>
          </cell>
          <cell r="P199">
            <v>1306</v>
          </cell>
          <cell r="Q199">
            <v>3.0533337758454744E-5</v>
          </cell>
          <cell r="V199">
            <v>201209</v>
          </cell>
          <cell r="Z199">
            <v>1.5</v>
          </cell>
          <cell r="AA199">
            <v>3.5999999999999996</v>
          </cell>
          <cell r="AB199">
            <v>0.125</v>
          </cell>
        </row>
        <row r="200">
          <cell r="O200" t="str">
            <v>W27836</v>
          </cell>
          <cell r="P200">
            <v>969</v>
          </cell>
          <cell r="Q200">
            <v>8.6289867578241683E-5</v>
          </cell>
          <cell r="V200">
            <v>201209</v>
          </cell>
          <cell r="Z200">
            <v>8</v>
          </cell>
          <cell r="AA200">
            <v>11.28</v>
          </cell>
          <cell r="AB200">
            <v>0.66666666666666663</v>
          </cell>
        </row>
        <row r="201">
          <cell r="O201" t="str">
            <v>W27837</v>
          </cell>
          <cell r="P201">
            <v>1331</v>
          </cell>
          <cell r="Q201">
            <v>2.6550728485612825E-5</v>
          </cell>
          <cell r="V201">
            <v>201209</v>
          </cell>
          <cell r="Z201">
            <v>2</v>
          </cell>
          <cell r="AA201">
            <v>3.5999999999999996</v>
          </cell>
          <cell r="AB201">
            <v>0.16666666666666666</v>
          </cell>
        </row>
        <row r="202">
          <cell r="O202" t="str">
            <v>W27838</v>
          </cell>
          <cell r="P202">
            <v>1134</v>
          </cell>
          <cell r="Q202">
            <v>6.2394211941190129E-5</v>
          </cell>
          <cell r="V202">
            <v>201209</v>
          </cell>
          <cell r="Z202">
            <v>3</v>
          </cell>
          <cell r="AA202">
            <v>8.3999999999999986</v>
          </cell>
          <cell r="AB202">
            <v>0.25</v>
          </cell>
        </row>
        <row r="203">
          <cell r="O203" t="str">
            <v>W27839</v>
          </cell>
          <cell r="P203">
            <v>551</v>
          </cell>
          <cell r="Q203">
            <v>2.6550728485612822E-4</v>
          </cell>
          <cell r="V203">
            <v>201209</v>
          </cell>
          <cell r="Z203">
            <v>11</v>
          </cell>
          <cell r="AA203">
            <v>36</v>
          </cell>
          <cell r="AB203">
            <v>0.91666666666666663</v>
          </cell>
        </row>
        <row r="204">
          <cell r="O204" t="str">
            <v>W27840</v>
          </cell>
          <cell r="P204">
            <v>1142</v>
          </cell>
          <cell r="Q204">
            <v>5.9739139092628852E-5</v>
          </cell>
          <cell r="V204">
            <v>201209</v>
          </cell>
          <cell r="Z204">
            <v>7</v>
          </cell>
          <cell r="AA204">
            <v>8.3999999999999986</v>
          </cell>
          <cell r="AB204">
            <v>0.58333333333333337</v>
          </cell>
        </row>
        <row r="205">
          <cell r="O205" t="str">
            <v>W27841</v>
          </cell>
          <cell r="P205">
            <v>970</v>
          </cell>
          <cell r="Q205">
            <v>8.6289867578241683E-5</v>
          </cell>
          <cell r="V205">
            <v>201209</v>
          </cell>
          <cell r="Z205">
            <v>8</v>
          </cell>
          <cell r="AA205">
            <v>10.8</v>
          </cell>
          <cell r="AB205">
            <v>0.66666666666666663</v>
          </cell>
        </row>
        <row r="206">
          <cell r="O206" t="str">
            <v>W27692</v>
          </cell>
          <cell r="P206">
            <v>1369</v>
          </cell>
          <cell r="Q206">
            <v>1.9913046364209618E-5</v>
          </cell>
          <cell r="V206">
            <v>201209</v>
          </cell>
          <cell r="Z206">
            <v>1.3</v>
          </cell>
          <cell r="AA206">
            <v>2.4000000000000004</v>
          </cell>
          <cell r="AB206">
            <v>0.10833333333333334</v>
          </cell>
        </row>
        <row r="207">
          <cell r="O207" t="str">
            <v>W27688</v>
          </cell>
          <cell r="P207">
            <v>358</v>
          </cell>
          <cell r="Q207">
            <v>7.8324649032557835E-4</v>
          </cell>
          <cell r="V207">
            <v>201209</v>
          </cell>
          <cell r="Z207">
            <v>25</v>
          </cell>
          <cell r="AA207">
            <v>107</v>
          </cell>
          <cell r="AB207">
            <v>2.0833333333333335</v>
          </cell>
        </row>
        <row r="208">
          <cell r="O208" t="str">
            <v>W27689</v>
          </cell>
          <cell r="P208">
            <v>1332</v>
          </cell>
          <cell r="Q208">
            <v>2.6550728485612825E-5</v>
          </cell>
          <cell r="V208">
            <v>201209</v>
          </cell>
          <cell r="Z208">
            <v>1.2</v>
          </cell>
          <cell r="AA208">
            <v>3.5999999999999996</v>
          </cell>
          <cell r="AB208">
            <v>9.9999999999999992E-2</v>
          </cell>
        </row>
        <row r="209">
          <cell r="O209" t="str">
            <v>W27690</v>
          </cell>
          <cell r="P209">
            <v>1277</v>
          </cell>
          <cell r="Q209">
            <v>3.8498556304138602E-5</v>
          </cell>
          <cell r="V209">
            <v>201209</v>
          </cell>
          <cell r="Z209">
            <v>2.8</v>
          </cell>
          <cell r="AA209">
            <v>4.8000000000000007</v>
          </cell>
          <cell r="AB209">
            <v>0.23333333333333331</v>
          </cell>
        </row>
        <row r="210">
          <cell r="O210" t="str">
            <v>W27691</v>
          </cell>
          <cell r="P210">
            <v>1156</v>
          </cell>
          <cell r="Q210">
            <v>5.4428993395506284E-5</v>
          </cell>
          <cell r="V210">
            <v>201209</v>
          </cell>
          <cell r="Z210">
            <v>5</v>
          </cell>
          <cell r="AA210">
            <v>7.1999999999999993</v>
          </cell>
          <cell r="AB210">
            <v>0.41666666666666669</v>
          </cell>
        </row>
        <row r="211">
          <cell r="O211" t="str">
            <v>W26925</v>
          </cell>
          <cell r="P211">
            <v>1333</v>
          </cell>
          <cell r="Q211">
            <v>2.6550728485612825E-5</v>
          </cell>
          <cell r="V211">
            <v>201209</v>
          </cell>
          <cell r="Z211">
            <v>3.2</v>
          </cell>
          <cell r="AA211">
            <v>3.5999999999999996</v>
          </cell>
          <cell r="AB211">
            <v>0.26666666666666666</v>
          </cell>
        </row>
        <row r="212">
          <cell r="O212" t="str">
            <v>W26859</v>
          </cell>
          <cell r="P212">
            <v>1212</v>
          </cell>
          <cell r="Q212">
            <v>4.3808702001261156E-5</v>
          </cell>
          <cell r="V212">
            <v>201209</v>
          </cell>
          <cell r="Z212">
            <v>4</v>
          </cell>
          <cell r="AA212">
            <v>6</v>
          </cell>
          <cell r="AB212">
            <v>0.33333333333333331</v>
          </cell>
        </row>
        <row r="213">
          <cell r="O213" t="str">
            <v>W26850</v>
          </cell>
          <cell r="P213">
            <v>1421</v>
          </cell>
          <cell r="Q213">
            <v>1.3275364242806412E-5</v>
          </cell>
          <cell r="V213">
            <v>201209</v>
          </cell>
          <cell r="Z213">
            <v>0.8</v>
          </cell>
          <cell r="AA213">
            <v>1.2000000000000002</v>
          </cell>
          <cell r="AB213">
            <v>6.6666666666666666E-2</v>
          </cell>
        </row>
        <row r="214">
          <cell r="O214" t="str">
            <v>W26851</v>
          </cell>
          <cell r="P214">
            <v>1291</v>
          </cell>
          <cell r="Q214">
            <v>3.6507251667717632E-5</v>
          </cell>
          <cell r="V214">
            <v>201209</v>
          </cell>
          <cell r="Z214">
            <v>4.2</v>
          </cell>
          <cell r="AA214">
            <v>4.8000000000000007</v>
          </cell>
          <cell r="AB214">
            <v>0.35000000000000003</v>
          </cell>
        </row>
        <row r="215">
          <cell r="O215" t="str">
            <v>W26852</v>
          </cell>
          <cell r="P215">
            <v>1422</v>
          </cell>
          <cell r="Q215">
            <v>1.3275364242806412E-5</v>
          </cell>
          <cell r="V215">
            <v>201209</v>
          </cell>
          <cell r="Z215">
            <v>0.9</v>
          </cell>
          <cell r="AA215">
            <v>1.2000000000000002</v>
          </cell>
          <cell r="AB215">
            <v>7.4999999999999997E-2</v>
          </cell>
        </row>
        <row r="216">
          <cell r="O216" t="str">
            <v>W26862</v>
          </cell>
          <cell r="P216">
            <v>1423</v>
          </cell>
          <cell r="Q216">
            <v>1.3275364242806412E-5</v>
          </cell>
          <cell r="V216">
            <v>201209</v>
          </cell>
          <cell r="Z216">
            <v>0.9</v>
          </cell>
          <cell r="AA216">
            <v>1.2000000000000002</v>
          </cell>
          <cell r="AB216">
            <v>7.4999999999999997E-2</v>
          </cell>
        </row>
        <row r="217">
          <cell r="O217" t="str">
            <v>W26863</v>
          </cell>
          <cell r="P217">
            <v>1370</v>
          </cell>
          <cell r="Q217">
            <v>1.9913046364209618E-5</v>
          </cell>
          <cell r="V217">
            <v>201209</v>
          </cell>
          <cell r="Z217">
            <v>1.3</v>
          </cell>
          <cell r="AA217">
            <v>2.4000000000000004</v>
          </cell>
          <cell r="AB217">
            <v>0.10833333333333334</v>
          </cell>
        </row>
        <row r="218">
          <cell r="O218" t="str">
            <v>W26864</v>
          </cell>
          <cell r="P218">
            <v>1334</v>
          </cell>
          <cell r="Q218">
            <v>2.6550728485612825E-5</v>
          </cell>
          <cell r="V218">
            <v>201209</v>
          </cell>
          <cell r="Z218">
            <v>1</v>
          </cell>
          <cell r="AA218">
            <v>3.5999999999999996</v>
          </cell>
          <cell r="AB218">
            <v>8.3333333333333329E-2</v>
          </cell>
        </row>
        <row r="219">
          <cell r="O219" t="str">
            <v>W26857</v>
          </cell>
          <cell r="P219">
            <v>1292</v>
          </cell>
          <cell r="Q219">
            <v>3.6507251667717632E-5</v>
          </cell>
          <cell r="V219">
            <v>201209</v>
          </cell>
          <cell r="Z219">
            <v>2</v>
          </cell>
          <cell r="AA219">
            <v>4.8000000000000007</v>
          </cell>
          <cell r="AB219">
            <v>0.16666666666666666</v>
          </cell>
        </row>
        <row r="220">
          <cell r="O220" t="str">
            <v>W26846</v>
          </cell>
          <cell r="P220">
            <v>1293</v>
          </cell>
          <cell r="Q220">
            <v>3.6507251667717632E-5</v>
          </cell>
          <cell r="V220">
            <v>201209</v>
          </cell>
          <cell r="Z220">
            <v>2</v>
          </cell>
          <cell r="AA220">
            <v>4.8000000000000007</v>
          </cell>
          <cell r="AB220">
            <v>0.16666666666666666</v>
          </cell>
        </row>
        <row r="221">
          <cell r="O221" t="str">
            <v>W26847</v>
          </cell>
          <cell r="P221">
            <v>1201</v>
          </cell>
          <cell r="Q221">
            <v>4.646377484982244E-5</v>
          </cell>
          <cell r="V221">
            <v>201209</v>
          </cell>
          <cell r="Z221">
            <v>4</v>
          </cell>
          <cell r="AA221">
            <v>6</v>
          </cell>
          <cell r="AB221">
            <v>0.33333333333333331</v>
          </cell>
        </row>
        <row r="222">
          <cell r="O222" t="str">
            <v>W26848</v>
          </cell>
          <cell r="P222">
            <v>1371</v>
          </cell>
          <cell r="Q222">
            <v>1.9913046364209618E-5</v>
          </cell>
          <cell r="V222">
            <v>201209</v>
          </cell>
          <cell r="Z222">
            <v>0.9</v>
          </cell>
          <cell r="AA222">
            <v>2.4000000000000004</v>
          </cell>
          <cell r="AB222">
            <v>7.4999999999999997E-2</v>
          </cell>
        </row>
        <row r="223">
          <cell r="O223" t="str">
            <v>W26849</v>
          </cell>
          <cell r="P223">
            <v>1294</v>
          </cell>
          <cell r="Q223">
            <v>3.6507251667717632E-5</v>
          </cell>
          <cell r="V223">
            <v>201209</v>
          </cell>
          <cell r="Z223">
            <v>1.6</v>
          </cell>
          <cell r="AA223">
            <v>4.8000000000000007</v>
          </cell>
          <cell r="AB223">
            <v>0.13333333333333333</v>
          </cell>
        </row>
        <row r="224">
          <cell r="O224" t="str">
            <v>W30726</v>
          </cell>
          <cell r="P224">
            <v>1335</v>
          </cell>
          <cell r="Q224">
            <v>2.6550728485612825E-5</v>
          </cell>
          <cell r="V224">
            <v>201209</v>
          </cell>
          <cell r="Z224">
            <v>3.2</v>
          </cell>
          <cell r="AA224">
            <v>3.5999999999999996</v>
          </cell>
          <cell r="AB224">
            <v>0.26666666666666666</v>
          </cell>
        </row>
        <row r="225">
          <cell r="O225" t="str">
            <v>W30737</v>
          </cell>
          <cell r="P225">
            <v>1336</v>
          </cell>
          <cell r="Q225">
            <v>2.6550728485612825E-5</v>
          </cell>
          <cell r="V225">
            <v>201209</v>
          </cell>
          <cell r="Z225">
            <v>3.3</v>
          </cell>
          <cell r="AA225">
            <v>3.5999999999999996</v>
          </cell>
          <cell r="AB225">
            <v>0.27499999999999997</v>
          </cell>
        </row>
        <row r="226">
          <cell r="O226" t="str">
            <v>W30738</v>
          </cell>
          <cell r="P226">
            <v>1278</v>
          </cell>
          <cell r="Q226">
            <v>3.8498556304138602E-5</v>
          </cell>
          <cell r="V226">
            <v>201209</v>
          </cell>
          <cell r="Z226">
            <v>1.1000000000000001</v>
          </cell>
          <cell r="AA226">
            <v>4.8000000000000007</v>
          </cell>
          <cell r="AB226">
            <v>9.1666666666666674E-2</v>
          </cell>
        </row>
        <row r="227">
          <cell r="O227" t="str">
            <v>W30739</v>
          </cell>
          <cell r="P227">
            <v>1279</v>
          </cell>
          <cell r="Q227">
            <v>3.8498556304138602E-5</v>
          </cell>
          <cell r="V227">
            <v>201209</v>
          </cell>
          <cell r="Z227">
            <v>2.6</v>
          </cell>
          <cell r="AA227">
            <v>4.8000000000000007</v>
          </cell>
          <cell r="AB227">
            <v>0.21666666666666667</v>
          </cell>
        </row>
        <row r="228">
          <cell r="O228" t="str">
            <v>W30729</v>
          </cell>
          <cell r="P228">
            <v>1280</v>
          </cell>
          <cell r="Q228">
            <v>3.8498556304138602E-5</v>
          </cell>
          <cell r="V228">
            <v>201209</v>
          </cell>
          <cell r="Z228">
            <v>3.2</v>
          </cell>
          <cell r="AA228">
            <v>4.8000000000000007</v>
          </cell>
          <cell r="AB228">
            <v>0.26666666666666666</v>
          </cell>
        </row>
        <row r="229">
          <cell r="O229" t="str">
            <v>W30730</v>
          </cell>
          <cell r="P229">
            <v>1202</v>
          </cell>
          <cell r="Q229">
            <v>4.646377484982244E-5</v>
          </cell>
          <cell r="V229">
            <v>201209</v>
          </cell>
          <cell r="Z229">
            <v>5.3</v>
          </cell>
          <cell r="AA229">
            <v>6</v>
          </cell>
          <cell r="AB229">
            <v>0.44166666666666665</v>
          </cell>
        </row>
        <row r="230">
          <cell r="O230" t="str">
            <v>W30719</v>
          </cell>
          <cell r="P230">
            <v>1203</v>
          </cell>
          <cell r="Q230">
            <v>4.646377484982244E-5</v>
          </cell>
          <cell r="V230">
            <v>201209</v>
          </cell>
          <cell r="Z230">
            <v>2.6</v>
          </cell>
          <cell r="AA230">
            <v>6</v>
          </cell>
          <cell r="AB230">
            <v>0.21666666666666667</v>
          </cell>
        </row>
        <row r="231">
          <cell r="O231" t="str">
            <v>W30741</v>
          </cell>
          <cell r="P231">
            <v>1157</v>
          </cell>
          <cell r="Q231">
            <v>5.4428993395506284E-5</v>
          </cell>
          <cell r="V231">
            <v>201209</v>
          </cell>
          <cell r="Z231">
            <v>4.2</v>
          </cell>
          <cell r="AA231">
            <v>7.1999999999999993</v>
          </cell>
          <cell r="AB231">
            <v>0.35000000000000003</v>
          </cell>
        </row>
        <row r="232">
          <cell r="O232" t="str">
            <v>W30742</v>
          </cell>
          <cell r="P232">
            <v>1099</v>
          </cell>
          <cell r="Q232">
            <v>7.9652185456838474E-5</v>
          </cell>
          <cell r="V232">
            <v>201209</v>
          </cell>
          <cell r="Z232">
            <v>6.6</v>
          </cell>
          <cell r="AA232">
            <v>9.6000000000000014</v>
          </cell>
          <cell r="AB232">
            <v>0.54999999999999993</v>
          </cell>
        </row>
        <row r="233">
          <cell r="O233" t="str">
            <v>W30731</v>
          </cell>
          <cell r="P233">
            <v>1281</v>
          </cell>
          <cell r="Q233">
            <v>3.8498556304138602E-5</v>
          </cell>
          <cell r="V233">
            <v>201209</v>
          </cell>
          <cell r="Z233">
            <v>3.5</v>
          </cell>
          <cell r="AA233">
            <v>4.8000000000000007</v>
          </cell>
          <cell r="AB233">
            <v>0.29166666666666669</v>
          </cell>
        </row>
        <row r="234">
          <cell r="O234" t="str">
            <v>W30732</v>
          </cell>
          <cell r="P234">
            <v>1360</v>
          </cell>
          <cell r="Q234">
            <v>2.2568119212770902E-5</v>
          </cell>
          <cell r="V234">
            <v>201209</v>
          </cell>
          <cell r="Z234">
            <v>2.1</v>
          </cell>
          <cell r="AA234">
            <v>2.4000000000000004</v>
          </cell>
          <cell r="AB234">
            <v>0.17500000000000002</v>
          </cell>
        </row>
        <row r="235">
          <cell r="O235" t="str">
            <v>W30733</v>
          </cell>
          <cell r="P235">
            <v>1158</v>
          </cell>
          <cell r="Q235">
            <v>5.4428993395506284E-5</v>
          </cell>
          <cell r="V235">
            <v>201209</v>
          </cell>
          <cell r="Z235">
            <v>4.5999999999999996</v>
          </cell>
          <cell r="AA235">
            <v>7.1999999999999993</v>
          </cell>
          <cell r="AB235">
            <v>0.3833333333333333</v>
          </cell>
        </row>
        <row r="236">
          <cell r="O236" t="str">
            <v>W30734</v>
          </cell>
          <cell r="P236">
            <v>1282</v>
          </cell>
          <cell r="Q236">
            <v>3.8498556304138602E-5</v>
          </cell>
          <cell r="V236">
            <v>201209</v>
          </cell>
          <cell r="Z236">
            <v>3.2</v>
          </cell>
          <cell r="AA236">
            <v>4.8000000000000007</v>
          </cell>
          <cell r="AB236">
            <v>0.26666666666666666</v>
          </cell>
        </row>
        <row r="237">
          <cell r="O237" t="str">
            <v>W30735</v>
          </cell>
          <cell r="P237">
            <v>1307</v>
          </cell>
          <cell r="Q237">
            <v>3.0533337758454744E-5</v>
          </cell>
          <cell r="V237">
            <v>201209</v>
          </cell>
          <cell r="Z237">
            <v>3.2</v>
          </cell>
          <cell r="AA237">
            <v>3.5999999999999996</v>
          </cell>
          <cell r="AB237">
            <v>0.26666666666666666</v>
          </cell>
        </row>
        <row r="238">
          <cell r="O238" t="str">
            <v>W30736</v>
          </cell>
          <cell r="P238">
            <v>1308</v>
          </cell>
          <cell r="Q238">
            <v>3.0533337758454744E-5</v>
          </cell>
          <cell r="V238">
            <v>201209</v>
          </cell>
          <cell r="Z238">
            <v>3.5</v>
          </cell>
          <cell r="AA238">
            <v>3.5999999999999996</v>
          </cell>
          <cell r="AB238">
            <v>0.29166666666666669</v>
          </cell>
        </row>
        <row r="239">
          <cell r="O239" t="str">
            <v>W30710</v>
          </cell>
          <cell r="P239">
            <v>333</v>
          </cell>
          <cell r="Q239">
            <v>8.6289867578241675E-4</v>
          </cell>
          <cell r="V239">
            <v>201209</v>
          </cell>
          <cell r="Z239">
            <v>102</v>
          </cell>
          <cell r="AA239">
            <v>116</v>
          </cell>
          <cell r="AB239">
            <v>8.5</v>
          </cell>
        </row>
        <row r="240">
          <cell r="O240" t="str">
            <v>W30711</v>
          </cell>
          <cell r="P240">
            <v>1181</v>
          </cell>
          <cell r="Q240">
            <v>5.2835949686369514E-5</v>
          </cell>
          <cell r="V240">
            <v>201209</v>
          </cell>
          <cell r="Z240">
            <v>2.2999999999999998</v>
          </cell>
          <cell r="AA240">
            <v>6.92</v>
          </cell>
          <cell r="AB240">
            <v>0.19166666666666665</v>
          </cell>
        </row>
        <row r="241">
          <cell r="O241" t="str">
            <v>W30712</v>
          </cell>
          <cell r="P241">
            <v>1309</v>
          </cell>
          <cell r="Q241">
            <v>3.0533337758454744E-5</v>
          </cell>
          <cell r="V241">
            <v>201209</v>
          </cell>
          <cell r="Z241">
            <v>2.7</v>
          </cell>
          <cell r="AA241">
            <v>3.5999999999999996</v>
          </cell>
          <cell r="AB241">
            <v>0.22500000000000001</v>
          </cell>
        </row>
        <row r="242">
          <cell r="O242" t="str">
            <v>W30721</v>
          </cell>
          <cell r="P242">
            <v>1310</v>
          </cell>
          <cell r="Q242">
            <v>3.0533337758454744E-5</v>
          </cell>
          <cell r="V242">
            <v>201209</v>
          </cell>
          <cell r="Z242">
            <v>1.6</v>
          </cell>
          <cell r="AA242">
            <v>3.5999999999999996</v>
          </cell>
          <cell r="AB242">
            <v>0.13333333333333333</v>
          </cell>
        </row>
        <row r="243">
          <cell r="O243" t="str">
            <v>W30722</v>
          </cell>
          <cell r="P243">
            <v>1159</v>
          </cell>
          <cell r="Q243">
            <v>5.4428993395506284E-5</v>
          </cell>
          <cell r="V243">
            <v>201209</v>
          </cell>
          <cell r="Z243">
            <v>5.3</v>
          </cell>
          <cell r="AA243">
            <v>7.1999999999999993</v>
          </cell>
          <cell r="AB243">
            <v>0.44166666666666665</v>
          </cell>
        </row>
        <row r="244">
          <cell r="O244" t="str">
            <v>W30723</v>
          </cell>
          <cell r="P244">
            <v>292</v>
          </cell>
          <cell r="Q244">
            <v>1.0288407288174969E-3</v>
          </cell>
          <cell r="V244">
            <v>201209</v>
          </cell>
          <cell r="X244">
            <v>1</v>
          </cell>
          <cell r="Y244">
            <v>1</v>
          </cell>
          <cell r="Z244">
            <v>110</v>
          </cell>
          <cell r="AA244">
            <v>139</v>
          </cell>
          <cell r="AB244">
            <v>9.1666666666666661</v>
          </cell>
        </row>
        <row r="245">
          <cell r="O245" t="str">
            <v>W30713</v>
          </cell>
          <cell r="P245">
            <v>1283</v>
          </cell>
          <cell r="Q245">
            <v>3.8498556304138602E-5</v>
          </cell>
          <cell r="V245">
            <v>201209</v>
          </cell>
          <cell r="Z245">
            <v>2.4</v>
          </cell>
          <cell r="AA245">
            <v>4.8000000000000007</v>
          </cell>
          <cell r="AB245">
            <v>0.19999999999999998</v>
          </cell>
        </row>
        <row r="246">
          <cell r="O246" t="str">
            <v>W30714</v>
          </cell>
          <cell r="P246">
            <v>1311</v>
          </cell>
          <cell r="Q246">
            <v>3.0533337758454744E-5</v>
          </cell>
          <cell r="V246">
            <v>201209</v>
          </cell>
          <cell r="Z246">
            <v>3</v>
          </cell>
          <cell r="AA246">
            <v>3.5999999999999996</v>
          </cell>
          <cell r="AB246">
            <v>0.25</v>
          </cell>
        </row>
        <row r="247">
          <cell r="O247" t="str">
            <v>W30715</v>
          </cell>
          <cell r="P247">
            <v>1361</v>
          </cell>
          <cell r="Q247">
            <v>2.2568119212770902E-5</v>
          </cell>
          <cell r="V247">
            <v>201209</v>
          </cell>
          <cell r="Z247">
            <v>2.2000000000000002</v>
          </cell>
          <cell r="AA247">
            <v>2.4000000000000004</v>
          </cell>
          <cell r="AB247">
            <v>0.18333333333333335</v>
          </cell>
        </row>
        <row r="248">
          <cell r="O248" t="str">
            <v>W30716</v>
          </cell>
          <cell r="P248">
            <v>1312</v>
          </cell>
          <cell r="Q248">
            <v>3.0533337758454744E-5</v>
          </cell>
          <cell r="V248">
            <v>201209</v>
          </cell>
          <cell r="Z248">
            <v>3.5</v>
          </cell>
          <cell r="AA248">
            <v>3.5999999999999996</v>
          </cell>
          <cell r="AB248">
            <v>0.29166666666666669</v>
          </cell>
        </row>
        <row r="249">
          <cell r="O249" t="str">
            <v>W30717</v>
          </cell>
          <cell r="P249">
            <v>1204</v>
          </cell>
          <cell r="Q249">
            <v>4.646377484982244E-5</v>
          </cell>
          <cell r="V249">
            <v>201209</v>
          </cell>
          <cell r="Z249">
            <v>5</v>
          </cell>
          <cell r="AA249">
            <v>6</v>
          </cell>
          <cell r="AB249">
            <v>0.41666666666666669</v>
          </cell>
        </row>
        <row r="250">
          <cell r="O250" t="str">
            <v>W30718</v>
          </cell>
          <cell r="P250">
            <v>1313</v>
          </cell>
          <cell r="Q250">
            <v>3.0533337758454744E-5</v>
          </cell>
          <cell r="V250">
            <v>201209</v>
          </cell>
          <cell r="Z250">
            <v>2.5</v>
          </cell>
          <cell r="AA250">
            <v>3.5999999999999996</v>
          </cell>
          <cell r="AB250">
            <v>0.20833333333333334</v>
          </cell>
        </row>
        <row r="251">
          <cell r="O251" t="str">
            <v>W30707</v>
          </cell>
          <cell r="P251">
            <v>1362</v>
          </cell>
          <cell r="Q251">
            <v>2.2568119212770902E-5</v>
          </cell>
          <cell r="V251">
            <v>201209</v>
          </cell>
          <cell r="Z251">
            <v>2.1</v>
          </cell>
          <cell r="AA251">
            <v>2.4000000000000004</v>
          </cell>
          <cell r="AB251">
            <v>0.17500000000000002</v>
          </cell>
        </row>
        <row r="252">
          <cell r="O252" t="str">
            <v>W30708</v>
          </cell>
          <cell r="P252">
            <v>1314</v>
          </cell>
          <cell r="Q252">
            <v>3.0533337758454744E-5</v>
          </cell>
          <cell r="V252">
            <v>201209</v>
          </cell>
          <cell r="Z252">
            <v>3</v>
          </cell>
          <cell r="AA252">
            <v>3.5999999999999996</v>
          </cell>
          <cell r="AB252">
            <v>0.25</v>
          </cell>
        </row>
        <row r="253">
          <cell r="O253" t="str">
            <v>W23144</v>
          </cell>
          <cell r="P253">
            <v>1205</v>
          </cell>
          <cell r="Q253">
            <v>4.646377484982244E-5</v>
          </cell>
          <cell r="V253">
            <v>201209</v>
          </cell>
          <cell r="Z253">
            <v>5.8</v>
          </cell>
          <cell r="AA253">
            <v>6</v>
          </cell>
          <cell r="AB253">
            <v>0.48333333333333334</v>
          </cell>
        </row>
        <row r="254">
          <cell r="O254" t="str">
            <v>W23145</v>
          </cell>
          <cell r="P254">
            <v>1160</v>
          </cell>
          <cell r="Q254">
            <v>5.4428993395506284E-5</v>
          </cell>
          <cell r="V254">
            <v>201209</v>
          </cell>
          <cell r="Z254">
            <v>6.2</v>
          </cell>
          <cell r="AA254">
            <v>7.1999999999999993</v>
          </cell>
          <cell r="AB254">
            <v>0.51666666666666672</v>
          </cell>
        </row>
        <row r="255">
          <cell r="O255" t="str">
            <v>W25157</v>
          </cell>
          <cell r="P255">
            <v>1363</v>
          </cell>
          <cell r="Q255">
            <v>2.2568119212770902E-5</v>
          </cell>
          <cell r="V255">
            <v>201209</v>
          </cell>
          <cell r="Z255">
            <v>2.1</v>
          </cell>
          <cell r="AA255">
            <v>2.4000000000000004</v>
          </cell>
          <cell r="AB255">
            <v>0.17500000000000002</v>
          </cell>
        </row>
        <row r="256">
          <cell r="O256" t="str">
            <v>W17035</v>
          </cell>
          <cell r="P256">
            <v>1284</v>
          </cell>
          <cell r="Q256">
            <v>3.8498556304138602E-5</v>
          </cell>
          <cell r="V256">
            <v>201209</v>
          </cell>
          <cell r="Z256">
            <v>4.5</v>
          </cell>
          <cell r="AA256">
            <v>4.8000000000000007</v>
          </cell>
          <cell r="AB256">
            <v>0.375</v>
          </cell>
        </row>
        <row r="257">
          <cell r="O257" t="str">
            <v>W17036</v>
          </cell>
          <cell r="P257">
            <v>295</v>
          </cell>
          <cell r="Q257">
            <v>1.0155653645746905E-3</v>
          </cell>
          <cell r="V257">
            <v>201209</v>
          </cell>
          <cell r="X257">
            <v>1</v>
          </cell>
          <cell r="Y257">
            <v>1</v>
          </cell>
          <cell r="Z257">
            <v>130</v>
          </cell>
          <cell r="AA257">
            <v>152</v>
          </cell>
          <cell r="AB257">
            <v>10.833333333333334</v>
          </cell>
        </row>
        <row r="258">
          <cell r="O258" t="str">
            <v>W17094</v>
          </cell>
          <cell r="P258">
            <v>1285</v>
          </cell>
          <cell r="Q258">
            <v>3.8498556304138602E-5</v>
          </cell>
          <cell r="V258">
            <v>201209</v>
          </cell>
          <cell r="Z258">
            <v>3</v>
          </cell>
          <cell r="AA258">
            <v>4.8000000000000007</v>
          </cell>
          <cell r="AB258">
            <v>0.25</v>
          </cell>
        </row>
        <row r="259">
          <cell r="O259" t="str">
            <v>W17095</v>
          </cell>
          <cell r="P259">
            <v>1315</v>
          </cell>
          <cell r="Q259">
            <v>3.0533337758454744E-5</v>
          </cell>
          <cell r="V259">
            <v>201209</v>
          </cell>
          <cell r="Z259">
            <v>2.1</v>
          </cell>
          <cell r="AA259">
            <v>3.5999999999999996</v>
          </cell>
          <cell r="AB259">
            <v>0.17500000000000002</v>
          </cell>
        </row>
        <row r="260">
          <cell r="O260" t="str">
            <v>W17058</v>
          </cell>
          <cell r="P260">
            <v>282</v>
          </cell>
          <cell r="Q260">
            <v>1.1284059606385449E-3</v>
          </cell>
          <cell r="V260">
            <v>201209</v>
          </cell>
          <cell r="Z260">
            <v>13.5</v>
          </cell>
          <cell r="AA260">
            <v>156</v>
          </cell>
          <cell r="AB260">
            <v>1.125</v>
          </cell>
        </row>
        <row r="261">
          <cell r="O261" t="str">
            <v>W17355</v>
          </cell>
          <cell r="P261">
            <v>1316</v>
          </cell>
          <cell r="Q261">
            <v>3.0533337758454744E-5</v>
          </cell>
          <cell r="V261">
            <v>201209</v>
          </cell>
          <cell r="Z261">
            <v>2.7</v>
          </cell>
          <cell r="AA261">
            <v>3.5999999999999996</v>
          </cell>
          <cell r="AB261">
            <v>0.22500000000000001</v>
          </cell>
        </row>
        <row r="262">
          <cell r="O262" t="str">
            <v>W17357</v>
          </cell>
          <cell r="P262">
            <v>1364</v>
          </cell>
          <cell r="Q262">
            <v>2.2568119212770902E-5</v>
          </cell>
          <cell r="V262">
            <v>201209</v>
          </cell>
          <cell r="Z262">
            <v>1.3</v>
          </cell>
          <cell r="AA262">
            <v>2.4000000000000004</v>
          </cell>
          <cell r="AB262">
            <v>0.10833333333333334</v>
          </cell>
        </row>
        <row r="263">
          <cell r="O263" t="str">
            <v>W17242</v>
          </cell>
          <cell r="P263">
            <v>1317</v>
          </cell>
          <cell r="Q263">
            <v>3.0533337758454744E-5</v>
          </cell>
          <cell r="V263">
            <v>201209</v>
          </cell>
          <cell r="Z263">
            <v>2.4</v>
          </cell>
          <cell r="AA263">
            <v>3.5999999999999996</v>
          </cell>
          <cell r="AB263">
            <v>0.19999999999999998</v>
          </cell>
        </row>
        <row r="264">
          <cell r="O264" t="str">
            <v>W17243</v>
          </cell>
          <cell r="P264">
            <v>1417</v>
          </cell>
          <cell r="Q264">
            <v>1.4602900667087054E-5</v>
          </cell>
          <cell r="V264">
            <v>201209</v>
          </cell>
          <cell r="Z264">
            <v>0.7</v>
          </cell>
          <cell r="AA264">
            <v>1.2000000000000002</v>
          </cell>
          <cell r="AB264">
            <v>5.8333333333333327E-2</v>
          </cell>
        </row>
        <row r="265">
          <cell r="O265" t="str">
            <v>W17244</v>
          </cell>
          <cell r="P265">
            <v>1418</v>
          </cell>
          <cell r="Q265">
            <v>1.4602900667087054E-5</v>
          </cell>
          <cell r="V265">
            <v>201209</v>
          </cell>
          <cell r="Z265">
            <v>0.8</v>
          </cell>
          <cell r="AA265">
            <v>1.2000000000000002</v>
          </cell>
          <cell r="AB265">
            <v>6.6666666666666666E-2</v>
          </cell>
        </row>
        <row r="266">
          <cell r="O266" t="str">
            <v>W17247</v>
          </cell>
          <cell r="P266">
            <v>1161</v>
          </cell>
          <cell r="Q266">
            <v>5.4428993395506284E-5</v>
          </cell>
          <cell r="V266">
            <v>201209</v>
          </cell>
          <cell r="Z266">
            <v>6.1</v>
          </cell>
          <cell r="AA266">
            <v>7.1999999999999993</v>
          </cell>
          <cell r="AB266">
            <v>0.5083333333333333</v>
          </cell>
        </row>
        <row r="267">
          <cell r="O267" t="str">
            <v>W17270</v>
          </cell>
          <cell r="P267">
            <v>1206</v>
          </cell>
          <cell r="Q267">
            <v>4.646377484982244E-5</v>
          </cell>
          <cell r="V267">
            <v>201209</v>
          </cell>
          <cell r="Z267">
            <v>4</v>
          </cell>
          <cell r="AA267">
            <v>6</v>
          </cell>
          <cell r="AB267">
            <v>0.33333333333333331</v>
          </cell>
        </row>
        <row r="268">
          <cell r="O268" t="str">
            <v>W17309</v>
          </cell>
          <cell r="P268">
            <v>1162</v>
          </cell>
          <cell r="Q268">
            <v>5.4428993395506284E-5</v>
          </cell>
          <cell r="V268">
            <v>201209</v>
          </cell>
          <cell r="Z268">
            <v>5</v>
          </cell>
          <cell r="AA268">
            <v>7.1999999999999993</v>
          </cell>
          <cell r="AB268">
            <v>0.41666666666666669</v>
          </cell>
        </row>
        <row r="269">
          <cell r="O269" t="str">
            <v>W02491</v>
          </cell>
          <cell r="P269">
            <v>1419</v>
          </cell>
          <cell r="Q269">
            <v>1.4602900667087054E-5</v>
          </cell>
          <cell r="V269">
            <v>201209</v>
          </cell>
          <cell r="Z269">
            <v>0.9</v>
          </cell>
          <cell r="AA269">
            <v>1.2000000000000002</v>
          </cell>
          <cell r="AB269">
            <v>7.4999999999999997E-2</v>
          </cell>
        </row>
        <row r="270">
          <cell r="O270" t="str">
            <v>W03119</v>
          </cell>
          <cell r="P270">
            <v>1318</v>
          </cell>
          <cell r="Q270">
            <v>3.0533337758454744E-5</v>
          </cell>
          <cell r="V270">
            <v>201209</v>
          </cell>
          <cell r="Z270">
            <v>1.8</v>
          </cell>
          <cell r="AA270">
            <v>3.5999999999999996</v>
          </cell>
          <cell r="AB270">
            <v>0.15</v>
          </cell>
        </row>
        <row r="271">
          <cell r="O271" t="str">
            <v>W03639</v>
          </cell>
          <cell r="P271">
            <v>406</v>
          </cell>
          <cell r="Q271">
            <v>5.2437688759085326E-4</v>
          </cell>
          <cell r="V271">
            <v>201209</v>
          </cell>
          <cell r="Z271">
            <v>60</v>
          </cell>
          <cell r="AA271">
            <v>78</v>
          </cell>
          <cell r="AB271">
            <v>5</v>
          </cell>
        </row>
        <row r="272">
          <cell r="O272" t="str">
            <v>W04370</v>
          </cell>
          <cell r="P272">
            <v>1207</v>
          </cell>
          <cell r="Q272">
            <v>4.646377484982244E-5</v>
          </cell>
          <cell r="V272">
            <v>201209</v>
          </cell>
          <cell r="Z272">
            <v>55.3</v>
          </cell>
          <cell r="AA272">
            <v>6</v>
          </cell>
          <cell r="AB272">
            <v>4.6083333333333334</v>
          </cell>
        </row>
        <row r="273">
          <cell r="O273" t="str">
            <v>W16934</v>
          </cell>
          <cell r="P273">
            <v>341</v>
          </cell>
          <cell r="Q273">
            <v>8.2971026517540073E-4</v>
          </cell>
          <cell r="V273">
            <v>201209</v>
          </cell>
          <cell r="Z273">
            <v>90</v>
          </cell>
          <cell r="AA273">
            <v>116</v>
          </cell>
          <cell r="AB273">
            <v>7.5</v>
          </cell>
        </row>
        <row r="274">
          <cell r="O274" t="str">
            <v>W00130</v>
          </cell>
          <cell r="P274">
            <v>1286</v>
          </cell>
          <cell r="Q274">
            <v>3.8498556304138602E-5</v>
          </cell>
          <cell r="V274">
            <v>201209</v>
          </cell>
          <cell r="Z274">
            <v>3</v>
          </cell>
          <cell r="AA274">
            <v>4.8000000000000007</v>
          </cell>
          <cell r="AB274">
            <v>0.25</v>
          </cell>
        </row>
        <row r="275">
          <cell r="O275" t="str">
            <v>W25159</v>
          </cell>
          <cell r="P275">
            <v>1182</v>
          </cell>
          <cell r="Q275">
            <v>5.0446384122664365E-5</v>
          </cell>
          <cell r="V275">
            <v>201209</v>
          </cell>
          <cell r="Z275">
            <v>4</v>
          </cell>
          <cell r="AA275">
            <v>6.6</v>
          </cell>
          <cell r="AB275">
            <v>0.33333333333333331</v>
          </cell>
        </row>
        <row r="276">
          <cell r="O276" t="str">
            <v>W25160</v>
          </cell>
          <cell r="P276">
            <v>1319</v>
          </cell>
          <cell r="Q276">
            <v>3.0533337758454744E-5</v>
          </cell>
          <cell r="V276">
            <v>201209</v>
          </cell>
          <cell r="Z276">
            <v>1.9</v>
          </cell>
          <cell r="AA276">
            <v>3.5999999999999996</v>
          </cell>
          <cell r="AB276">
            <v>0.15833333333333333</v>
          </cell>
        </row>
        <row r="277">
          <cell r="O277" t="str">
            <v>W23137</v>
          </cell>
          <cell r="P277">
            <v>1320</v>
          </cell>
          <cell r="Q277">
            <v>3.0533337758454744E-5</v>
          </cell>
          <cell r="V277">
            <v>201209</v>
          </cell>
          <cell r="Z277">
            <v>0.6</v>
          </cell>
          <cell r="AA277">
            <v>3.5999999999999996</v>
          </cell>
          <cell r="AB277">
            <v>4.9999999999999996E-2</v>
          </cell>
        </row>
        <row r="278">
          <cell r="O278" t="str">
            <v>W23138</v>
          </cell>
          <cell r="P278">
            <v>1420</v>
          </cell>
          <cell r="Q278">
            <v>1.4602900667087054E-5</v>
          </cell>
          <cell r="V278">
            <v>201209</v>
          </cell>
          <cell r="Z278">
            <v>1</v>
          </cell>
          <cell r="AA278">
            <v>1.2000000000000002</v>
          </cell>
          <cell r="AB278">
            <v>8.3333333333333329E-2</v>
          </cell>
        </row>
        <row r="279">
          <cell r="O279" t="str">
            <v>W23139</v>
          </cell>
          <cell r="P279">
            <v>1365</v>
          </cell>
          <cell r="Q279">
            <v>2.2568119212770902E-5</v>
          </cell>
          <cell r="V279">
            <v>201209</v>
          </cell>
          <cell r="Z279">
            <v>1</v>
          </cell>
          <cell r="AA279">
            <v>2.4000000000000004</v>
          </cell>
          <cell r="AB279">
            <v>8.3333333333333329E-2</v>
          </cell>
        </row>
        <row r="280">
          <cell r="O280" t="str">
            <v>W23141</v>
          </cell>
          <cell r="P280">
            <v>1143</v>
          </cell>
          <cell r="Q280">
            <v>5.9739139092628852E-5</v>
          </cell>
          <cell r="V280">
            <v>201209</v>
          </cell>
          <cell r="Z280">
            <v>5</v>
          </cell>
          <cell r="AA280">
            <v>7.1999999999999993</v>
          </cell>
          <cell r="AB280">
            <v>0.41666666666666669</v>
          </cell>
        </row>
        <row r="281">
          <cell r="O281" t="str">
            <v>W23148</v>
          </cell>
          <cell r="P281">
            <v>1287</v>
          </cell>
          <cell r="Q281">
            <v>3.8498556304138602E-5</v>
          </cell>
          <cell r="V281">
            <v>201209</v>
          </cell>
          <cell r="Z281">
            <v>1.7</v>
          </cell>
          <cell r="AA281">
            <v>4.8000000000000007</v>
          </cell>
          <cell r="AB281">
            <v>0.14166666666666666</v>
          </cell>
        </row>
        <row r="282">
          <cell r="O282" t="str">
            <v>W23158</v>
          </cell>
          <cell r="P282">
            <v>1288</v>
          </cell>
          <cell r="Q282">
            <v>3.8498556304138602E-5</v>
          </cell>
          <cell r="V282">
            <v>201209</v>
          </cell>
          <cell r="Z282">
            <v>1.8</v>
          </cell>
          <cell r="AA282">
            <v>4.8000000000000007</v>
          </cell>
          <cell r="AB282">
            <v>0.15</v>
          </cell>
        </row>
        <row r="283">
          <cell r="O283" t="str">
            <v>W23134</v>
          </cell>
          <cell r="P283">
            <v>1144</v>
          </cell>
          <cell r="Q283">
            <v>5.9739139092628852E-5</v>
          </cell>
          <cell r="V283">
            <v>201209</v>
          </cell>
          <cell r="Z283">
            <v>4</v>
          </cell>
          <cell r="AA283">
            <v>7.1999999999999993</v>
          </cell>
          <cell r="AB283">
            <v>0.33333333333333331</v>
          </cell>
        </row>
        <row r="284">
          <cell r="O284" t="str">
            <v>W23136</v>
          </cell>
          <cell r="P284">
            <v>1211</v>
          </cell>
          <cell r="Q284">
            <v>4.4074209286117284E-5</v>
          </cell>
          <cell r="V284">
            <v>201209</v>
          </cell>
          <cell r="Z284">
            <v>3.5</v>
          </cell>
          <cell r="AA284">
            <v>4.8000000000000007</v>
          </cell>
          <cell r="AB284">
            <v>0.29166666666666669</v>
          </cell>
        </row>
        <row r="285">
          <cell r="O285" t="str">
            <v>W17267</v>
          </cell>
          <cell r="P285">
            <v>1321</v>
          </cell>
          <cell r="Q285">
            <v>3.0533337758454744E-5</v>
          </cell>
          <cell r="V285">
            <v>201209</v>
          </cell>
          <cell r="Z285">
            <v>1.3</v>
          </cell>
          <cell r="AA285">
            <v>3.5999999999999996</v>
          </cell>
          <cell r="AB285">
            <v>0.10833333333333334</v>
          </cell>
        </row>
        <row r="286">
          <cell r="O286" t="str">
            <v>W17252</v>
          </cell>
          <cell r="P286">
            <v>1322</v>
          </cell>
          <cell r="Q286">
            <v>3.0533337758454744E-5</v>
          </cell>
          <cell r="V286">
            <v>201209</v>
          </cell>
          <cell r="Z286">
            <v>1.6</v>
          </cell>
          <cell r="AA286">
            <v>3.5999999999999996</v>
          </cell>
          <cell r="AB286">
            <v>0.13333333333333333</v>
          </cell>
        </row>
        <row r="287">
          <cell r="O287" t="str">
            <v>W17266</v>
          </cell>
          <cell r="P287">
            <v>293</v>
          </cell>
          <cell r="Q287">
            <v>1.0288407288174969E-3</v>
          </cell>
          <cell r="V287">
            <v>201209</v>
          </cell>
          <cell r="Z287">
            <v>106</v>
          </cell>
          <cell r="AA287">
            <v>135</v>
          </cell>
          <cell r="AB287">
            <v>8.8333333333333339</v>
          </cell>
        </row>
        <row r="288">
          <cell r="O288" t="str">
            <v>W17072</v>
          </cell>
          <cell r="P288">
            <v>1323</v>
          </cell>
          <cell r="Q288">
            <v>3.0533337758454744E-5</v>
          </cell>
          <cell r="V288">
            <v>201209</v>
          </cell>
          <cell r="Z288">
            <v>1.8</v>
          </cell>
          <cell r="AA288">
            <v>3.5999999999999996</v>
          </cell>
          <cell r="AB288">
            <v>0.15</v>
          </cell>
        </row>
        <row r="289">
          <cell r="O289" t="str">
            <v>W16931</v>
          </cell>
          <cell r="P289">
            <v>1289</v>
          </cell>
          <cell r="Q289">
            <v>3.8498556304138602E-5</v>
          </cell>
          <cell r="V289">
            <v>201209</v>
          </cell>
          <cell r="Z289">
            <v>3</v>
          </cell>
          <cell r="AA289">
            <v>4.8000000000000007</v>
          </cell>
          <cell r="AB289">
            <v>0.25</v>
          </cell>
        </row>
        <row r="290">
          <cell r="O290" t="str">
            <v>W16922</v>
          </cell>
          <cell r="P290">
            <v>1145</v>
          </cell>
          <cell r="Q290">
            <v>5.9739139092628852E-5</v>
          </cell>
          <cell r="V290">
            <v>201209</v>
          </cell>
          <cell r="Z290">
            <v>5</v>
          </cell>
          <cell r="AA290">
            <v>7.1999999999999993</v>
          </cell>
          <cell r="AB290">
            <v>0.41666666666666669</v>
          </cell>
        </row>
        <row r="291">
          <cell r="O291" t="str">
            <v>W30743</v>
          </cell>
          <cell r="P291">
            <v>1324</v>
          </cell>
          <cell r="Q291">
            <v>3.0533337758454744E-5</v>
          </cell>
          <cell r="V291">
            <v>201209</v>
          </cell>
          <cell r="Z291">
            <v>1.9</v>
          </cell>
          <cell r="AA291">
            <v>3.5999999999999996</v>
          </cell>
          <cell r="AB291">
            <v>0.15833333333333333</v>
          </cell>
        </row>
        <row r="292">
          <cell r="O292" t="str">
            <v>W30744</v>
          </cell>
          <cell r="P292">
            <v>1290</v>
          </cell>
          <cell r="Q292">
            <v>3.8498556304138602E-5</v>
          </cell>
          <cell r="V292">
            <v>201209</v>
          </cell>
          <cell r="Z292">
            <v>3</v>
          </cell>
          <cell r="AA292">
            <v>4.8000000000000007</v>
          </cell>
          <cell r="AB292">
            <v>0.25</v>
          </cell>
        </row>
        <row r="293">
          <cell r="Q293">
            <v>0</v>
          </cell>
          <cell r="Z293">
            <v>433.8</v>
          </cell>
          <cell r="AB293">
            <v>36.15</v>
          </cell>
        </row>
        <row r="294">
          <cell r="O294" t="str">
            <v>W17420</v>
          </cell>
          <cell r="P294">
            <v>826</v>
          </cell>
          <cell r="Q294">
            <v>1.2611596030666093E-4</v>
          </cell>
          <cell r="V294">
            <v>201301</v>
          </cell>
          <cell r="AB294">
            <v>0</v>
          </cell>
        </row>
        <row r="295">
          <cell r="O295" t="str">
            <v>W41645</v>
          </cell>
          <cell r="P295">
            <v>230</v>
          </cell>
          <cell r="Q295">
            <v>1.3142610600378349E-3</v>
          </cell>
          <cell r="R295" t="str">
            <v>Y</v>
          </cell>
          <cell r="V295">
            <v>201301</v>
          </cell>
          <cell r="X295">
            <v>1</v>
          </cell>
          <cell r="Y295">
            <v>1</v>
          </cell>
          <cell r="Z295">
            <v>149</v>
          </cell>
          <cell r="AA295">
            <v>107.3912</v>
          </cell>
          <cell r="AB295">
            <v>12.416666666666666</v>
          </cell>
        </row>
        <row r="296">
          <cell r="O296" t="str">
            <v>W42138</v>
          </cell>
          <cell r="P296">
            <v>990</v>
          </cell>
          <cell r="Q296">
            <v>8.2971026517540079E-5</v>
          </cell>
          <cell r="V296">
            <v>201301</v>
          </cell>
          <cell r="AA296">
            <v>3</v>
          </cell>
          <cell r="AB296">
            <v>0</v>
          </cell>
        </row>
        <row r="297">
          <cell r="O297" t="str">
            <v>W41661</v>
          </cell>
          <cell r="P297">
            <v>991</v>
          </cell>
          <cell r="Q297">
            <v>8.2971026517540079E-5</v>
          </cell>
          <cell r="V297">
            <v>201301</v>
          </cell>
          <cell r="AA297">
            <v>0.2</v>
          </cell>
          <cell r="AB297">
            <v>0</v>
          </cell>
        </row>
        <row r="298">
          <cell r="O298" t="str">
            <v>W41659</v>
          </cell>
          <cell r="P298">
            <v>962</v>
          </cell>
          <cell r="Q298">
            <v>8.9608708638943275E-5</v>
          </cell>
          <cell r="V298">
            <v>201301</v>
          </cell>
          <cell r="AA298">
            <v>3</v>
          </cell>
          <cell r="AB298">
            <v>0</v>
          </cell>
        </row>
        <row r="299">
          <cell r="O299" t="str">
            <v>W41657</v>
          </cell>
          <cell r="P299">
            <v>992</v>
          </cell>
          <cell r="Q299">
            <v>8.2971026517540079E-5</v>
          </cell>
          <cell r="V299">
            <v>201301</v>
          </cell>
          <cell r="AA299">
            <v>3</v>
          </cell>
          <cell r="AB299">
            <v>0</v>
          </cell>
        </row>
        <row r="300">
          <cell r="O300" t="str">
            <v>W41658</v>
          </cell>
          <cell r="P300">
            <v>993</v>
          </cell>
          <cell r="Q300">
            <v>8.2971026517540079E-5</v>
          </cell>
          <cell r="V300">
            <v>201301</v>
          </cell>
          <cell r="AA300">
            <v>0.2</v>
          </cell>
          <cell r="AB300">
            <v>0</v>
          </cell>
        </row>
        <row r="301">
          <cell r="O301" t="str">
            <v>W41653</v>
          </cell>
          <cell r="P301">
            <v>994</v>
          </cell>
          <cell r="Q301">
            <v>8.2971026517540079E-5</v>
          </cell>
          <cell r="V301">
            <v>201301</v>
          </cell>
          <cell r="AA301">
            <v>3</v>
          </cell>
          <cell r="AB301">
            <v>0</v>
          </cell>
        </row>
        <row r="302">
          <cell r="O302" t="str">
            <v>W41644</v>
          </cell>
          <cell r="P302">
            <v>498</v>
          </cell>
          <cell r="Q302">
            <v>3.4515947031296673E-4</v>
          </cell>
          <cell r="V302">
            <v>201301</v>
          </cell>
          <cell r="AA302">
            <v>5</v>
          </cell>
          <cell r="AB302">
            <v>0</v>
          </cell>
        </row>
        <row r="303">
          <cell r="O303" t="str">
            <v>W41642</v>
          </cell>
          <cell r="P303">
            <v>626</v>
          </cell>
          <cell r="Q303">
            <v>2.1506090073346385E-4</v>
          </cell>
          <cell r="V303">
            <v>201301</v>
          </cell>
          <cell r="AA303">
            <v>4</v>
          </cell>
          <cell r="AB303">
            <v>0</v>
          </cell>
        </row>
        <row r="304">
          <cell r="O304" t="str">
            <v>W41641</v>
          </cell>
          <cell r="P304">
            <v>1372</v>
          </cell>
          <cell r="Q304">
            <v>1.9913046364209618E-5</v>
          </cell>
          <cell r="V304">
            <v>201301</v>
          </cell>
          <cell r="AA304">
            <v>0.2</v>
          </cell>
          <cell r="AB304">
            <v>0</v>
          </cell>
        </row>
        <row r="305">
          <cell r="O305" t="str">
            <v>W41638</v>
          </cell>
          <cell r="P305">
            <v>1011</v>
          </cell>
          <cell r="Q305">
            <v>7.9652185456838474E-5</v>
          </cell>
          <cell r="V305">
            <v>201301</v>
          </cell>
          <cell r="AA305">
            <v>0.2</v>
          </cell>
          <cell r="AB305">
            <v>0</v>
          </cell>
        </row>
        <row r="306">
          <cell r="O306" t="str">
            <v>W40542</v>
          </cell>
          <cell r="P306">
            <v>1373</v>
          </cell>
          <cell r="Q306">
            <v>1.9913046364209618E-5</v>
          </cell>
          <cell r="V306">
            <v>201301</v>
          </cell>
          <cell r="AA306">
            <v>4.2</v>
          </cell>
          <cell r="AB306">
            <v>0</v>
          </cell>
        </row>
        <row r="307">
          <cell r="O307" t="str">
            <v>W39227</v>
          </cell>
          <cell r="P307">
            <v>1526</v>
          </cell>
          <cell r="Q307">
            <v>1.0588132667325286E-5</v>
          </cell>
          <cell r="V307">
            <v>201301</v>
          </cell>
          <cell r="AA307">
            <v>0.52</v>
          </cell>
          <cell r="AB307">
            <v>0</v>
          </cell>
        </row>
        <row r="308">
          <cell r="O308" t="str">
            <v>W38578</v>
          </cell>
          <cell r="P308">
            <v>1254</v>
          </cell>
          <cell r="Q308">
            <v>3.9826092728419237E-5</v>
          </cell>
          <cell r="V308">
            <v>201301</v>
          </cell>
          <cell r="AA308">
            <v>10.75</v>
          </cell>
          <cell r="AB308">
            <v>0</v>
          </cell>
        </row>
        <row r="309">
          <cell r="O309" t="str">
            <v>W36219</v>
          </cell>
          <cell r="P309">
            <v>1255</v>
          </cell>
          <cell r="Q309">
            <v>3.9826092728419237E-5</v>
          </cell>
          <cell r="V309">
            <v>201301</v>
          </cell>
          <cell r="Z309">
            <v>11</v>
          </cell>
          <cell r="AA309">
            <v>36.166666666656667</v>
          </cell>
          <cell r="AB309">
            <v>0.91666666666666663</v>
          </cell>
        </row>
        <row r="310">
          <cell r="O310" t="str">
            <v>W35156</v>
          </cell>
          <cell r="P310">
            <v>1374</v>
          </cell>
          <cell r="Q310">
            <v>1.9913046364209618E-5</v>
          </cell>
          <cell r="V310">
            <v>201301</v>
          </cell>
          <cell r="Z310">
            <v>14</v>
          </cell>
          <cell r="AA310">
            <v>35.941666666666663</v>
          </cell>
          <cell r="AB310">
            <v>1.1666666666666667</v>
          </cell>
        </row>
        <row r="311">
          <cell r="O311" t="str">
            <v>W35155</v>
          </cell>
          <cell r="P311">
            <v>949</v>
          </cell>
          <cell r="Q311">
            <v>9.4536898815404365E-5</v>
          </cell>
          <cell r="V311">
            <v>201301</v>
          </cell>
          <cell r="Z311">
            <v>1</v>
          </cell>
          <cell r="AA311">
            <v>16</v>
          </cell>
          <cell r="AB311">
            <v>8.3333333333333329E-2</v>
          </cell>
        </row>
        <row r="312">
          <cell r="O312" t="str">
            <v>W33569</v>
          </cell>
          <cell r="P312">
            <v>1300</v>
          </cell>
          <cell r="Q312">
            <v>3.3188410607016027E-5</v>
          </cell>
          <cell r="V312">
            <v>201301</v>
          </cell>
          <cell r="Z312">
            <v>16</v>
          </cell>
          <cell r="AA312">
            <v>47.416666666680001</v>
          </cell>
          <cell r="AB312">
            <v>1.3333333333333333</v>
          </cell>
        </row>
        <row r="313">
          <cell r="O313" t="str">
            <v>W33567</v>
          </cell>
          <cell r="P313">
            <v>1012</v>
          </cell>
          <cell r="Q313">
            <v>7.9652185456838474E-5</v>
          </cell>
          <cell r="V313">
            <v>201301</v>
          </cell>
          <cell r="Z313">
            <v>27</v>
          </cell>
          <cell r="AA313">
            <v>18.399999999999999</v>
          </cell>
          <cell r="AB313">
            <v>2.25</v>
          </cell>
        </row>
        <row r="314">
          <cell r="O314" t="str">
            <v>W33566</v>
          </cell>
          <cell r="P314">
            <v>859</v>
          </cell>
          <cell r="Q314">
            <v>1.1284059606385451E-4</v>
          </cell>
          <cell r="V314">
            <v>201301</v>
          </cell>
          <cell r="Z314">
            <v>6</v>
          </cell>
          <cell r="AA314">
            <v>14.075000000000001</v>
          </cell>
          <cell r="AB314">
            <v>0.5</v>
          </cell>
        </row>
        <row r="315">
          <cell r="O315" t="str">
            <v>W33564</v>
          </cell>
          <cell r="P315">
            <v>670</v>
          </cell>
          <cell r="Q315">
            <v>1.7921741727788655E-4</v>
          </cell>
          <cell r="V315">
            <v>201301</v>
          </cell>
          <cell r="Z315">
            <v>10</v>
          </cell>
          <cell r="AA315">
            <v>28.875</v>
          </cell>
          <cell r="AB315">
            <v>0.83333333333333337</v>
          </cell>
        </row>
        <row r="316">
          <cell r="O316" t="str">
            <v>W33292</v>
          </cell>
          <cell r="P316">
            <v>565</v>
          </cell>
          <cell r="Q316">
            <v>2.5886960273472504E-4</v>
          </cell>
          <cell r="V316">
            <v>201301</v>
          </cell>
          <cell r="Z316">
            <v>18</v>
          </cell>
          <cell r="AA316">
            <v>26.246666666666666</v>
          </cell>
          <cell r="AB316">
            <v>1.5</v>
          </cell>
        </row>
        <row r="317">
          <cell r="O317" t="str">
            <v>W32913</v>
          </cell>
          <cell r="P317">
            <v>1375</v>
          </cell>
          <cell r="Q317">
            <v>1.9913046364209618E-5</v>
          </cell>
          <cell r="V317">
            <v>201301</v>
          </cell>
          <cell r="Z317">
            <v>3</v>
          </cell>
          <cell r="AA317">
            <v>6.83</v>
          </cell>
          <cell r="AB317">
            <v>0.25</v>
          </cell>
        </row>
        <row r="318">
          <cell r="O318" t="str">
            <v>W30597</v>
          </cell>
          <cell r="P318">
            <v>217</v>
          </cell>
          <cell r="Q318">
            <v>1.3076233779164316E-3</v>
          </cell>
          <cell r="V318">
            <v>201301</v>
          </cell>
          <cell r="W318">
            <v>1</v>
          </cell>
          <cell r="X318">
            <v>1</v>
          </cell>
          <cell r="Y318">
            <v>1</v>
          </cell>
          <cell r="Z318">
            <v>163</v>
          </cell>
          <cell r="AA318">
            <v>223.1712</v>
          </cell>
          <cell r="AB318">
            <v>13.583333333333334</v>
          </cell>
        </row>
        <row r="319">
          <cell r="O319" t="str">
            <v>W30594</v>
          </cell>
          <cell r="P319">
            <v>1533</v>
          </cell>
          <cell r="Q319">
            <v>1.3275364242806412E-5</v>
          </cell>
          <cell r="V319">
            <v>201301</v>
          </cell>
          <cell r="Z319">
            <v>8</v>
          </cell>
          <cell r="AA319">
            <v>26.75</v>
          </cell>
          <cell r="AB319">
            <v>0.66666666666666663</v>
          </cell>
        </row>
        <row r="320">
          <cell r="O320" t="str">
            <v>W30593</v>
          </cell>
          <cell r="P320">
            <v>1131</v>
          </cell>
          <cell r="Q320">
            <v>6.3057980153330463E-5</v>
          </cell>
          <cell r="V320">
            <v>201301</v>
          </cell>
          <cell r="Z320">
            <v>5</v>
          </cell>
          <cell r="AA320">
            <v>24.449999999999932</v>
          </cell>
          <cell r="AB320">
            <v>0.41666666666666669</v>
          </cell>
        </row>
        <row r="321">
          <cell r="O321" t="str">
            <v>W30199</v>
          </cell>
          <cell r="P321">
            <v>1337</v>
          </cell>
          <cell r="Q321">
            <v>2.6550728485612825E-5</v>
          </cell>
          <cell r="V321">
            <v>201301</v>
          </cell>
          <cell r="Z321">
            <v>32</v>
          </cell>
          <cell r="AA321">
            <v>10.208333333333334</v>
          </cell>
          <cell r="AB321">
            <v>2.6666666666666665</v>
          </cell>
        </row>
        <row r="322">
          <cell r="O322" t="str">
            <v>W26954</v>
          </cell>
          <cell r="P322">
            <v>1424</v>
          </cell>
          <cell r="Q322">
            <v>1.3275364242806412E-5</v>
          </cell>
          <cell r="V322">
            <v>201301</v>
          </cell>
          <cell r="Z322">
            <v>6</v>
          </cell>
          <cell r="AA322">
            <v>25.958333333333332</v>
          </cell>
          <cell r="AB322">
            <v>0.5</v>
          </cell>
        </row>
        <row r="323">
          <cell r="O323" t="str">
            <v>W25177</v>
          </cell>
          <cell r="P323">
            <v>1534</v>
          </cell>
          <cell r="Q323">
            <v>1.3275364242806412E-5</v>
          </cell>
          <cell r="V323">
            <v>201301</v>
          </cell>
          <cell r="Z323">
            <v>5</v>
          </cell>
          <cell r="AA323">
            <v>20.65</v>
          </cell>
          <cell r="AB323">
            <v>0.41666666666666669</v>
          </cell>
        </row>
        <row r="324">
          <cell r="O324" t="str">
            <v>W23593</v>
          </cell>
          <cell r="P324">
            <v>971</v>
          </cell>
          <cell r="Q324">
            <v>8.6289867578241683E-5</v>
          </cell>
          <cell r="V324">
            <v>201301</v>
          </cell>
          <cell r="Z324">
            <v>13</v>
          </cell>
          <cell r="AA324">
            <v>23.1</v>
          </cell>
          <cell r="AB324">
            <v>1.0833333333333333</v>
          </cell>
        </row>
        <row r="325">
          <cell r="O325" t="str">
            <v>W23592</v>
          </cell>
          <cell r="P325">
            <v>1121</v>
          </cell>
          <cell r="Q325">
            <v>6.6376821214032055E-5</v>
          </cell>
          <cell r="V325">
            <v>201301</v>
          </cell>
          <cell r="Z325">
            <v>10</v>
          </cell>
          <cell r="AA325">
            <v>19.57</v>
          </cell>
          <cell r="AB325">
            <v>0.83333333333333337</v>
          </cell>
        </row>
        <row r="326">
          <cell r="O326" t="str">
            <v>W23590</v>
          </cell>
          <cell r="P326">
            <v>972</v>
          </cell>
          <cell r="Q326">
            <v>8.6289867578241683E-5</v>
          </cell>
          <cell r="V326">
            <v>201301</v>
          </cell>
          <cell r="Z326">
            <v>8</v>
          </cell>
          <cell r="AA326">
            <v>32.716666666666669</v>
          </cell>
          <cell r="AB326">
            <v>0.66666666666666663</v>
          </cell>
        </row>
        <row r="327">
          <cell r="O327" t="str">
            <v>W23588</v>
          </cell>
          <cell r="P327">
            <v>566</v>
          </cell>
          <cell r="Q327">
            <v>2.5886960273472504E-4</v>
          </cell>
          <cell r="V327">
            <v>201301</v>
          </cell>
          <cell r="Z327">
            <v>26</v>
          </cell>
          <cell r="AA327">
            <v>32.208333333333336</v>
          </cell>
          <cell r="AB327">
            <v>2.1666666666666665</v>
          </cell>
        </row>
        <row r="328">
          <cell r="O328" t="str">
            <v>W23586</v>
          </cell>
          <cell r="P328">
            <v>653</v>
          </cell>
          <cell r="Q328">
            <v>1.9249278152069297E-4</v>
          </cell>
          <cell r="V328">
            <v>201301</v>
          </cell>
          <cell r="Z328">
            <v>30</v>
          </cell>
          <cell r="AA328">
            <v>32.773333333333341</v>
          </cell>
          <cell r="AB328">
            <v>2.5</v>
          </cell>
        </row>
        <row r="329">
          <cell r="O329" t="str">
            <v>W23314</v>
          </cell>
          <cell r="P329">
            <v>1535</v>
          </cell>
          <cell r="Q329">
            <v>1.3275364242806412E-5</v>
          </cell>
          <cell r="V329">
            <v>201301</v>
          </cell>
          <cell r="Z329">
            <v>5</v>
          </cell>
          <cell r="AA329">
            <v>24.45</v>
          </cell>
          <cell r="AB329">
            <v>0.41666666666666669</v>
          </cell>
        </row>
        <row r="330">
          <cell r="O330" t="str">
            <v>W23312</v>
          </cell>
          <cell r="P330">
            <v>681</v>
          </cell>
          <cell r="Q330">
            <v>1.7319159862982071E-4</v>
          </cell>
          <cell r="V330">
            <v>201301</v>
          </cell>
          <cell r="Z330">
            <v>28</v>
          </cell>
          <cell r="AA330">
            <v>22.633333333333333</v>
          </cell>
          <cell r="AB330">
            <v>2.3333333333333335</v>
          </cell>
        </row>
        <row r="331">
          <cell r="O331" t="str">
            <v>W23309</v>
          </cell>
          <cell r="P331">
            <v>416</v>
          </cell>
          <cell r="Q331">
            <v>4.9118847698383723E-4</v>
          </cell>
          <cell r="V331">
            <v>201301</v>
          </cell>
          <cell r="Z331">
            <v>38</v>
          </cell>
          <cell r="AA331">
            <v>53.67</v>
          </cell>
          <cell r="AB331">
            <v>3.1666666666666665</v>
          </cell>
        </row>
        <row r="332">
          <cell r="O332" t="str">
            <v>W23307</v>
          </cell>
          <cell r="P332">
            <v>671</v>
          </cell>
          <cell r="Q332">
            <v>1.7921741727788655E-4</v>
          </cell>
          <cell r="V332">
            <v>201301</v>
          </cell>
          <cell r="Z332">
            <v>13</v>
          </cell>
          <cell r="AA332">
            <v>11.125000000000002</v>
          </cell>
          <cell r="AB332">
            <v>1.0833333333333333</v>
          </cell>
        </row>
        <row r="333">
          <cell r="O333" t="str">
            <v>W17502</v>
          </cell>
          <cell r="P333">
            <v>329</v>
          </cell>
          <cell r="Q333">
            <v>8.7617404002522322E-4</v>
          </cell>
          <cell r="V333">
            <v>201301</v>
          </cell>
          <cell r="Z333">
            <v>53</v>
          </cell>
          <cell r="AA333">
            <v>44.041666666666664</v>
          </cell>
          <cell r="AB333">
            <v>4.416666666666667</v>
          </cell>
        </row>
        <row r="334">
          <cell r="O334" t="str">
            <v>W17501</v>
          </cell>
          <cell r="P334">
            <v>1179</v>
          </cell>
          <cell r="Q334">
            <v>5.3101456971225649E-5</v>
          </cell>
          <cell r="V334">
            <v>201301</v>
          </cell>
          <cell r="Z334">
            <v>29</v>
          </cell>
          <cell r="AA334">
            <v>40.958333333333336</v>
          </cell>
          <cell r="AB334">
            <v>2.4166666666666665</v>
          </cell>
        </row>
        <row r="335">
          <cell r="O335" t="str">
            <v>W17491</v>
          </cell>
          <cell r="P335">
            <v>122</v>
          </cell>
          <cell r="Q335">
            <v>2.1771597358202516E-3</v>
          </cell>
          <cell r="R335" t="str">
            <v>Y</v>
          </cell>
          <cell r="V335">
            <v>201301</v>
          </cell>
          <cell r="X335">
            <v>1</v>
          </cell>
          <cell r="Y335">
            <v>1</v>
          </cell>
          <cell r="Z335">
            <v>61</v>
          </cell>
          <cell r="AA335">
            <v>179.6343</v>
          </cell>
          <cell r="AB335">
            <v>5.083333333333333</v>
          </cell>
        </row>
        <row r="336">
          <cell r="O336" t="str">
            <v>W17474</v>
          </cell>
          <cell r="P336">
            <v>886</v>
          </cell>
          <cell r="Q336">
            <v>1.0288407288174969E-4</v>
          </cell>
          <cell r="V336">
            <v>201301</v>
          </cell>
          <cell r="Z336">
            <v>105</v>
          </cell>
          <cell r="AA336">
            <v>49.041666666666664</v>
          </cell>
          <cell r="AB336">
            <v>8.75</v>
          </cell>
        </row>
        <row r="337">
          <cell r="O337" t="str">
            <v>W17421</v>
          </cell>
          <cell r="P337">
            <v>1236</v>
          </cell>
          <cell r="Q337">
            <v>4.1153629152699879E-5</v>
          </cell>
          <cell r="V337">
            <v>201301</v>
          </cell>
          <cell r="Z337">
            <v>15</v>
          </cell>
          <cell r="AA337">
            <v>17.608333333333334</v>
          </cell>
          <cell r="AB337">
            <v>1.25</v>
          </cell>
        </row>
        <row r="338">
          <cell r="O338" t="str">
            <v>W17422</v>
          </cell>
          <cell r="P338">
            <v>431</v>
          </cell>
          <cell r="Q338">
            <v>4.4472470213401479E-4</v>
          </cell>
          <cell r="V338">
            <v>201301</v>
          </cell>
          <cell r="W338">
            <v>1</v>
          </cell>
          <cell r="Z338">
            <v>4</v>
          </cell>
          <cell r="AA338">
            <v>296.20740000000001</v>
          </cell>
          <cell r="AB338">
            <v>0.33333333333333331</v>
          </cell>
        </row>
        <row r="339">
          <cell r="O339" t="str">
            <v>W17411</v>
          </cell>
          <cell r="P339">
            <v>1256</v>
          </cell>
          <cell r="Q339">
            <v>3.9826092728419237E-5</v>
          </cell>
          <cell r="V339">
            <v>201301</v>
          </cell>
          <cell r="Z339">
            <v>29</v>
          </cell>
          <cell r="AA339">
            <v>37.333333333333329</v>
          </cell>
          <cell r="AB339">
            <v>2.4166666666666665</v>
          </cell>
        </row>
        <row r="340">
          <cell r="O340" t="str">
            <v>W17404</v>
          </cell>
          <cell r="P340">
            <v>73</v>
          </cell>
          <cell r="Q340">
            <v>2.8674786764461848E-3</v>
          </cell>
          <cell r="R340" t="str">
            <v>Y</v>
          </cell>
          <cell r="V340">
            <v>201301</v>
          </cell>
          <cell r="W340">
            <v>1</v>
          </cell>
          <cell r="X340">
            <v>1</v>
          </cell>
          <cell r="Y340">
            <v>1</v>
          </cell>
          <cell r="Z340">
            <v>217</v>
          </cell>
          <cell r="AA340">
            <v>286.62176666667335</v>
          </cell>
          <cell r="AB340">
            <v>18.083333333333332</v>
          </cell>
        </row>
        <row r="341">
          <cell r="O341" t="str">
            <v>W17401</v>
          </cell>
          <cell r="P341">
            <v>1325</v>
          </cell>
          <cell r="Q341">
            <v>2.8542033122033784E-5</v>
          </cell>
          <cell r="V341">
            <v>201301</v>
          </cell>
          <cell r="Z341">
            <v>36</v>
          </cell>
          <cell r="AA341">
            <v>58.75</v>
          </cell>
          <cell r="AB341">
            <v>3</v>
          </cell>
        </row>
        <row r="342">
          <cell r="O342" t="str">
            <v>W17397</v>
          </cell>
          <cell r="P342">
            <v>885</v>
          </cell>
          <cell r="Q342">
            <v>1.0323577015254511E-4</v>
          </cell>
          <cell r="V342">
            <v>201301</v>
          </cell>
          <cell r="Z342">
            <v>16</v>
          </cell>
          <cell r="AA342">
            <v>20.7</v>
          </cell>
          <cell r="AB342">
            <v>1.3333333333333333</v>
          </cell>
        </row>
        <row r="343">
          <cell r="O343" t="str">
            <v>W17392</v>
          </cell>
          <cell r="P343">
            <v>858</v>
          </cell>
          <cell r="Q343">
            <v>1.1549566891241578E-4</v>
          </cell>
          <cell r="V343">
            <v>201301</v>
          </cell>
          <cell r="Z343">
            <v>9</v>
          </cell>
          <cell r="AA343">
            <v>23.43</v>
          </cell>
          <cell r="AB343">
            <v>0.75</v>
          </cell>
        </row>
        <row r="344">
          <cell r="O344" t="str">
            <v>W17377</v>
          </cell>
          <cell r="P344">
            <v>1146</v>
          </cell>
          <cell r="Q344">
            <v>5.9739139092628852E-5</v>
          </cell>
          <cell r="V344">
            <v>201301</v>
          </cell>
          <cell r="Z344">
            <v>7</v>
          </cell>
          <cell r="AA344">
            <v>14.783333333333333</v>
          </cell>
          <cell r="AB344">
            <v>0.58333333333333337</v>
          </cell>
        </row>
        <row r="345">
          <cell r="O345" t="str">
            <v>W16991</v>
          </cell>
          <cell r="P345">
            <v>1536</v>
          </cell>
          <cell r="Q345">
            <v>1.3275364242806412E-5</v>
          </cell>
          <cell r="V345">
            <v>201301</v>
          </cell>
          <cell r="Z345">
            <v>34</v>
          </cell>
          <cell r="AA345">
            <v>26.880000000000003</v>
          </cell>
          <cell r="AB345">
            <v>2.8333333333333335</v>
          </cell>
        </row>
        <row r="346">
          <cell r="O346" t="str">
            <v>W16959</v>
          </cell>
          <cell r="P346">
            <v>575</v>
          </cell>
          <cell r="Q346">
            <v>2.4559423849191862E-4</v>
          </cell>
          <cell r="V346">
            <v>201301</v>
          </cell>
          <cell r="Z346">
            <v>31</v>
          </cell>
          <cell r="AA346">
            <v>31.9</v>
          </cell>
          <cell r="AB346">
            <v>2.5833333333333335</v>
          </cell>
        </row>
        <row r="347">
          <cell r="O347" t="str">
            <v>W16821</v>
          </cell>
          <cell r="P347">
            <v>245</v>
          </cell>
          <cell r="Q347">
            <v>1.2279711924595932E-3</v>
          </cell>
          <cell r="V347">
            <v>201301</v>
          </cell>
          <cell r="X347">
            <v>1</v>
          </cell>
          <cell r="Y347">
            <v>1</v>
          </cell>
          <cell r="Z347">
            <v>96</v>
          </cell>
          <cell r="AA347">
            <v>123.83120000000001</v>
          </cell>
          <cell r="AB347">
            <v>8</v>
          </cell>
        </row>
        <row r="348">
          <cell r="O348" t="str">
            <v>W03337</v>
          </cell>
          <cell r="P348">
            <v>507</v>
          </cell>
          <cell r="Q348">
            <v>3.3188410607016031E-4</v>
          </cell>
          <cell r="V348">
            <v>201301</v>
          </cell>
          <cell r="Z348">
            <v>26</v>
          </cell>
          <cell r="AA348">
            <v>38.086666666666666</v>
          </cell>
          <cell r="AB348">
            <v>2.1666666666666665</v>
          </cell>
        </row>
        <row r="349">
          <cell r="O349" t="str">
            <v>W02455</v>
          </cell>
          <cell r="P349">
            <v>75</v>
          </cell>
          <cell r="Q349">
            <v>2.8396004115362914E-3</v>
          </cell>
          <cell r="R349" t="str">
            <v>Y</v>
          </cell>
          <cell r="V349">
            <v>201301</v>
          </cell>
          <cell r="W349">
            <v>1</v>
          </cell>
          <cell r="X349">
            <v>1</v>
          </cell>
          <cell r="Y349">
            <v>1</v>
          </cell>
          <cell r="Z349">
            <v>77</v>
          </cell>
          <cell r="AA349">
            <v>286.24790000000007</v>
          </cell>
          <cell r="AB349">
            <v>6.416666666666667</v>
          </cell>
        </row>
        <row r="350">
          <cell r="O350" t="str">
            <v>W00952</v>
          </cell>
          <cell r="P350">
            <v>205</v>
          </cell>
          <cell r="Q350">
            <v>1.5260694965318112E-3</v>
          </cell>
          <cell r="V350">
            <v>201301</v>
          </cell>
          <cell r="W350">
            <v>1</v>
          </cell>
          <cell r="X350">
            <v>1</v>
          </cell>
          <cell r="Y350">
            <v>1</v>
          </cell>
          <cell r="Z350">
            <v>246</v>
          </cell>
          <cell r="AA350">
            <v>141.62306666666666</v>
          </cell>
          <cell r="AB350">
            <v>20.5</v>
          </cell>
        </row>
        <row r="351">
          <cell r="O351" t="str">
            <v>W00833</v>
          </cell>
          <cell r="P351">
            <v>650</v>
          </cell>
          <cell r="Q351">
            <v>1.9814933991708756E-4</v>
          </cell>
          <cell r="V351">
            <v>201301</v>
          </cell>
          <cell r="Z351">
            <v>25</v>
          </cell>
          <cell r="AA351">
            <v>6.833333333333333</v>
          </cell>
          <cell r="AB351">
            <v>2.0833333333333335</v>
          </cell>
        </row>
        <row r="352">
          <cell r="O352" t="str">
            <v>W00164</v>
          </cell>
          <cell r="P352">
            <v>768</v>
          </cell>
          <cell r="Q352">
            <v>1.570145984723588E-4</v>
          </cell>
          <cell r="V352">
            <v>201301</v>
          </cell>
          <cell r="Z352">
            <v>20</v>
          </cell>
          <cell r="AA352">
            <v>22.583333333333329</v>
          </cell>
          <cell r="AB352">
            <v>1.6666666666666667</v>
          </cell>
        </row>
        <row r="353">
          <cell r="O353" t="str">
            <v>W00001</v>
          </cell>
          <cell r="P353">
            <v>78</v>
          </cell>
          <cell r="Q353">
            <v>2.7878264909893466E-3</v>
          </cell>
          <cell r="R353" t="str">
            <v>Y</v>
          </cell>
          <cell r="U353" t="str">
            <v>Y</v>
          </cell>
          <cell r="V353">
            <v>201301</v>
          </cell>
          <cell r="W353">
            <v>1</v>
          </cell>
          <cell r="X353">
            <v>1</v>
          </cell>
          <cell r="Y353">
            <v>1</v>
          </cell>
          <cell r="Z353">
            <v>356</v>
          </cell>
          <cell r="AA353">
            <v>293.63486666666671</v>
          </cell>
          <cell r="AB353">
            <v>29.666666666666668</v>
          </cell>
        </row>
        <row r="354">
          <cell r="O354" t="str">
            <v>W42307</v>
          </cell>
          <cell r="P354">
            <v>620</v>
          </cell>
          <cell r="Q354">
            <v>2.223623510670074E-4</v>
          </cell>
          <cell r="AA354">
            <v>13</v>
          </cell>
          <cell r="AB354">
            <v>0</v>
          </cell>
        </row>
        <row r="355">
          <cell r="O355" t="str">
            <v>W42306</v>
          </cell>
          <cell r="P355">
            <v>231</v>
          </cell>
          <cell r="Q355">
            <v>1.3142610600378349E-3</v>
          </cell>
          <cell r="R355" t="str">
            <v>Y</v>
          </cell>
          <cell r="X355">
            <v>1</v>
          </cell>
          <cell r="Y355">
            <v>1</v>
          </cell>
          <cell r="AA355">
            <v>31.291666666666668</v>
          </cell>
          <cell r="AB355">
            <v>0</v>
          </cell>
        </row>
        <row r="356">
          <cell r="O356" t="str">
            <v>W41655</v>
          </cell>
          <cell r="P356">
            <v>614</v>
          </cell>
          <cell r="Q356">
            <v>2.3032756961269128E-4</v>
          </cell>
          <cell r="AA356">
            <v>11</v>
          </cell>
          <cell r="AB356">
            <v>0</v>
          </cell>
        </row>
        <row r="357">
          <cell r="O357" t="str">
            <v>W41654</v>
          </cell>
          <cell r="P357">
            <v>601</v>
          </cell>
          <cell r="Q357">
            <v>2.3729713584016461E-4</v>
          </cell>
          <cell r="AA357">
            <v>12</v>
          </cell>
          <cell r="AB357">
            <v>0</v>
          </cell>
        </row>
        <row r="358">
          <cell r="O358" t="str">
            <v>W41647</v>
          </cell>
          <cell r="P358">
            <v>540</v>
          </cell>
          <cell r="Q358">
            <v>2.9338554976602173E-4</v>
          </cell>
          <cell r="AA358">
            <v>14</v>
          </cell>
          <cell r="AB358">
            <v>0</v>
          </cell>
        </row>
        <row r="359">
          <cell r="O359" t="str">
            <v>W39613</v>
          </cell>
          <cell r="P359">
            <v>424</v>
          </cell>
          <cell r="Q359">
            <v>4.7127543061962763E-4</v>
          </cell>
          <cell r="X359">
            <v>1</v>
          </cell>
          <cell r="Y359">
            <v>1</v>
          </cell>
          <cell r="AA359">
            <v>34.5</v>
          </cell>
          <cell r="AB359">
            <v>0</v>
          </cell>
        </row>
        <row r="360">
          <cell r="O360" t="str">
            <v>W41660</v>
          </cell>
          <cell r="P360">
            <v>832</v>
          </cell>
          <cell r="Q360">
            <v>1.244565397763101E-4</v>
          </cell>
          <cell r="AA360">
            <v>4</v>
          </cell>
          <cell r="AB360">
            <v>0</v>
          </cell>
        </row>
        <row r="361">
          <cell r="O361" t="str">
            <v>W41656</v>
          </cell>
          <cell r="P361">
            <v>651</v>
          </cell>
          <cell r="Q361">
            <v>1.971391590056752E-4</v>
          </cell>
          <cell r="AA361">
            <v>6</v>
          </cell>
          <cell r="AB361">
            <v>0</v>
          </cell>
        </row>
        <row r="362">
          <cell r="O362" t="str">
            <v>W41649</v>
          </cell>
          <cell r="P362">
            <v>654</v>
          </cell>
          <cell r="Q362">
            <v>1.9249278152069297E-4</v>
          </cell>
          <cell r="AA362">
            <v>8</v>
          </cell>
          <cell r="AB362">
            <v>0</v>
          </cell>
        </row>
        <row r="363">
          <cell r="O363" t="str">
            <v>W41643</v>
          </cell>
          <cell r="P363">
            <v>509</v>
          </cell>
          <cell r="Q363">
            <v>3.2989280143373934E-4</v>
          </cell>
          <cell r="AA363">
            <v>12</v>
          </cell>
          <cell r="AB363">
            <v>0</v>
          </cell>
        </row>
        <row r="364">
          <cell r="O364" t="str">
            <v>W40616</v>
          </cell>
          <cell r="P364">
            <v>622</v>
          </cell>
          <cell r="Q364">
            <v>2.1904351000630581E-4</v>
          </cell>
          <cell r="AA364">
            <v>9.6</v>
          </cell>
          <cell r="AB364">
            <v>0</v>
          </cell>
        </row>
        <row r="365">
          <cell r="O365" t="str">
            <v>W40615</v>
          </cell>
          <cell r="P365">
            <v>1537</v>
          </cell>
          <cell r="Q365">
            <v>1.3275364242806412E-5</v>
          </cell>
          <cell r="AA365">
            <v>8.1</v>
          </cell>
          <cell r="AB365">
            <v>0</v>
          </cell>
        </row>
        <row r="366">
          <cell r="O366" t="str">
            <v>W39672</v>
          </cell>
          <cell r="P366">
            <v>207</v>
          </cell>
          <cell r="Q366">
            <v>1.5200292058013341E-3</v>
          </cell>
          <cell r="R366" t="str">
            <v>Y</v>
          </cell>
          <cell r="X366">
            <v>1</v>
          </cell>
          <cell r="Y366">
            <v>1</v>
          </cell>
          <cell r="AA366">
            <v>62.457766666666672</v>
          </cell>
          <cell r="AB366">
            <v>0</v>
          </cell>
        </row>
        <row r="367">
          <cell r="O367" t="str">
            <v>W39482</v>
          </cell>
          <cell r="P367">
            <v>655</v>
          </cell>
          <cell r="Q367">
            <v>1.9249278152069297E-4</v>
          </cell>
          <cell r="AA367">
            <v>15.5</v>
          </cell>
          <cell r="AB367">
            <v>0</v>
          </cell>
        </row>
        <row r="368">
          <cell r="O368" t="str">
            <v>W38681</v>
          </cell>
          <cell r="P368">
            <v>827</v>
          </cell>
          <cell r="Q368">
            <v>1.2611596030666093E-4</v>
          </cell>
          <cell r="AA368">
            <v>18.775000000000002</v>
          </cell>
          <cell r="AB368">
            <v>0</v>
          </cell>
        </row>
        <row r="369">
          <cell r="O369" t="str">
            <v>W38577</v>
          </cell>
          <cell r="P369">
            <v>1538</v>
          </cell>
          <cell r="Q369">
            <v>1.3275364242806412E-5</v>
          </cell>
          <cell r="AA369">
            <v>28.34</v>
          </cell>
          <cell r="AB369">
            <v>0</v>
          </cell>
        </row>
        <row r="370">
          <cell r="O370" t="str">
            <v>W38576</v>
          </cell>
          <cell r="P370">
            <v>515</v>
          </cell>
          <cell r="Q370">
            <v>3.186087418273539E-4</v>
          </cell>
          <cell r="AA370">
            <v>28.499999999999932</v>
          </cell>
          <cell r="AB370">
            <v>0</v>
          </cell>
        </row>
        <row r="371">
          <cell r="O371" t="str">
            <v>W38451</v>
          </cell>
          <cell r="P371">
            <v>251</v>
          </cell>
          <cell r="Q371">
            <v>1.2096419630465737E-3</v>
          </cell>
          <cell r="AA371">
            <v>206.291666666666</v>
          </cell>
          <cell r="AB371">
            <v>0</v>
          </cell>
        </row>
        <row r="372">
          <cell r="O372" t="str">
            <v>W38450</v>
          </cell>
          <cell r="P372">
            <v>89</v>
          </cell>
          <cell r="Q372">
            <v>2.6082951754266546E-3</v>
          </cell>
          <cell r="AA372">
            <v>293.32770965390262</v>
          </cell>
          <cell r="AB372">
            <v>0</v>
          </cell>
        </row>
        <row r="373">
          <cell r="O373" t="str">
            <v>W38350</v>
          </cell>
          <cell r="P373">
            <v>672</v>
          </cell>
          <cell r="Q373">
            <v>1.7921741727788655E-4</v>
          </cell>
          <cell r="AA373">
            <v>25.458333333333336</v>
          </cell>
          <cell r="AB373">
            <v>0</v>
          </cell>
        </row>
        <row r="374">
          <cell r="O374" t="str">
            <v>W37440</v>
          </cell>
          <cell r="P374">
            <v>874</v>
          </cell>
          <cell r="Q374">
            <v>1.062029139424513E-4</v>
          </cell>
          <cell r="AA374">
            <v>17.511033333332875</v>
          </cell>
          <cell r="AB374">
            <v>0</v>
          </cell>
        </row>
        <row r="375">
          <cell r="O375" t="str">
            <v>W36202</v>
          </cell>
          <cell r="P375">
            <v>202</v>
          </cell>
          <cell r="Q375">
            <v>1.5532176164083501E-3</v>
          </cell>
          <cell r="R375" t="str">
            <v>Y</v>
          </cell>
          <cell r="W375">
            <v>1</v>
          </cell>
          <cell r="X375">
            <v>1</v>
          </cell>
          <cell r="Y375">
            <v>1</v>
          </cell>
          <cell r="Z375">
            <v>0</v>
          </cell>
          <cell r="AA375">
            <v>222.53896666666668</v>
          </cell>
          <cell r="AB375">
            <v>0</v>
          </cell>
        </row>
        <row r="376">
          <cell r="O376" t="str">
            <v>W36201</v>
          </cell>
          <cell r="P376">
            <v>497</v>
          </cell>
          <cell r="Q376">
            <v>3.4847831137366832E-4</v>
          </cell>
          <cell r="Z376">
            <v>17</v>
          </cell>
          <cell r="AA376">
            <v>24.29166666667</v>
          </cell>
          <cell r="AB376">
            <v>1.4166666666666667</v>
          </cell>
        </row>
        <row r="377">
          <cell r="O377" t="str">
            <v>W35154</v>
          </cell>
          <cell r="P377">
            <v>623</v>
          </cell>
          <cell r="Q377">
            <v>2.1904351000630581E-4</v>
          </cell>
          <cell r="Z377">
            <v>10</v>
          </cell>
          <cell r="AA377">
            <v>28</v>
          </cell>
          <cell r="AB377">
            <v>0.83333333333333337</v>
          </cell>
        </row>
        <row r="378">
          <cell r="O378" t="str">
            <v>W33294</v>
          </cell>
          <cell r="P378">
            <v>531</v>
          </cell>
          <cell r="Q378">
            <v>3.0201453652384588E-4</v>
          </cell>
          <cell r="Z378">
            <v>10</v>
          </cell>
          <cell r="AA378">
            <v>30.583333333333336</v>
          </cell>
          <cell r="AB378">
            <v>0.83333333333333337</v>
          </cell>
        </row>
        <row r="379">
          <cell r="O379" t="str">
            <v>W32912</v>
          </cell>
          <cell r="P379">
            <v>725</v>
          </cell>
          <cell r="Q379">
            <v>1.5930437091367695E-4</v>
          </cell>
          <cell r="Z379">
            <v>14</v>
          </cell>
          <cell r="AA379">
            <v>23.308333333326665</v>
          </cell>
          <cell r="AB379">
            <v>1.1666666666666667</v>
          </cell>
        </row>
        <row r="380">
          <cell r="O380" t="str">
            <v>W32911</v>
          </cell>
          <cell r="P380">
            <v>1539</v>
          </cell>
          <cell r="Q380">
            <v>1.3275364242806412E-5</v>
          </cell>
          <cell r="Z380">
            <v>10</v>
          </cell>
          <cell r="AA380">
            <v>19.784333333333333</v>
          </cell>
          <cell r="AB380">
            <v>0.83333333333333337</v>
          </cell>
        </row>
        <row r="381">
          <cell r="O381" t="str">
            <v>W32842</v>
          </cell>
          <cell r="P381">
            <v>1013</v>
          </cell>
          <cell r="Q381">
            <v>7.9652185456838474E-5</v>
          </cell>
          <cell r="Z381">
            <v>10</v>
          </cell>
          <cell r="AA381">
            <v>13.167</v>
          </cell>
          <cell r="AB381">
            <v>0.83333333333333337</v>
          </cell>
        </row>
        <row r="382">
          <cell r="O382" t="str">
            <v>W31905</v>
          </cell>
          <cell r="P382">
            <v>616</v>
          </cell>
          <cell r="Q382">
            <v>2.276724967641298E-4</v>
          </cell>
          <cell r="Z382">
            <v>18</v>
          </cell>
          <cell r="AA382">
            <v>16.883166666666501</v>
          </cell>
          <cell r="AB382">
            <v>1.5</v>
          </cell>
        </row>
        <row r="383">
          <cell r="O383" t="str">
            <v>W31185</v>
          </cell>
          <cell r="P383">
            <v>440</v>
          </cell>
          <cell r="Q383">
            <v>4.2481165576980519E-4</v>
          </cell>
          <cell r="Z383">
            <v>27</v>
          </cell>
          <cell r="AA383">
            <v>49.410000000000004</v>
          </cell>
          <cell r="AB383">
            <v>2.25</v>
          </cell>
        </row>
        <row r="384">
          <cell r="O384" t="str">
            <v>W28880</v>
          </cell>
          <cell r="P384">
            <v>126</v>
          </cell>
          <cell r="Q384">
            <v>2.1306959609704293E-3</v>
          </cell>
          <cell r="R384" t="str">
            <v>Y</v>
          </cell>
          <cell r="W384">
            <v>1</v>
          </cell>
          <cell r="X384">
            <v>1</v>
          </cell>
          <cell r="Y384">
            <v>1</v>
          </cell>
          <cell r="Z384">
            <v>0</v>
          </cell>
          <cell r="AA384">
            <v>197.49396666666667</v>
          </cell>
          <cell r="AB384">
            <v>0</v>
          </cell>
        </row>
        <row r="385">
          <cell r="O385" t="str">
            <v>W28879</v>
          </cell>
          <cell r="P385">
            <v>21</v>
          </cell>
          <cell r="Q385">
            <v>4.8952905645348642E-3</v>
          </cell>
          <cell r="R385" t="str">
            <v>Y</v>
          </cell>
          <cell r="W385">
            <v>1</v>
          </cell>
          <cell r="X385">
            <v>2</v>
          </cell>
          <cell r="Y385">
            <v>2</v>
          </cell>
          <cell r="Z385">
            <v>829</v>
          </cell>
          <cell r="AA385">
            <v>596.57963333333339</v>
          </cell>
          <cell r="AB385">
            <v>69.083333333333329</v>
          </cell>
        </row>
        <row r="386">
          <cell r="O386" t="str">
            <v>W23316</v>
          </cell>
          <cell r="P386">
            <v>222</v>
          </cell>
          <cell r="Q386">
            <v>1.2611596030666092E-3</v>
          </cell>
          <cell r="Z386">
            <v>50</v>
          </cell>
          <cell r="AA386">
            <v>73.89500000001</v>
          </cell>
          <cell r="AB386">
            <v>4.166666666666667</v>
          </cell>
        </row>
        <row r="387">
          <cell r="O387" t="str">
            <v>W23315</v>
          </cell>
          <cell r="P387">
            <v>1540</v>
          </cell>
          <cell r="Q387">
            <v>1.3275364242806412E-5</v>
          </cell>
          <cell r="Z387">
            <v>10</v>
          </cell>
          <cell r="AA387">
            <v>21.016666666666765</v>
          </cell>
          <cell r="AB387">
            <v>0.83333333333333337</v>
          </cell>
        </row>
        <row r="388">
          <cell r="O388" t="str">
            <v>W16961</v>
          </cell>
          <cell r="P388">
            <v>860</v>
          </cell>
          <cell r="Q388">
            <v>1.1284059606385451E-4</v>
          </cell>
          <cell r="Z388">
            <v>25</v>
          </cell>
          <cell r="AA388">
            <v>18.09</v>
          </cell>
          <cell r="AB388">
            <v>2.0833333333333335</v>
          </cell>
        </row>
        <row r="389">
          <cell r="O389" t="str">
            <v>W16957</v>
          </cell>
          <cell r="P389">
            <v>102</v>
          </cell>
          <cell r="Q389">
            <v>2.3895655637051543E-3</v>
          </cell>
          <cell r="R389" t="str">
            <v>Y</v>
          </cell>
          <cell r="W389">
            <v>1</v>
          </cell>
          <cell r="Z389">
            <v>208</v>
          </cell>
          <cell r="AA389">
            <v>233.70493333333334</v>
          </cell>
          <cell r="AB389">
            <v>17.333333333333332</v>
          </cell>
        </row>
        <row r="390">
          <cell r="O390" t="str">
            <v>W16956</v>
          </cell>
          <cell r="P390">
            <v>255</v>
          </cell>
          <cell r="Q390">
            <v>1.1947827818525772E-3</v>
          </cell>
          <cell r="Z390">
            <v>228</v>
          </cell>
          <cell r="AA390">
            <v>35.548333333333332</v>
          </cell>
          <cell r="AB390">
            <v>19</v>
          </cell>
        </row>
        <row r="391">
          <cell r="O391" t="str">
            <v>W16823</v>
          </cell>
          <cell r="P391">
            <v>130</v>
          </cell>
          <cell r="Q391">
            <v>2.0709568218778003E-3</v>
          </cell>
          <cell r="R391" t="str">
            <v>Y</v>
          </cell>
          <cell r="W391">
            <v>1</v>
          </cell>
          <cell r="X391">
            <v>1</v>
          </cell>
          <cell r="Y391">
            <v>1</v>
          </cell>
          <cell r="Z391">
            <v>337</v>
          </cell>
          <cell r="AA391">
            <v>311.78893333334332</v>
          </cell>
          <cell r="AB391">
            <v>28.083333333333332</v>
          </cell>
        </row>
        <row r="392">
          <cell r="O392" t="str">
            <v>W16822</v>
          </cell>
          <cell r="P392">
            <v>310</v>
          </cell>
          <cell r="Q392">
            <v>9.6578274866416646E-4</v>
          </cell>
          <cell r="Z392">
            <v>138</v>
          </cell>
          <cell r="AA392">
            <v>112.19500000000001</v>
          </cell>
          <cell r="AB392">
            <v>11.5</v>
          </cell>
        </row>
        <row r="393">
          <cell r="O393" t="str">
            <v>W16820</v>
          </cell>
          <cell r="P393">
            <v>639</v>
          </cell>
          <cell r="Q393">
            <v>2.0045800006637682E-4</v>
          </cell>
          <cell r="W393">
            <v>1</v>
          </cell>
          <cell r="Z393">
            <v>373</v>
          </cell>
          <cell r="AA393">
            <v>259.78723333334665</v>
          </cell>
          <cell r="AB393">
            <v>31.083333333333332</v>
          </cell>
        </row>
        <row r="394">
          <cell r="O394" t="str">
            <v>W16819</v>
          </cell>
          <cell r="P394">
            <v>1014</v>
          </cell>
          <cell r="Q394">
            <v>7.9652185456838474E-5</v>
          </cell>
          <cell r="Z394">
            <v>53</v>
          </cell>
          <cell r="AA394">
            <v>13.5</v>
          </cell>
          <cell r="AB394">
            <v>4.416666666666667</v>
          </cell>
        </row>
        <row r="395">
          <cell r="O395" t="str">
            <v>W04204</v>
          </cell>
          <cell r="P395">
            <v>289</v>
          </cell>
          <cell r="Q395">
            <v>1.052072616242408E-3</v>
          </cell>
          <cell r="W395">
            <v>1</v>
          </cell>
          <cell r="X395">
            <v>1</v>
          </cell>
          <cell r="Y395">
            <v>1</v>
          </cell>
          <cell r="Z395">
            <v>266</v>
          </cell>
          <cell r="AA395">
            <v>218.99373333333003</v>
          </cell>
          <cell r="AB395">
            <v>22.166666666666668</v>
          </cell>
        </row>
        <row r="396">
          <cell r="O396" t="str">
            <v>W03289</v>
          </cell>
          <cell r="P396">
            <v>150</v>
          </cell>
          <cell r="Q396">
            <v>1.974710431117454E-3</v>
          </cell>
          <cell r="R396" t="str">
            <v>Y</v>
          </cell>
          <cell r="U396" t="str">
            <v>Y</v>
          </cell>
          <cell r="W396">
            <v>1</v>
          </cell>
          <cell r="X396">
            <v>1</v>
          </cell>
          <cell r="Y396">
            <v>1</v>
          </cell>
          <cell r="Z396">
            <v>293</v>
          </cell>
          <cell r="AA396">
            <v>252.74883333331996</v>
          </cell>
          <cell r="AB396">
            <v>24.416666666666668</v>
          </cell>
        </row>
        <row r="397">
          <cell r="O397" t="str">
            <v>W02903</v>
          </cell>
          <cell r="P397">
            <v>87</v>
          </cell>
          <cell r="Q397">
            <v>2.6617105306826856E-3</v>
          </cell>
          <cell r="R397" t="str">
            <v>Y</v>
          </cell>
          <cell r="U397" t="str">
            <v>Y</v>
          </cell>
          <cell r="W397">
            <v>1</v>
          </cell>
          <cell r="X397">
            <v>1</v>
          </cell>
          <cell r="Y397">
            <v>1</v>
          </cell>
          <cell r="Z397">
            <v>272</v>
          </cell>
          <cell r="AA397">
            <v>326.20586666666662</v>
          </cell>
          <cell r="AB397">
            <v>22.666666666666668</v>
          </cell>
        </row>
        <row r="398">
          <cell r="O398" t="str">
            <v>W02608</v>
          </cell>
          <cell r="P398">
            <v>41</v>
          </cell>
          <cell r="Q398">
            <v>3.9693339085991172E-3</v>
          </cell>
          <cell r="R398" t="str">
            <v>Y</v>
          </cell>
          <cell r="U398" t="str">
            <v>Y</v>
          </cell>
          <cell r="W398">
            <v>2</v>
          </cell>
          <cell r="X398">
            <v>2</v>
          </cell>
          <cell r="Y398">
            <v>2</v>
          </cell>
          <cell r="Z398">
            <v>800</v>
          </cell>
          <cell r="AA398">
            <v>562.38076666666666</v>
          </cell>
          <cell r="AB398">
            <v>66.666666666666671</v>
          </cell>
        </row>
        <row r="399">
          <cell r="O399" t="str">
            <v>W41672</v>
          </cell>
          <cell r="P399">
            <v>1185</v>
          </cell>
          <cell r="Q399">
            <v>4.9782615910524044E-5</v>
          </cell>
          <cell r="V399">
            <v>201301</v>
          </cell>
          <cell r="AA399">
            <v>1</v>
          </cell>
          <cell r="AB399">
            <v>0</v>
          </cell>
        </row>
        <row r="400">
          <cell r="O400" t="str">
            <v>W41671</v>
          </cell>
          <cell r="P400">
            <v>1015</v>
          </cell>
          <cell r="Q400">
            <v>7.9652185456838474E-5</v>
          </cell>
          <cell r="V400">
            <v>201301</v>
          </cell>
          <cell r="AA400">
            <v>7.4583333333333348</v>
          </cell>
          <cell r="AB400">
            <v>0</v>
          </cell>
        </row>
        <row r="401">
          <cell r="O401" t="str">
            <v>W41670</v>
          </cell>
          <cell r="P401">
            <v>1016</v>
          </cell>
          <cell r="Q401">
            <v>7.9652185456838474E-5</v>
          </cell>
          <cell r="V401">
            <v>201301</v>
          </cell>
          <cell r="AA401">
            <v>1</v>
          </cell>
          <cell r="AB401">
            <v>0</v>
          </cell>
        </row>
        <row r="402">
          <cell r="O402" t="str">
            <v>W41664</v>
          </cell>
          <cell r="P402">
            <v>1100</v>
          </cell>
          <cell r="Q402">
            <v>7.6333344396136869E-5</v>
          </cell>
          <cell r="V402">
            <v>201301</v>
          </cell>
          <cell r="AA402">
            <v>1</v>
          </cell>
          <cell r="AB402">
            <v>0</v>
          </cell>
        </row>
        <row r="403">
          <cell r="O403" t="str">
            <v>W41650</v>
          </cell>
          <cell r="P403">
            <v>1115</v>
          </cell>
          <cell r="Q403">
            <v>6.9695662274733659E-5</v>
          </cell>
          <cell r="V403">
            <v>201301</v>
          </cell>
          <cell r="AA403">
            <v>1</v>
          </cell>
          <cell r="AB403">
            <v>0</v>
          </cell>
        </row>
        <row r="404">
          <cell r="O404" t="str">
            <v>W41646</v>
          </cell>
          <cell r="P404">
            <v>1101</v>
          </cell>
          <cell r="Q404">
            <v>7.6333344396136869E-5</v>
          </cell>
          <cell r="V404">
            <v>201301</v>
          </cell>
          <cell r="AA404">
            <v>1</v>
          </cell>
          <cell r="AB404">
            <v>0</v>
          </cell>
        </row>
        <row r="405">
          <cell r="O405" t="str">
            <v>W40275</v>
          </cell>
          <cell r="P405">
            <v>552</v>
          </cell>
          <cell r="Q405">
            <v>2.6550728485612822E-4</v>
          </cell>
          <cell r="V405">
            <v>201301</v>
          </cell>
          <cell r="AA405">
            <v>2.5</v>
          </cell>
          <cell r="AB405">
            <v>0</v>
          </cell>
        </row>
        <row r="406">
          <cell r="O406" t="str">
            <v>W40274</v>
          </cell>
          <cell r="P406">
            <v>605</v>
          </cell>
          <cell r="Q406">
            <v>2.323188742491122E-4</v>
          </cell>
          <cell r="V406">
            <v>201301</v>
          </cell>
          <cell r="AA406">
            <v>2.5</v>
          </cell>
          <cell r="AB406">
            <v>0</v>
          </cell>
        </row>
        <row r="407">
          <cell r="O407" t="str">
            <v>W40273</v>
          </cell>
          <cell r="P407">
            <v>1017</v>
          </cell>
          <cell r="Q407">
            <v>7.9652185456838474E-5</v>
          </cell>
          <cell r="V407">
            <v>201301</v>
          </cell>
          <cell r="AA407">
            <v>0.30000000000000004</v>
          </cell>
          <cell r="AB407">
            <v>0</v>
          </cell>
        </row>
        <row r="408">
          <cell r="O408" t="str">
            <v>W37152</v>
          </cell>
          <cell r="P408">
            <v>325</v>
          </cell>
          <cell r="Q408">
            <v>9.0291390994261256E-4</v>
          </cell>
          <cell r="R408" t="str">
            <v>Y</v>
          </cell>
          <cell r="S408" t="str">
            <v>Y</v>
          </cell>
          <cell r="V408">
            <v>201301</v>
          </cell>
          <cell r="W408">
            <v>1</v>
          </cell>
          <cell r="X408">
            <v>1</v>
          </cell>
          <cell r="Y408">
            <v>1</v>
          </cell>
          <cell r="Z408">
            <v>6.3499562752395269</v>
          </cell>
          <cell r="AA408">
            <v>88.77707065206296</v>
          </cell>
          <cell r="AB408">
            <v>0.5291630229366272</v>
          </cell>
        </row>
        <row r="409">
          <cell r="O409" t="str">
            <v>W36983</v>
          </cell>
          <cell r="P409">
            <v>212</v>
          </cell>
          <cell r="Q409">
            <v>1.4337393382230924E-3</v>
          </cell>
          <cell r="R409" t="str">
            <v>Y</v>
          </cell>
          <cell r="V409">
            <v>201301</v>
          </cell>
          <cell r="X409">
            <v>1</v>
          </cell>
          <cell r="Y409">
            <v>1</v>
          </cell>
          <cell r="Z409">
            <v>64</v>
          </cell>
          <cell r="AA409">
            <v>78.157866666666678</v>
          </cell>
          <cell r="AB409">
            <v>5.333333333333333</v>
          </cell>
        </row>
        <row r="410">
          <cell r="O410" t="str">
            <v>W32839</v>
          </cell>
          <cell r="P410">
            <v>963</v>
          </cell>
          <cell r="Q410">
            <v>8.9608708638943275E-5</v>
          </cell>
          <cell r="V410">
            <v>201301</v>
          </cell>
          <cell r="Z410">
            <v>10</v>
          </cell>
          <cell r="AA410">
            <v>4.6447629999999123</v>
          </cell>
          <cell r="AB410">
            <v>0.83333333333333337</v>
          </cell>
        </row>
        <row r="411">
          <cell r="O411" t="str">
            <v>W32837</v>
          </cell>
          <cell r="P411">
            <v>1147</v>
          </cell>
          <cell r="Q411">
            <v>5.9739139092628852E-5</v>
          </cell>
          <cell r="V411">
            <v>201301</v>
          </cell>
          <cell r="Z411">
            <v>33</v>
          </cell>
          <cell r="AA411">
            <v>9.91</v>
          </cell>
          <cell r="AB411">
            <v>2.75</v>
          </cell>
        </row>
        <row r="412">
          <cell r="O412" t="str">
            <v>W32577</v>
          </cell>
          <cell r="P412">
            <v>1122</v>
          </cell>
          <cell r="Q412">
            <v>6.6376821214032055E-5</v>
          </cell>
          <cell r="V412">
            <v>201301</v>
          </cell>
          <cell r="Z412">
            <v>8</v>
          </cell>
          <cell r="AA412">
            <v>5.23</v>
          </cell>
          <cell r="AB412">
            <v>0.66666666666666663</v>
          </cell>
        </row>
        <row r="413">
          <cell r="O413" t="str">
            <v>W32576</v>
          </cell>
          <cell r="P413">
            <v>1116</v>
          </cell>
          <cell r="Q413">
            <v>6.9695662274733659E-5</v>
          </cell>
          <cell r="V413">
            <v>201301</v>
          </cell>
          <cell r="Z413">
            <v>7</v>
          </cell>
          <cell r="AA413">
            <v>4.49</v>
          </cell>
          <cell r="AB413">
            <v>0.58333333333333337</v>
          </cell>
        </row>
        <row r="414">
          <cell r="O414" t="str">
            <v>W30937</v>
          </cell>
          <cell r="P414">
            <v>1102</v>
          </cell>
          <cell r="Q414">
            <v>7.6333344396136869E-5</v>
          </cell>
          <cell r="V414">
            <v>201301</v>
          </cell>
          <cell r="Z414">
            <v>17</v>
          </cell>
          <cell r="AA414">
            <v>7.8330000000000002</v>
          </cell>
          <cell r="AB414">
            <v>1.4166666666666667</v>
          </cell>
        </row>
        <row r="415">
          <cell r="O415" t="str">
            <v>W30935</v>
          </cell>
          <cell r="P415">
            <v>1108</v>
          </cell>
          <cell r="Q415">
            <v>7.3014503335435264E-5</v>
          </cell>
          <cell r="V415">
            <v>201301</v>
          </cell>
          <cell r="Z415">
            <v>18</v>
          </cell>
          <cell r="AA415">
            <v>6.133</v>
          </cell>
          <cell r="AB415">
            <v>1.5</v>
          </cell>
        </row>
        <row r="416">
          <cell r="O416" t="str">
            <v>W30598</v>
          </cell>
          <cell r="P416">
            <v>803</v>
          </cell>
          <cell r="Q416">
            <v>1.3462054391313576E-4</v>
          </cell>
          <cell r="V416">
            <v>201301</v>
          </cell>
          <cell r="Z416">
            <v>13</v>
          </cell>
          <cell r="AA416">
            <v>14.333333333333334</v>
          </cell>
          <cell r="AB416">
            <v>1.0833333333333333</v>
          </cell>
        </row>
        <row r="417">
          <cell r="O417" t="str">
            <v>W30200</v>
          </cell>
          <cell r="P417">
            <v>1018</v>
          </cell>
          <cell r="Q417">
            <v>7.9652185456838474E-5</v>
          </cell>
          <cell r="V417">
            <v>201301</v>
          </cell>
          <cell r="Z417">
            <v>14</v>
          </cell>
          <cell r="AA417">
            <v>7.125</v>
          </cell>
          <cell r="AB417">
            <v>1.1666666666666667</v>
          </cell>
        </row>
        <row r="418">
          <cell r="O418" t="str">
            <v>W30195</v>
          </cell>
          <cell r="P418">
            <v>256</v>
          </cell>
          <cell r="Q418">
            <v>1.1947827818525772E-3</v>
          </cell>
          <cell r="R418" t="str">
            <v>Y</v>
          </cell>
          <cell r="V418">
            <v>201301</v>
          </cell>
          <cell r="Z418">
            <v>18</v>
          </cell>
          <cell r="AA418">
            <v>7.92</v>
          </cell>
          <cell r="AB418">
            <v>1.5</v>
          </cell>
        </row>
        <row r="419">
          <cell r="O419" t="str">
            <v>W30182</v>
          </cell>
          <cell r="P419">
            <v>1019</v>
          </cell>
          <cell r="Q419">
            <v>7.9652185456838474E-5</v>
          </cell>
          <cell r="V419">
            <v>201301</v>
          </cell>
          <cell r="Z419">
            <v>3</v>
          </cell>
          <cell r="AA419">
            <v>8.09</v>
          </cell>
          <cell r="AB419">
            <v>0.25</v>
          </cell>
        </row>
        <row r="420">
          <cell r="O420" t="str">
            <v>W29350</v>
          </cell>
          <cell r="P420">
            <v>998</v>
          </cell>
          <cell r="Q420">
            <v>8.2436175767032569E-5</v>
          </cell>
          <cell r="V420">
            <v>201301</v>
          </cell>
          <cell r="Z420">
            <v>0</v>
          </cell>
          <cell r="AA420">
            <v>8.8083333333333336</v>
          </cell>
          <cell r="AB420">
            <v>0</v>
          </cell>
        </row>
        <row r="421">
          <cell r="O421" t="str">
            <v>W27764</v>
          </cell>
          <cell r="P421">
            <v>887</v>
          </cell>
          <cell r="Q421">
            <v>1.0288407288174969E-4</v>
          </cell>
          <cell r="V421">
            <v>201301</v>
          </cell>
          <cell r="Z421">
            <v>27</v>
          </cell>
          <cell r="AA421">
            <v>22.657999999999998</v>
          </cell>
          <cell r="AB421">
            <v>2.25</v>
          </cell>
        </row>
        <row r="422">
          <cell r="O422" t="str">
            <v>W26958</v>
          </cell>
          <cell r="P422">
            <v>1103</v>
          </cell>
          <cell r="Q422">
            <v>7.6333344396136869E-5</v>
          </cell>
          <cell r="V422">
            <v>201301</v>
          </cell>
          <cell r="Z422">
            <v>23</v>
          </cell>
          <cell r="AA422">
            <v>22.169999999999995</v>
          </cell>
          <cell r="AB422">
            <v>1.9166666666666667</v>
          </cell>
        </row>
        <row r="423">
          <cell r="O423" t="str">
            <v>W26154</v>
          </cell>
          <cell r="P423">
            <v>53</v>
          </cell>
          <cell r="Q423">
            <v>3.1860874182735388E-3</v>
          </cell>
          <cell r="R423" t="str">
            <v>Y</v>
          </cell>
          <cell r="U423" t="str">
            <v>Y</v>
          </cell>
          <cell r="V423">
            <v>201301</v>
          </cell>
          <cell r="W423">
            <v>1</v>
          </cell>
          <cell r="X423">
            <v>1</v>
          </cell>
          <cell r="Y423">
            <v>1</v>
          </cell>
          <cell r="Z423">
            <v>490</v>
          </cell>
          <cell r="AA423">
            <v>471.01086666666674</v>
          </cell>
          <cell r="AB423">
            <v>40.833333333333336</v>
          </cell>
        </row>
        <row r="424">
          <cell r="O424" t="str">
            <v>W25175</v>
          </cell>
          <cell r="P424">
            <v>1020</v>
          </cell>
          <cell r="Q424">
            <v>7.9652185456838474E-5</v>
          </cell>
          <cell r="V424">
            <v>201301</v>
          </cell>
          <cell r="Z424">
            <v>4</v>
          </cell>
          <cell r="AA424">
            <v>6.0348333333333084</v>
          </cell>
          <cell r="AB424">
            <v>0.33333333333333331</v>
          </cell>
        </row>
        <row r="425">
          <cell r="O425" t="str">
            <v>W23325</v>
          </cell>
          <cell r="P425">
            <v>1163</v>
          </cell>
          <cell r="Q425">
            <v>5.369695852714967E-5</v>
          </cell>
          <cell r="V425">
            <v>201301</v>
          </cell>
          <cell r="Z425">
            <v>6</v>
          </cell>
          <cell r="AA425">
            <v>6.5000000000000009</v>
          </cell>
          <cell r="AB425">
            <v>0.5</v>
          </cell>
        </row>
        <row r="426">
          <cell r="O426" t="str">
            <v>W23302</v>
          </cell>
          <cell r="P426">
            <v>889</v>
          </cell>
          <cell r="Q426">
            <v>1.0134355553011344E-4</v>
          </cell>
          <cell r="V426">
            <v>201301</v>
          </cell>
          <cell r="Z426">
            <v>19</v>
          </cell>
          <cell r="AA426">
            <v>16.916666666666671</v>
          </cell>
          <cell r="AB426">
            <v>1.5833333333333333</v>
          </cell>
        </row>
        <row r="427">
          <cell r="O427" t="str">
            <v>W23298</v>
          </cell>
          <cell r="P427">
            <v>1132</v>
          </cell>
          <cell r="Q427">
            <v>6.3057980153330463E-5</v>
          </cell>
          <cell r="V427">
            <v>201301</v>
          </cell>
          <cell r="Z427">
            <v>28</v>
          </cell>
          <cell r="AA427">
            <v>4.8600000000000003</v>
          </cell>
          <cell r="AB427">
            <v>2.3333333333333335</v>
          </cell>
        </row>
        <row r="428">
          <cell r="O428" t="str">
            <v>W23297</v>
          </cell>
          <cell r="P428">
            <v>327</v>
          </cell>
          <cell r="Q428">
            <v>8.8944940426802959E-4</v>
          </cell>
          <cell r="V428">
            <v>201301</v>
          </cell>
          <cell r="Z428">
            <v>222</v>
          </cell>
          <cell r="AA428">
            <v>10.28</v>
          </cell>
          <cell r="AB428">
            <v>18.5</v>
          </cell>
        </row>
        <row r="429">
          <cell r="O429" t="str">
            <v>W23294</v>
          </cell>
          <cell r="P429">
            <v>960</v>
          </cell>
          <cell r="Q429">
            <v>9.2030087621358653E-5</v>
          </cell>
          <cell r="V429">
            <v>201301</v>
          </cell>
          <cell r="Z429">
            <v>8</v>
          </cell>
          <cell r="AA429">
            <v>8.8916666666666657</v>
          </cell>
          <cell r="AB429">
            <v>0.66666666666666663</v>
          </cell>
        </row>
        <row r="430">
          <cell r="O430" t="str">
            <v>W17464</v>
          </cell>
          <cell r="P430">
            <v>834</v>
          </cell>
          <cell r="Q430">
            <v>1.2138537807897917E-4</v>
          </cell>
          <cell r="V430">
            <v>201301</v>
          </cell>
          <cell r="Z430">
            <v>7</v>
          </cell>
          <cell r="AA430">
            <v>14.163333333333332</v>
          </cell>
          <cell r="AB430">
            <v>0.58333333333333337</v>
          </cell>
        </row>
        <row r="431">
          <cell r="O431" t="str">
            <v>W17428</v>
          </cell>
          <cell r="P431">
            <v>478</v>
          </cell>
          <cell r="Q431">
            <v>3.8206148848675338E-4</v>
          </cell>
          <cell r="V431">
            <v>201301</v>
          </cell>
          <cell r="Z431">
            <v>23</v>
          </cell>
          <cell r="AA431">
            <v>7.3330000000000002</v>
          </cell>
          <cell r="AB431">
            <v>1.9166666666666667</v>
          </cell>
        </row>
        <row r="432">
          <cell r="O432" t="str">
            <v>W17409</v>
          </cell>
          <cell r="P432">
            <v>1117</v>
          </cell>
          <cell r="Q432">
            <v>6.9695662274733659E-5</v>
          </cell>
          <cell r="V432">
            <v>201301</v>
          </cell>
          <cell r="Z432">
            <v>66</v>
          </cell>
          <cell r="AA432">
            <v>23.62</v>
          </cell>
          <cell r="AB432">
            <v>5.5</v>
          </cell>
        </row>
        <row r="433">
          <cell r="O433" t="str">
            <v>W17026</v>
          </cell>
          <cell r="P433">
            <v>888</v>
          </cell>
          <cell r="Q433">
            <v>1.0247799831589829E-4</v>
          </cell>
          <cell r="V433">
            <v>201301</v>
          </cell>
          <cell r="Z433">
            <v>7</v>
          </cell>
          <cell r="AA433">
            <v>11.766666666666666</v>
          </cell>
          <cell r="AB433">
            <v>0.58333333333333337</v>
          </cell>
        </row>
        <row r="434">
          <cell r="O434" t="str">
            <v>W17000</v>
          </cell>
          <cell r="P434">
            <v>1021</v>
          </cell>
          <cell r="Q434">
            <v>7.9652185456838474E-5</v>
          </cell>
          <cell r="V434">
            <v>201301</v>
          </cell>
          <cell r="Z434">
            <v>9</v>
          </cell>
          <cell r="AA434">
            <v>4.4000000000000004</v>
          </cell>
          <cell r="AB434">
            <v>0.75</v>
          </cell>
        </row>
        <row r="435">
          <cell r="O435" t="str">
            <v>W16993</v>
          </cell>
          <cell r="P435">
            <v>1186</v>
          </cell>
          <cell r="Q435">
            <v>4.9782615910524044E-5</v>
          </cell>
          <cell r="V435">
            <v>201301</v>
          </cell>
          <cell r="Z435">
            <v>14</v>
          </cell>
          <cell r="AA435">
            <v>7.6130000000000004</v>
          </cell>
          <cell r="AB435">
            <v>1.1666666666666667</v>
          </cell>
        </row>
        <row r="436">
          <cell r="O436" t="str">
            <v>W16833</v>
          </cell>
          <cell r="P436">
            <v>673</v>
          </cell>
          <cell r="Q436">
            <v>1.7921741727788655E-4</v>
          </cell>
          <cell r="V436">
            <v>201301</v>
          </cell>
          <cell r="Z436">
            <v>16</v>
          </cell>
          <cell r="AA436">
            <v>10.616333333333333</v>
          </cell>
          <cell r="AB436">
            <v>1.3333333333333333</v>
          </cell>
        </row>
        <row r="437">
          <cell r="O437" t="str">
            <v>W16827</v>
          </cell>
          <cell r="P437">
            <v>1022</v>
          </cell>
          <cell r="Q437">
            <v>7.9652185456838474E-5</v>
          </cell>
          <cell r="V437">
            <v>201301</v>
          </cell>
          <cell r="Z437">
            <v>7</v>
          </cell>
          <cell r="AA437">
            <v>8.625</v>
          </cell>
          <cell r="AB437">
            <v>0.58333333333333337</v>
          </cell>
        </row>
        <row r="438">
          <cell r="O438" t="str">
            <v>W02902</v>
          </cell>
          <cell r="P438">
            <v>54</v>
          </cell>
          <cell r="Q438">
            <v>3.1860874182735388E-3</v>
          </cell>
          <cell r="R438" t="str">
            <v>Y</v>
          </cell>
          <cell r="V438">
            <v>201301</v>
          </cell>
          <cell r="W438">
            <v>1</v>
          </cell>
          <cell r="X438">
            <v>1</v>
          </cell>
          <cell r="Y438">
            <v>1</v>
          </cell>
          <cell r="Z438">
            <v>362</v>
          </cell>
          <cell r="AA438">
            <v>431.70233333333329</v>
          </cell>
          <cell r="AB438">
            <v>30.166666666666668</v>
          </cell>
        </row>
        <row r="439">
          <cell r="O439" t="str">
            <v>W00162</v>
          </cell>
          <cell r="P439">
            <v>285</v>
          </cell>
          <cell r="Q439">
            <v>1.0803676796624407E-3</v>
          </cell>
          <cell r="V439">
            <v>201301</v>
          </cell>
          <cell r="W439">
            <v>1</v>
          </cell>
          <cell r="X439">
            <v>1</v>
          </cell>
          <cell r="Y439">
            <v>1</v>
          </cell>
          <cell r="Z439">
            <v>172</v>
          </cell>
          <cell r="AA439">
            <v>119.70833333333334</v>
          </cell>
          <cell r="AB439">
            <v>14.333333333333334</v>
          </cell>
        </row>
        <row r="440">
          <cell r="O440" t="str">
            <v>W41669</v>
          </cell>
          <cell r="P440">
            <v>686</v>
          </cell>
          <cell r="Q440">
            <v>1.7257973515648337E-4</v>
          </cell>
          <cell r="AA440">
            <v>3</v>
          </cell>
          <cell r="AB440">
            <v>0</v>
          </cell>
        </row>
        <row r="441">
          <cell r="O441" t="str">
            <v>W41668</v>
          </cell>
          <cell r="P441">
            <v>952</v>
          </cell>
          <cell r="Q441">
            <v>9.2927549699644879E-5</v>
          </cell>
          <cell r="AA441">
            <v>3</v>
          </cell>
          <cell r="AB441">
            <v>0</v>
          </cell>
        </row>
        <row r="442">
          <cell r="O442" t="str">
            <v>W41665</v>
          </cell>
          <cell r="P442">
            <v>902</v>
          </cell>
          <cell r="Q442">
            <v>9.9565231821048089E-5</v>
          </cell>
          <cell r="AA442">
            <v>4</v>
          </cell>
          <cell r="AB442">
            <v>0</v>
          </cell>
        </row>
        <row r="443">
          <cell r="O443" t="str">
            <v>W41663</v>
          </cell>
          <cell r="P443">
            <v>875</v>
          </cell>
          <cell r="Q443">
            <v>1.062029139424513E-4</v>
          </cell>
          <cell r="AA443">
            <v>4</v>
          </cell>
          <cell r="AB443">
            <v>0</v>
          </cell>
        </row>
        <row r="444">
          <cell r="O444" t="str">
            <v>W41648</v>
          </cell>
          <cell r="P444">
            <v>876</v>
          </cell>
          <cell r="Q444">
            <v>1.062029139424513E-4</v>
          </cell>
          <cell r="AA444">
            <v>5</v>
          </cell>
          <cell r="AB444">
            <v>0</v>
          </cell>
        </row>
        <row r="445">
          <cell r="O445" t="str">
            <v>W40278</v>
          </cell>
          <cell r="P445">
            <v>995</v>
          </cell>
          <cell r="Q445">
            <v>8.2971026517540079E-5</v>
          </cell>
          <cell r="AA445">
            <v>3</v>
          </cell>
          <cell r="AB445">
            <v>0</v>
          </cell>
        </row>
        <row r="446">
          <cell r="O446" t="str">
            <v>W40277</v>
          </cell>
          <cell r="P446">
            <v>996</v>
          </cell>
          <cell r="Q446">
            <v>8.2971026517540079E-5</v>
          </cell>
          <cell r="AA446">
            <v>3</v>
          </cell>
          <cell r="AB446">
            <v>0</v>
          </cell>
        </row>
        <row r="447">
          <cell r="O447" t="str">
            <v>W40276</v>
          </cell>
          <cell r="P447">
            <v>997</v>
          </cell>
          <cell r="Q447">
            <v>8.2971026517540079E-5</v>
          </cell>
          <cell r="AA447">
            <v>3</v>
          </cell>
          <cell r="AB447">
            <v>0</v>
          </cell>
        </row>
        <row r="448">
          <cell r="O448" t="str">
            <v>W37154</v>
          </cell>
          <cell r="P448">
            <v>1023</v>
          </cell>
          <cell r="Q448">
            <v>7.9652185456838474E-5</v>
          </cell>
          <cell r="S448" t="str">
            <v>Y</v>
          </cell>
          <cell r="AA448">
            <v>8.8286921468087982</v>
          </cell>
          <cell r="AB448">
            <v>0</v>
          </cell>
        </row>
        <row r="449">
          <cell r="O449" t="str">
            <v>W37153</v>
          </cell>
          <cell r="P449">
            <v>219</v>
          </cell>
          <cell r="Q449">
            <v>1.3341741064020445E-3</v>
          </cell>
          <cell r="S449" t="str">
            <v>Y</v>
          </cell>
          <cell r="X449">
            <v>1</v>
          </cell>
          <cell r="Y449">
            <v>1</v>
          </cell>
          <cell r="AA449">
            <v>98.122777049986368</v>
          </cell>
          <cell r="AB449">
            <v>0</v>
          </cell>
        </row>
        <row r="450">
          <cell r="O450" t="str">
            <v>W33506</v>
          </cell>
          <cell r="P450">
            <v>124</v>
          </cell>
          <cell r="Q450">
            <v>2.1506090073346389E-3</v>
          </cell>
          <cell r="R450" t="str">
            <v>Y</v>
          </cell>
          <cell r="W450">
            <v>1</v>
          </cell>
          <cell r="X450">
            <v>1</v>
          </cell>
          <cell r="Y450">
            <v>1</v>
          </cell>
          <cell r="Z450">
            <v>72</v>
          </cell>
          <cell r="AA450">
            <v>309.12519999999995</v>
          </cell>
          <cell r="AB450">
            <v>6</v>
          </cell>
        </row>
        <row r="451">
          <cell r="O451" t="str">
            <v>W33308</v>
          </cell>
          <cell r="P451">
            <v>483</v>
          </cell>
          <cell r="Q451">
            <v>3.7171019879857952E-4</v>
          </cell>
          <cell r="Z451">
            <v>13</v>
          </cell>
          <cell r="AA451">
            <v>25.39</v>
          </cell>
          <cell r="AB451">
            <v>1.0833333333333333</v>
          </cell>
        </row>
        <row r="452">
          <cell r="O452" t="str">
            <v>W32840</v>
          </cell>
          <cell r="P452">
            <v>1024</v>
          </cell>
          <cell r="Q452">
            <v>7.9652185456838474E-5</v>
          </cell>
          <cell r="Z452">
            <v>6</v>
          </cell>
          <cell r="AA452">
            <v>4.58</v>
          </cell>
          <cell r="AB452">
            <v>0.5</v>
          </cell>
        </row>
        <row r="453">
          <cell r="O453" t="str">
            <v>W30936</v>
          </cell>
          <cell r="P453">
            <v>546</v>
          </cell>
          <cell r="Q453">
            <v>2.7214496697753146E-4</v>
          </cell>
          <cell r="W453">
            <v>1</v>
          </cell>
          <cell r="Z453">
            <v>116</v>
          </cell>
          <cell r="AA453">
            <v>25.582999999999998</v>
          </cell>
          <cell r="AB453">
            <v>9.6666666666666661</v>
          </cell>
        </row>
        <row r="454">
          <cell r="O454" t="str">
            <v>W30196</v>
          </cell>
          <cell r="P454">
            <v>103</v>
          </cell>
          <cell r="Q454">
            <v>2.3895655637051543E-3</v>
          </cell>
          <cell r="Z454">
            <v>25</v>
          </cell>
          <cell r="AA454">
            <v>93.586066666666696</v>
          </cell>
          <cell r="AB454">
            <v>2.0833333333333335</v>
          </cell>
        </row>
        <row r="455">
          <cell r="O455" t="str">
            <v>W26956</v>
          </cell>
          <cell r="P455">
            <v>1297</v>
          </cell>
          <cell r="Q455">
            <v>3.5309503005745763E-5</v>
          </cell>
          <cell r="Z455">
            <v>4</v>
          </cell>
          <cell r="AA455">
            <v>7.0650000000000004</v>
          </cell>
          <cell r="AB455">
            <v>0.33333333333333331</v>
          </cell>
        </row>
        <row r="456">
          <cell r="O456" t="str">
            <v>W23329</v>
          </cell>
          <cell r="P456">
            <v>613</v>
          </cell>
          <cell r="Q456">
            <v>2.3067003310958659E-4</v>
          </cell>
          <cell r="Z456">
            <v>28</v>
          </cell>
          <cell r="AA456">
            <v>30.083333333333336</v>
          </cell>
          <cell r="AB456">
            <v>2.3333333333333335</v>
          </cell>
        </row>
        <row r="457">
          <cell r="O457" t="str">
            <v>W23328</v>
          </cell>
          <cell r="P457">
            <v>1025</v>
          </cell>
          <cell r="Q457">
            <v>7.9652185456838474E-5</v>
          </cell>
          <cell r="Z457">
            <v>101</v>
          </cell>
          <cell r="AA457">
            <v>4.5</v>
          </cell>
          <cell r="AB457">
            <v>8.4166666666666661</v>
          </cell>
        </row>
        <row r="458">
          <cell r="O458" t="str">
            <v>W23326</v>
          </cell>
          <cell r="P458">
            <v>115</v>
          </cell>
          <cell r="Q458">
            <v>2.316551060369721E-3</v>
          </cell>
          <cell r="W458">
            <v>1</v>
          </cell>
          <cell r="X458">
            <v>1</v>
          </cell>
          <cell r="Y458">
            <v>1</v>
          </cell>
          <cell r="Z458">
            <v>402</v>
          </cell>
          <cell r="AA458">
            <v>236.414166666667</v>
          </cell>
          <cell r="AB458">
            <v>33.5</v>
          </cell>
        </row>
        <row r="459">
          <cell r="O459" t="str">
            <v>W17425</v>
          </cell>
          <cell r="P459">
            <v>378</v>
          </cell>
          <cell r="Q459">
            <v>6.3721748365470779E-4</v>
          </cell>
          <cell r="W459">
            <v>1</v>
          </cell>
          <cell r="Z459">
            <v>63</v>
          </cell>
          <cell r="AA459">
            <v>61.333333333333336</v>
          </cell>
          <cell r="AB459">
            <v>5.25</v>
          </cell>
        </row>
        <row r="460">
          <cell r="O460" t="str">
            <v>W17424</v>
          </cell>
          <cell r="P460">
            <v>24</v>
          </cell>
          <cell r="Q460">
            <v>4.7791311274103087E-3</v>
          </cell>
          <cell r="R460" t="str">
            <v>Y</v>
          </cell>
          <cell r="U460" t="str">
            <v>Y</v>
          </cell>
          <cell r="W460">
            <v>1</v>
          </cell>
          <cell r="X460">
            <v>1</v>
          </cell>
          <cell r="Y460">
            <v>1</v>
          </cell>
          <cell r="Z460">
            <v>457</v>
          </cell>
          <cell r="AA460">
            <v>502.35180000000003</v>
          </cell>
          <cell r="AB460">
            <v>38.083333333333336</v>
          </cell>
        </row>
        <row r="461">
          <cell r="O461" t="str">
            <v>W16982</v>
          </cell>
          <cell r="P461">
            <v>141</v>
          </cell>
          <cell r="Q461">
            <v>1.9913046364209617E-3</v>
          </cell>
          <cell r="R461" t="str">
            <v>Y</v>
          </cell>
          <cell r="U461" t="str">
            <v>Y</v>
          </cell>
          <cell r="W461">
            <v>1</v>
          </cell>
          <cell r="X461">
            <v>1</v>
          </cell>
          <cell r="Y461">
            <v>1</v>
          </cell>
          <cell r="Z461">
            <v>367</v>
          </cell>
          <cell r="AA461">
            <v>270.41496666666666</v>
          </cell>
          <cell r="AB461">
            <v>30.583333333333332</v>
          </cell>
        </row>
        <row r="462">
          <cell r="O462" t="str">
            <v>W16963</v>
          </cell>
          <cell r="P462">
            <v>525</v>
          </cell>
          <cell r="Q462">
            <v>3.0533337758454748E-4</v>
          </cell>
          <cell r="Z462">
            <v>21</v>
          </cell>
          <cell r="AA462">
            <v>14.013</v>
          </cell>
          <cell r="AB462">
            <v>1.75</v>
          </cell>
        </row>
        <row r="463">
          <cell r="O463" t="str">
            <v>W16708</v>
          </cell>
          <cell r="P463">
            <v>213</v>
          </cell>
          <cell r="Q463">
            <v>1.4337393382230924E-3</v>
          </cell>
          <cell r="W463">
            <v>1</v>
          </cell>
          <cell r="Z463">
            <v>225</v>
          </cell>
          <cell r="AA463">
            <v>179.54016666666666</v>
          </cell>
          <cell r="AB463">
            <v>18.75</v>
          </cell>
        </row>
        <row r="464">
          <cell r="O464" t="str">
            <v>W04341</v>
          </cell>
          <cell r="P464">
            <v>55</v>
          </cell>
          <cell r="Q464">
            <v>3.1860874182735388E-3</v>
          </cell>
          <cell r="R464" t="str">
            <v>Y</v>
          </cell>
          <cell r="W464">
            <v>1</v>
          </cell>
          <cell r="X464">
            <v>1</v>
          </cell>
          <cell r="Y464">
            <v>1</v>
          </cell>
          <cell r="Z464">
            <v>402</v>
          </cell>
          <cell r="AA464">
            <v>388.66416666666669</v>
          </cell>
          <cell r="AB464">
            <v>33.5</v>
          </cell>
        </row>
        <row r="465">
          <cell r="O465" t="str">
            <v>W03805</v>
          </cell>
          <cell r="P465">
            <v>72</v>
          </cell>
          <cell r="Q465">
            <v>2.9471308619030234E-3</v>
          </cell>
          <cell r="R465" t="str">
            <v>Y</v>
          </cell>
          <cell r="U465" t="str">
            <v>Y</v>
          </cell>
          <cell r="W465">
            <v>1</v>
          </cell>
          <cell r="X465">
            <v>1</v>
          </cell>
          <cell r="Y465">
            <v>1</v>
          </cell>
          <cell r="Z465">
            <v>232</v>
          </cell>
          <cell r="AA465">
            <v>355.58339999999998</v>
          </cell>
          <cell r="AB465">
            <v>19.333333333333332</v>
          </cell>
        </row>
        <row r="466">
          <cell r="O466" t="str">
            <v>W03335</v>
          </cell>
          <cell r="P466">
            <v>625</v>
          </cell>
          <cell r="Q466">
            <v>2.1695715658294154E-4</v>
          </cell>
          <cell r="Z466">
            <v>205</v>
          </cell>
          <cell r="AA466">
            <v>31.249666666666666</v>
          </cell>
          <cell r="AB466">
            <v>17.083333333333332</v>
          </cell>
        </row>
        <row r="467">
          <cell r="O467" t="str">
            <v>W02278</v>
          </cell>
          <cell r="P467">
            <v>1026</v>
          </cell>
          <cell r="Q467">
            <v>7.9652185456838474E-5</v>
          </cell>
          <cell r="Z467">
            <v>41</v>
          </cell>
          <cell r="AA467">
            <v>343.51166666666671</v>
          </cell>
          <cell r="AB467">
            <v>3.4166666666666665</v>
          </cell>
        </row>
        <row r="468">
          <cell r="O468" t="str">
            <v>W00550</v>
          </cell>
          <cell r="P468">
            <v>252</v>
          </cell>
          <cell r="Q468">
            <v>1.194787534900978E-3</v>
          </cell>
          <cell r="W468">
            <v>1</v>
          </cell>
          <cell r="X468">
            <v>1</v>
          </cell>
          <cell r="Y468">
            <v>1</v>
          </cell>
          <cell r="Z468">
            <v>145</v>
          </cell>
          <cell r="AA468">
            <v>124.50000000000001</v>
          </cell>
          <cell r="AB468">
            <v>12.083333333333334</v>
          </cell>
        </row>
        <row r="469">
          <cell r="O469" t="str">
            <v>W00163</v>
          </cell>
          <cell r="P469">
            <v>950</v>
          </cell>
          <cell r="Q469">
            <v>9.4536898815404365E-5</v>
          </cell>
          <cell r="Z469">
            <v>8</v>
          </cell>
          <cell r="AA469">
            <v>4.1566666666666672</v>
          </cell>
          <cell r="AB469">
            <v>0.66666666666666663</v>
          </cell>
        </row>
        <row r="470">
          <cell r="O470" t="str">
            <v>W39226</v>
          </cell>
          <cell r="P470">
            <v>794</v>
          </cell>
          <cell r="Q470">
            <v>1.4274054406578077E-4</v>
          </cell>
          <cell r="X470">
            <v>1</v>
          </cell>
          <cell r="Y470">
            <v>1</v>
          </cell>
          <cell r="AA470">
            <v>9.8666666666666654</v>
          </cell>
          <cell r="AB470">
            <v>0</v>
          </cell>
        </row>
        <row r="471">
          <cell r="O471" t="str">
            <v>W41215</v>
          </cell>
          <cell r="P471">
            <v>188</v>
          </cell>
          <cell r="Q471">
            <v>1.5930437091367694E-3</v>
          </cell>
          <cell r="R471" t="str">
            <v>Y</v>
          </cell>
          <cell r="X471">
            <v>1</v>
          </cell>
          <cell r="Y471">
            <v>1</v>
          </cell>
          <cell r="AA471">
            <v>0.3</v>
          </cell>
          <cell r="AB471">
            <v>0</v>
          </cell>
        </row>
        <row r="472">
          <cell r="O472" t="str">
            <v>W38345</v>
          </cell>
          <cell r="P472">
            <v>553</v>
          </cell>
          <cell r="Q472">
            <v>2.6550728485612822E-4</v>
          </cell>
          <cell r="AA472">
            <v>50.164566666666651</v>
          </cell>
          <cell r="AB472">
            <v>0</v>
          </cell>
        </row>
        <row r="473">
          <cell r="O473" t="str">
            <v>W41652</v>
          </cell>
          <cell r="P473">
            <v>1257</v>
          </cell>
          <cell r="Q473">
            <v>3.9826092728419237E-5</v>
          </cell>
          <cell r="AA473">
            <v>0.3</v>
          </cell>
          <cell r="AB473">
            <v>0</v>
          </cell>
        </row>
        <row r="474">
          <cell r="O474" t="str">
            <v>W41228</v>
          </cell>
          <cell r="P474">
            <v>1027</v>
          </cell>
          <cell r="Q474">
            <v>7.9652185456838474E-5</v>
          </cell>
          <cell r="AA474">
            <v>0.3</v>
          </cell>
          <cell r="AB474">
            <v>0</v>
          </cell>
        </row>
        <row r="475">
          <cell r="O475" t="str">
            <v>W41227</v>
          </cell>
          <cell r="P475">
            <v>1258</v>
          </cell>
          <cell r="Q475">
            <v>3.9826092728419237E-5</v>
          </cell>
          <cell r="AA475">
            <v>0.3</v>
          </cell>
          <cell r="AB475">
            <v>0</v>
          </cell>
        </row>
        <row r="476">
          <cell r="O476" t="str">
            <v>W41226</v>
          </cell>
          <cell r="P476">
            <v>1259</v>
          </cell>
          <cell r="Q476">
            <v>3.9826092728419237E-5</v>
          </cell>
          <cell r="AA476">
            <v>0.3</v>
          </cell>
          <cell r="AB476">
            <v>0</v>
          </cell>
        </row>
        <row r="477">
          <cell r="O477" t="str">
            <v>W41224</v>
          </cell>
          <cell r="P477">
            <v>767</v>
          </cell>
          <cell r="Q477">
            <v>1.584798293075788E-4</v>
          </cell>
          <cell r="AA477">
            <v>0.3</v>
          </cell>
          <cell r="AB477">
            <v>0</v>
          </cell>
        </row>
        <row r="478">
          <cell r="O478" t="str">
            <v>W41225</v>
          </cell>
          <cell r="P478">
            <v>516</v>
          </cell>
          <cell r="Q478">
            <v>3.186087418273539E-4</v>
          </cell>
          <cell r="AA478">
            <v>0.6</v>
          </cell>
          <cell r="AB478">
            <v>0</v>
          </cell>
        </row>
        <row r="479">
          <cell r="O479" t="str">
            <v>W41223</v>
          </cell>
          <cell r="P479">
            <v>726</v>
          </cell>
          <cell r="Q479">
            <v>1.5930437091367695E-4</v>
          </cell>
          <cell r="AA479">
            <v>0.3</v>
          </cell>
          <cell r="AB479">
            <v>0</v>
          </cell>
        </row>
        <row r="480">
          <cell r="O480" t="str">
            <v>W41222</v>
          </cell>
          <cell r="P480">
            <v>582</v>
          </cell>
          <cell r="Q480">
            <v>2.3895655637051541E-4</v>
          </cell>
          <cell r="AA480">
            <v>3.5</v>
          </cell>
          <cell r="AB480">
            <v>0</v>
          </cell>
        </row>
        <row r="481">
          <cell r="O481" t="str">
            <v>W41221</v>
          </cell>
          <cell r="P481">
            <v>727</v>
          </cell>
          <cell r="Q481">
            <v>1.5930437091367695E-4</v>
          </cell>
          <cell r="AA481">
            <v>0.3</v>
          </cell>
          <cell r="AB481">
            <v>0</v>
          </cell>
        </row>
        <row r="482">
          <cell r="O482" t="str">
            <v>W41219</v>
          </cell>
          <cell r="P482">
            <v>1028</v>
          </cell>
          <cell r="Q482">
            <v>7.9652185456838474E-5</v>
          </cell>
          <cell r="AA482">
            <v>0.3</v>
          </cell>
          <cell r="AB482">
            <v>0</v>
          </cell>
        </row>
        <row r="483">
          <cell r="O483" t="str">
            <v>W41220</v>
          </cell>
          <cell r="P483">
            <v>728</v>
          </cell>
          <cell r="Q483">
            <v>1.5930437091367695E-4</v>
          </cell>
          <cell r="AA483">
            <v>2</v>
          </cell>
          <cell r="AB483">
            <v>0</v>
          </cell>
        </row>
        <row r="484">
          <cell r="O484" t="str">
            <v>W41218</v>
          </cell>
          <cell r="P484">
            <v>456</v>
          </cell>
          <cell r="Q484">
            <v>3.9826092728419236E-4</v>
          </cell>
          <cell r="AA484">
            <v>0.3</v>
          </cell>
          <cell r="AB484">
            <v>0</v>
          </cell>
        </row>
        <row r="485">
          <cell r="O485" t="str">
            <v>W41217</v>
          </cell>
          <cell r="P485">
            <v>466</v>
          </cell>
          <cell r="Q485">
            <v>3.982609272841923E-4</v>
          </cell>
          <cell r="AA485">
            <v>1.5</v>
          </cell>
          <cell r="AB485">
            <v>0</v>
          </cell>
        </row>
        <row r="486">
          <cell r="O486" t="str">
            <v>W41216</v>
          </cell>
          <cell r="P486">
            <v>257</v>
          </cell>
          <cell r="Q486">
            <v>1.1947827818525772E-3</v>
          </cell>
          <cell r="AA486">
            <v>0.1</v>
          </cell>
          <cell r="AB486">
            <v>0</v>
          </cell>
        </row>
        <row r="487">
          <cell r="O487" t="str">
            <v>W38026</v>
          </cell>
          <cell r="P487">
            <v>1295</v>
          </cell>
          <cell r="Q487">
            <v>3.6302169145115272E-5</v>
          </cell>
          <cell r="AA487">
            <v>1.6916666666666667</v>
          </cell>
          <cell r="AB487">
            <v>0</v>
          </cell>
        </row>
        <row r="488">
          <cell r="O488" t="str">
            <v>W37755</v>
          </cell>
          <cell r="P488">
            <v>258</v>
          </cell>
          <cell r="Q488">
            <v>1.1947827818525772E-3</v>
          </cell>
          <cell r="AA488">
            <v>107.74966666666666</v>
          </cell>
          <cell r="AB488">
            <v>0</v>
          </cell>
        </row>
        <row r="489">
          <cell r="O489" t="str">
            <v>W37202</v>
          </cell>
          <cell r="P489">
            <v>379</v>
          </cell>
          <cell r="Q489">
            <v>6.3721748365470779E-4</v>
          </cell>
          <cell r="Z489">
            <v>0</v>
          </cell>
          <cell r="AA489">
            <v>86.333333333333329</v>
          </cell>
          <cell r="AB489">
            <v>0</v>
          </cell>
        </row>
        <row r="490">
          <cell r="O490" t="str">
            <v>W36416</v>
          </cell>
          <cell r="P490">
            <v>1260</v>
          </cell>
          <cell r="Q490">
            <v>3.9826092728419237E-5</v>
          </cell>
          <cell r="Z490">
            <v>23</v>
          </cell>
          <cell r="AA490">
            <v>11.891666666666664</v>
          </cell>
          <cell r="AB490">
            <v>1.9166666666666667</v>
          </cell>
        </row>
        <row r="491">
          <cell r="O491" t="str">
            <v>W36216</v>
          </cell>
          <cell r="P491">
            <v>1261</v>
          </cell>
          <cell r="Q491">
            <v>3.9826092728419237E-5</v>
          </cell>
          <cell r="Z491">
            <v>22</v>
          </cell>
          <cell r="AA491">
            <v>4.53</v>
          </cell>
          <cell r="AB491">
            <v>1.8333333333333333</v>
          </cell>
        </row>
        <row r="492">
          <cell r="O492" t="str">
            <v>W36215</v>
          </cell>
          <cell r="P492">
            <v>1262</v>
          </cell>
          <cell r="Q492">
            <v>3.9826092728419237E-5</v>
          </cell>
          <cell r="Z492">
            <v>10</v>
          </cell>
          <cell r="AA492">
            <v>6.86</v>
          </cell>
          <cell r="AB492">
            <v>0.83333333333333337</v>
          </cell>
        </row>
        <row r="493">
          <cell r="O493" t="str">
            <v>W36213</v>
          </cell>
          <cell r="P493">
            <v>1263</v>
          </cell>
          <cell r="Q493">
            <v>3.9826092728419237E-5</v>
          </cell>
          <cell r="Z493">
            <v>22</v>
          </cell>
          <cell r="AA493">
            <v>5.43</v>
          </cell>
          <cell r="AB493">
            <v>1.8333333333333333</v>
          </cell>
        </row>
        <row r="494">
          <cell r="O494" t="str">
            <v>W36212</v>
          </cell>
          <cell r="P494">
            <v>1029</v>
          </cell>
          <cell r="Q494">
            <v>7.9652185456838474E-5</v>
          </cell>
          <cell r="Z494">
            <v>19</v>
          </cell>
          <cell r="AA494">
            <v>8.0133333333333319</v>
          </cell>
          <cell r="AB494">
            <v>1.5833333333333333</v>
          </cell>
        </row>
        <row r="495">
          <cell r="O495" t="str">
            <v>W36210</v>
          </cell>
          <cell r="P495">
            <v>1030</v>
          </cell>
          <cell r="Q495">
            <v>7.9652185456838474E-5</v>
          </cell>
          <cell r="Z495">
            <v>34</v>
          </cell>
          <cell r="AA495">
            <v>15.65</v>
          </cell>
          <cell r="AB495">
            <v>2.8333333333333335</v>
          </cell>
        </row>
        <row r="496">
          <cell r="O496" t="str">
            <v>W36208</v>
          </cell>
          <cell r="P496">
            <v>1031</v>
          </cell>
          <cell r="Q496">
            <v>7.9652185456838474E-5</v>
          </cell>
          <cell r="Z496">
            <v>5</v>
          </cell>
          <cell r="AA496">
            <v>4.28</v>
          </cell>
          <cell r="AB496">
            <v>0.41666666666666669</v>
          </cell>
        </row>
        <row r="497">
          <cell r="O497" t="str">
            <v>W36205</v>
          </cell>
          <cell r="P497">
            <v>1032</v>
          </cell>
          <cell r="Q497">
            <v>7.9652185456838474E-5</v>
          </cell>
          <cell r="Z497">
            <v>16</v>
          </cell>
          <cell r="AA497">
            <v>16.709666666666664</v>
          </cell>
          <cell r="AB497">
            <v>1.3333333333333333</v>
          </cell>
        </row>
        <row r="498">
          <cell r="O498" t="str">
            <v>W33572</v>
          </cell>
          <cell r="P498">
            <v>890</v>
          </cell>
          <cell r="Q498">
            <v>1.0058726033959024E-4</v>
          </cell>
          <cell r="Z498">
            <v>16</v>
          </cell>
          <cell r="AA498">
            <v>13.77</v>
          </cell>
          <cell r="AB498">
            <v>1.3333333333333333</v>
          </cell>
        </row>
        <row r="499">
          <cell r="O499" t="str">
            <v>W33570</v>
          </cell>
          <cell r="P499">
            <v>259</v>
          </cell>
          <cell r="Q499">
            <v>1.1947827818525772E-3</v>
          </cell>
          <cell r="W499">
            <v>1</v>
          </cell>
          <cell r="X499">
            <v>1</v>
          </cell>
          <cell r="Y499">
            <v>1</v>
          </cell>
          <cell r="Z499">
            <v>5</v>
          </cell>
          <cell r="AA499">
            <v>196.37243333333333</v>
          </cell>
          <cell r="AB499">
            <v>0.41666666666666669</v>
          </cell>
        </row>
        <row r="500">
          <cell r="O500" t="str">
            <v>W32871</v>
          </cell>
          <cell r="P500">
            <v>583</v>
          </cell>
          <cell r="Q500">
            <v>2.3895655637051541E-4</v>
          </cell>
          <cell r="Z500">
            <v>83</v>
          </cell>
          <cell r="AA500">
            <v>40.124999999999993</v>
          </cell>
          <cell r="AB500">
            <v>6.916666666666667</v>
          </cell>
        </row>
        <row r="501">
          <cell r="O501" t="str">
            <v>W32580</v>
          </cell>
          <cell r="P501">
            <v>189</v>
          </cell>
          <cell r="Q501">
            <v>1.5930437091367694E-3</v>
          </cell>
          <cell r="R501" t="str">
            <v>Y</v>
          </cell>
          <cell r="U501" t="str">
            <v>Y</v>
          </cell>
          <cell r="Z501">
            <v>40</v>
          </cell>
          <cell r="AA501">
            <v>205.78963333333331</v>
          </cell>
          <cell r="AB501">
            <v>3.3333333333333335</v>
          </cell>
        </row>
        <row r="502">
          <cell r="O502" t="str">
            <v>W30939</v>
          </cell>
          <cell r="P502">
            <v>584</v>
          </cell>
          <cell r="Q502">
            <v>2.3895655637051541E-4</v>
          </cell>
          <cell r="Z502">
            <v>23</v>
          </cell>
          <cell r="AA502">
            <v>13.408333333333333</v>
          </cell>
          <cell r="AB502">
            <v>1.9166666666666667</v>
          </cell>
        </row>
        <row r="503">
          <cell r="O503" t="str">
            <v>W30596</v>
          </cell>
          <cell r="P503">
            <v>25</v>
          </cell>
          <cell r="Q503">
            <v>4.7791311274103087E-3</v>
          </cell>
          <cell r="R503" t="str">
            <v>Y</v>
          </cell>
          <cell r="U503" t="str">
            <v>Y</v>
          </cell>
          <cell r="W503">
            <v>1</v>
          </cell>
          <cell r="X503">
            <v>1</v>
          </cell>
          <cell r="Y503">
            <v>1</v>
          </cell>
          <cell r="Z503">
            <v>175</v>
          </cell>
          <cell r="AA503">
            <v>679.28686666666658</v>
          </cell>
          <cell r="AB503">
            <v>14.583333333333334</v>
          </cell>
        </row>
        <row r="504">
          <cell r="O504" t="str">
            <v>W29565</v>
          </cell>
          <cell r="P504">
            <v>20</v>
          </cell>
          <cell r="Q504">
            <v>4.9649862268095982E-3</v>
          </cell>
          <cell r="R504" t="str">
            <v>Y</v>
          </cell>
          <cell r="S504" t="str">
            <v>Y</v>
          </cell>
          <cell r="W504">
            <v>2</v>
          </cell>
          <cell r="X504">
            <v>2</v>
          </cell>
          <cell r="Y504">
            <v>2</v>
          </cell>
          <cell r="Z504">
            <v>191.43764683883256</v>
          </cell>
          <cell r="AA504">
            <v>693.14295694491898</v>
          </cell>
          <cell r="AB504">
            <v>15.953137236569381</v>
          </cell>
        </row>
        <row r="505">
          <cell r="O505" t="str">
            <v>W29000</v>
          </cell>
          <cell r="P505">
            <v>190</v>
          </cell>
          <cell r="Q505">
            <v>1.5930437091367694E-3</v>
          </cell>
          <cell r="R505" t="str">
            <v>Y</v>
          </cell>
          <cell r="U505" t="str">
            <v>Y</v>
          </cell>
          <cell r="X505">
            <v>1</v>
          </cell>
          <cell r="Y505">
            <v>1</v>
          </cell>
          <cell r="Z505">
            <v>89</v>
          </cell>
          <cell r="AA505">
            <v>182.45603333333332</v>
          </cell>
          <cell r="AB505">
            <v>7.416666666666667</v>
          </cell>
        </row>
        <row r="506">
          <cell r="O506" t="str">
            <v>W28999</v>
          </cell>
          <cell r="P506">
            <v>1264</v>
          </cell>
          <cell r="Q506">
            <v>3.9826092728419237E-5</v>
          </cell>
          <cell r="Z506">
            <v>25</v>
          </cell>
          <cell r="AA506">
            <v>6.69</v>
          </cell>
          <cell r="AB506">
            <v>2.0833333333333335</v>
          </cell>
        </row>
        <row r="507">
          <cell r="O507" t="str">
            <v>W27766</v>
          </cell>
          <cell r="P507">
            <v>1033</v>
          </cell>
          <cell r="Q507">
            <v>7.9652185456838474E-5</v>
          </cell>
          <cell r="Z507">
            <v>26</v>
          </cell>
          <cell r="AA507">
            <v>11.25</v>
          </cell>
          <cell r="AB507">
            <v>2.1666666666666665</v>
          </cell>
        </row>
        <row r="508">
          <cell r="O508" t="str">
            <v>W26955</v>
          </cell>
          <cell r="P508">
            <v>1265</v>
          </cell>
          <cell r="Q508">
            <v>3.9826092728419237E-5</v>
          </cell>
          <cell r="Z508">
            <v>22</v>
          </cell>
          <cell r="AA508">
            <v>7.75</v>
          </cell>
          <cell r="AB508">
            <v>1.8333333333333333</v>
          </cell>
        </row>
        <row r="509">
          <cell r="O509" t="str">
            <v>W26953</v>
          </cell>
          <cell r="P509">
            <v>729</v>
          </cell>
          <cell r="Q509">
            <v>1.5930437091367695E-4</v>
          </cell>
          <cell r="Z509">
            <v>26</v>
          </cell>
          <cell r="AA509">
            <v>7.1883333333333335</v>
          </cell>
          <cell r="AB509">
            <v>2.1666666666666665</v>
          </cell>
        </row>
        <row r="510">
          <cell r="O510" t="str">
            <v>W25166</v>
          </cell>
          <cell r="P510">
            <v>260</v>
          </cell>
          <cell r="Q510">
            <v>1.1947827818525772E-3</v>
          </cell>
          <cell r="Z510">
            <v>14</v>
          </cell>
          <cell r="AA510">
            <v>22.529999999999998</v>
          </cell>
          <cell r="AB510">
            <v>1.1666666666666667</v>
          </cell>
        </row>
        <row r="511">
          <cell r="O511" t="str">
            <v>W25165</v>
          </cell>
          <cell r="P511">
            <v>1034</v>
          </cell>
          <cell r="Q511">
            <v>7.9652185456838474E-5</v>
          </cell>
          <cell r="Z511">
            <v>65</v>
          </cell>
          <cell r="AA511">
            <v>18.59</v>
          </cell>
          <cell r="AB511">
            <v>5.416666666666667</v>
          </cell>
        </row>
        <row r="512">
          <cell r="O512" t="str">
            <v>W23607</v>
          </cell>
          <cell r="P512">
            <v>1035</v>
          </cell>
          <cell r="Q512">
            <v>7.9652185456838474E-5</v>
          </cell>
          <cell r="Z512">
            <v>41</v>
          </cell>
          <cell r="AA512">
            <v>13.7</v>
          </cell>
          <cell r="AB512">
            <v>3.4166666666666665</v>
          </cell>
        </row>
        <row r="513">
          <cell r="O513" t="str">
            <v>W23604</v>
          </cell>
          <cell r="P513">
            <v>730</v>
          </cell>
          <cell r="Q513">
            <v>1.5930437091367695E-4</v>
          </cell>
          <cell r="Z513">
            <v>95</v>
          </cell>
          <cell r="AA513">
            <v>16.604700000000001</v>
          </cell>
          <cell r="AB513">
            <v>7.916666666666667</v>
          </cell>
        </row>
        <row r="514">
          <cell r="O514" t="str">
            <v>W23311</v>
          </cell>
          <cell r="P514">
            <v>457</v>
          </cell>
          <cell r="Q514">
            <v>3.9826092728419236E-4</v>
          </cell>
          <cell r="W514">
            <v>1</v>
          </cell>
          <cell r="Z514">
            <v>125</v>
          </cell>
          <cell r="AA514">
            <v>52.5</v>
          </cell>
          <cell r="AB514">
            <v>10.416666666666666</v>
          </cell>
        </row>
        <row r="515">
          <cell r="O515" t="str">
            <v>W23295</v>
          </cell>
          <cell r="P515">
            <v>1266</v>
          </cell>
          <cell r="Q515">
            <v>3.9826092728419237E-5</v>
          </cell>
          <cell r="Z515">
            <v>18</v>
          </cell>
          <cell r="AA515">
            <v>4.9716666666666658</v>
          </cell>
          <cell r="AB515">
            <v>1.5</v>
          </cell>
        </row>
        <row r="516">
          <cell r="O516" t="str">
            <v>W23290</v>
          </cell>
          <cell r="P516">
            <v>191</v>
          </cell>
          <cell r="Q516">
            <v>1.5930437091367694E-3</v>
          </cell>
          <cell r="R516" t="str">
            <v>Y</v>
          </cell>
          <cell r="X516">
            <v>1</v>
          </cell>
          <cell r="Y516">
            <v>1</v>
          </cell>
          <cell r="Z516">
            <v>34</v>
          </cell>
          <cell r="AA516">
            <v>210.70583333333337</v>
          </cell>
          <cell r="AB516">
            <v>2.8333333333333335</v>
          </cell>
        </row>
        <row r="517">
          <cell r="O517" t="str">
            <v>W17400</v>
          </cell>
          <cell r="P517">
            <v>731</v>
          </cell>
          <cell r="Q517">
            <v>1.5930437091367695E-4</v>
          </cell>
          <cell r="Z517">
            <v>57</v>
          </cell>
          <cell r="AA517">
            <v>27.658333333333303</v>
          </cell>
          <cell r="AB517">
            <v>4.75</v>
          </cell>
        </row>
        <row r="518">
          <cell r="O518" t="str">
            <v>W17384</v>
          </cell>
          <cell r="P518">
            <v>1036</v>
          </cell>
          <cell r="Q518">
            <v>7.9652185456838474E-5</v>
          </cell>
          <cell r="Z518">
            <v>1</v>
          </cell>
          <cell r="AA518">
            <v>7.35</v>
          </cell>
          <cell r="AB518">
            <v>8.3333333333333329E-2</v>
          </cell>
        </row>
        <row r="519">
          <cell r="O519" t="str">
            <v>W17372</v>
          </cell>
          <cell r="P519">
            <v>1037</v>
          </cell>
          <cell r="Q519">
            <v>7.9652185456838474E-5</v>
          </cell>
          <cell r="Z519">
            <v>1</v>
          </cell>
          <cell r="AA519">
            <v>8.4499999999999993</v>
          </cell>
          <cell r="AB519">
            <v>8.3333333333333329E-2</v>
          </cell>
        </row>
        <row r="520">
          <cell r="O520" t="str">
            <v>W16960</v>
          </cell>
          <cell r="P520">
            <v>261</v>
          </cell>
          <cell r="Q520">
            <v>1.1947827818525772E-3</v>
          </cell>
          <cell r="Z520">
            <v>93</v>
          </cell>
          <cell r="AA520">
            <v>43.336666666666666</v>
          </cell>
          <cell r="AB520">
            <v>7.75</v>
          </cell>
        </row>
        <row r="521">
          <cell r="O521" t="str">
            <v>W16818</v>
          </cell>
          <cell r="P521">
            <v>262</v>
          </cell>
          <cell r="Q521">
            <v>1.1947827818525772E-3</v>
          </cell>
          <cell r="Z521">
            <v>52</v>
          </cell>
          <cell r="AA521">
            <v>74.166666666666657</v>
          </cell>
          <cell r="AB521">
            <v>4.333333333333333</v>
          </cell>
        </row>
        <row r="522">
          <cell r="O522" t="str">
            <v>W16813</v>
          </cell>
          <cell r="P522">
            <v>1267</v>
          </cell>
          <cell r="Q522">
            <v>3.9826092728419237E-5</v>
          </cell>
          <cell r="Z522">
            <v>15</v>
          </cell>
          <cell r="AA522">
            <v>5.5516666666666667</v>
          </cell>
          <cell r="AB522">
            <v>1.25</v>
          </cell>
        </row>
        <row r="523">
          <cell r="O523" t="str">
            <v>W16699</v>
          </cell>
          <cell r="P523">
            <v>732</v>
          </cell>
          <cell r="Q523">
            <v>1.5930437091367695E-4</v>
          </cell>
          <cell r="Z523">
            <v>150</v>
          </cell>
          <cell r="AA523">
            <v>22.958333333333332</v>
          </cell>
          <cell r="AB523">
            <v>12.5</v>
          </cell>
        </row>
        <row r="524">
          <cell r="O524" t="str">
            <v>W04202</v>
          </cell>
          <cell r="P524">
            <v>47</v>
          </cell>
          <cell r="Q524">
            <v>3.5843483455577311E-3</v>
          </cell>
          <cell r="R524" t="str">
            <v>Y</v>
          </cell>
          <cell r="U524" t="str">
            <v>Y</v>
          </cell>
          <cell r="W524">
            <v>1</v>
          </cell>
          <cell r="X524">
            <v>1</v>
          </cell>
          <cell r="Y524">
            <v>1</v>
          </cell>
          <cell r="Z524">
            <v>4</v>
          </cell>
          <cell r="AA524">
            <v>480.08330000000001</v>
          </cell>
          <cell r="AB524">
            <v>0.33333333333333331</v>
          </cell>
        </row>
        <row r="525">
          <cell r="O525" t="str">
            <v>W03851</v>
          </cell>
          <cell r="P525">
            <v>539</v>
          </cell>
          <cell r="Q525">
            <v>2.9344253392301505E-4</v>
          </cell>
          <cell r="Z525">
            <v>47</v>
          </cell>
          <cell r="AA525">
            <v>33.875</v>
          </cell>
          <cell r="AB525">
            <v>3.9166666666666665</v>
          </cell>
        </row>
        <row r="526">
          <cell r="O526" t="str">
            <v>W03290</v>
          </cell>
          <cell r="P526">
            <v>104</v>
          </cell>
          <cell r="Q526">
            <v>2.3895655637051543E-3</v>
          </cell>
          <cell r="R526" t="str">
            <v>Y</v>
          </cell>
          <cell r="U526" t="str">
            <v>Y</v>
          </cell>
          <cell r="W526">
            <v>1</v>
          </cell>
          <cell r="X526">
            <v>1</v>
          </cell>
          <cell r="Y526">
            <v>1</v>
          </cell>
          <cell r="Z526">
            <v>270</v>
          </cell>
          <cell r="AA526">
            <v>326.91386666666665</v>
          </cell>
          <cell r="AB526">
            <v>22.5</v>
          </cell>
        </row>
        <row r="527">
          <cell r="O527" t="str">
            <v>W03132</v>
          </cell>
          <cell r="P527">
            <v>543</v>
          </cell>
          <cell r="Q527">
            <v>2.8247625366042815E-4</v>
          </cell>
          <cell r="Z527">
            <v>34</v>
          </cell>
          <cell r="AA527">
            <v>30.708333333333336</v>
          </cell>
          <cell r="AB527">
            <v>2.8333333333333335</v>
          </cell>
        </row>
        <row r="528">
          <cell r="O528" t="str">
            <v>W02277</v>
          </cell>
          <cell r="P528">
            <v>1268</v>
          </cell>
          <cell r="Q528">
            <v>3.9826092728419237E-5</v>
          </cell>
          <cell r="Z528">
            <v>11</v>
          </cell>
          <cell r="AA528">
            <v>11.061666666666667</v>
          </cell>
          <cell r="AB528">
            <v>0.91666666666666663</v>
          </cell>
        </row>
        <row r="529">
          <cell r="O529" t="str">
            <v>W02276</v>
          </cell>
          <cell r="P529">
            <v>458</v>
          </cell>
          <cell r="Q529">
            <v>3.9826092728419236E-4</v>
          </cell>
          <cell r="W529">
            <v>1</v>
          </cell>
          <cell r="Z529">
            <v>121</v>
          </cell>
          <cell r="AA529">
            <v>77.75</v>
          </cell>
          <cell r="AB529">
            <v>10.083333333333334</v>
          </cell>
        </row>
        <row r="530">
          <cell r="O530" t="str">
            <v>W02273</v>
          </cell>
          <cell r="P530">
            <v>263</v>
          </cell>
          <cell r="Q530">
            <v>1.1947827818525772E-3</v>
          </cell>
          <cell r="W530">
            <v>1</v>
          </cell>
          <cell r="X530">
            <v>1</v>
          </cell>
          <cell r="Y530">
            <v>1</v>
          </cell>
          <cell r="Z530">
            <v>139</v>
          </cell>
          <cell r="AA530">
            <v>188.8699</v>
          </cell>
          <cell r="AB530">
            <v>11.583333333333334</v>
          </cell>
        </row>
        <row r="531">
          <cell r="O531" t="str">
            <v>W01121</v>
          </cell>
          <cell r="P531">
            <v>8</v>
          </cell>
          <cell r="Q531">
            <v>7.336175518283727E-3</v>
          </cell>
          <cell r="R531" t="str">
            <v>Y</v>
          </cell>
          <cell r="S531" t="str">
            <v>Y</v>
          </cell>
          <cell r="W531">
            <v>3</v>
          </cell>
          <cell r="X531">
            <v>3</v>
          </cell>
          <cell r="Y531">
            <v>3</v>
          </cell>
          <cell r="Z531">
            <v>1320.9242107620998</v>
          </cell>
          <cell r="AA531">
            <v>1011.1780672715747</v>
          </cell>
          <cell r="AB531">
            <v>110.07701756350832</v>
          </cell>
        </row>
        <row r="532">
          <cell r="O532" t="str">
            <v>W00553</v>
          </cell>
          <cell r="P532">
            <v>1038</v>
          </cell>
          <cell r="Q532">
            <v>7.9652185456838474E-5</v>
          </cell>
          <cell r="Z532">
            <v>27</v>
          </cell>
          <cell r="AA532">
            <v>12.933333333333332</v>
          </cell>
          <cell r="AB532">
            <v>2.25</v>
          </cell>
        </row>
        <row r="533">
          <cell r="O533" t="str">
            <v>W00160</v>
          </cell>
          <cell r="P533">
            <v>79</v>
          </cell>
          <cell r="Q533">
            <v>2.7878264909893466E-3</v>
          </cell>
          <cell r="R533" t="str">
            <v>Y</v>
          </cell>
          <cell r="W533">
            <v>1</v>
          </cell>
          <cell r="X533">
            <v>1</v>
          </cell>
          <cell r="Y533">
            <v>1</v>
          </cell>
          <cell r="Z533">
            <v>894</v>
          </cell>
          <cell r="AA533">
            <v>360.78870000000001</v>
          </cell>
          <cell r="AB533">
            <v>74.5</v>
          </cell>
        </row>
        <row r="534">
          <cell r="O534" t="str">
            <v>W41673</v>
          </cell>
          <cell r="P534">
            <v>1376</v>
          </cell>
          <cell r="Q534">
            <v>1.9913046364209618E-5</v>
          </cell>
          <cell r="V534">
            <v>201209</v>
          </cell>
          <cell r="AA534">
            <v>0.66666666666666674</v>
          </cell>
          <cell r="AB534">
            <v>0</v>
          </cell>
        </row>
        <row r="535">
          <cell r="O535" t="str">
            <v>W41667</v>
          </cell>
          <cell r="P535">
            <v>1377</v>
          </cell>
          <cell r="Q535">
            <v>1.9913046364209618E-5</v>
          </cell>
          <cell r="V535">
            <v>201209</v>
          </cell>
          <cell r="AA535">
            <v>0.66666666666666663</v>
          </cell>
          <cell r="AB535">
            <v>0</v>
          </cell>
        </row>
        <row r="536">
          <cell r="O536" t="str">
            <v>W41666</v>
          </cell>
          <cell r="P536">
            <v>1378</v>
          </cell>
          <cell r="Q536">
            <v>1.9913046364209618E-5</v>
          </cell>
          <cell r="V536">
            <v>201209</v>
          </cell>
          <cell r="AA536">
            <v>0.3</v>
          </cell>
          <cell r="AB536">
            <v>0</v>
          </cell>
        </row>
        <row r="537">
          <cell r="O537" t="str">
            <v>W41662</v>
          </cell>
          <cell r="P537">
            <v>1379</v>
          </cell>
          <cell r="Q537">
            <v>1.9913046364209618E-5</v>
          </cell>
          <cell r="V537">
            <v>201209</v>
          </cell>
          <cell r="AA537">
            <v>0.3</v>
          </cell>
          <cell r="AB537">
            <v>0</v>
          </cell>
        </row>
        <row r="538">
          <cell r="O538" t="str">
            <v>W41651</v>
          </cell>
          <cell r="P538">
            <v>1380</v>
          </cell>
          <cell r="Q538">
            <v>1.9913046364209618E-5</v>
          </cell>
          <cell r="V538">
            <v>201209</v>
          </cell>
          <cell r="AA538">
            <v>0.3</v>
          </cell>
          <cell r="AB538">
            <v>0</v>
          </cell>
        </row>
        <row r="539">
          <cell r="O539" t="str">
            <v>W39741</v>
          </cell>
          <cell r="P539">
            <v>1527</v>
          </cell>
          <cell r="Q539">
            <v>9.9565231821048092E-6</v>
          </cell>
          <cell r="V539">
            <v>201209</v>
          </cell>
          <cell r="AA539">
            <v>7</v>
          </cell>
          <cell r="AB539">
            <v>0</v>
          </cell>
        </row>
        <row r="540">
          <cell r="O540" t="str">
            <v>W39740</v>
          </cell>
          <cell r="P540">
            <v>1381</v>
          </cell>
          <cell r="Q540">
            <v>1.9913046364209618E-5</v>
          </cell>
          <cell r="V540">
            <v>201209</v>
          </cell>
          <cell r="AA540">
            <v>8</v>
          </cell>
          <cell r="AB540">
            <v>0</v>
          </cell>
        </row>
        <row r="541">
          <cell r="O541" t="str">
            <v>W39739</v>
          </cell>
          <cell r="P541">
            <v>1382</v>
          </cell>
          <cell r="Q541">
            <v>1.9913046364209618E-5</v>
          </cell>
          <cell r="V541">
            <v>201209</v>
          </cell>
          <cell r="AA541">
            <v>8</v>
          </cell>
          <cell r="AB541">
            <v>0</v>
          </cell>
        </row>
        <row r="542">
          <cell r="O542" t="str">
            <v>W39737</v>
          </cell>
          <cell r="P542">
            <v>1528</v>
          </cell>
          <cell r="Q542">
            <v>9.9565231821048092E-6</v>
          </cell>
          <cell r="V542">
            <v>201209</v>
          </cell>
          <cell r="AA542">
            <v>7</v>
          </cell>
          <cell r="AB542">
            <v>0</v>
          </cell>
        </row>
        <row r="543">
          <cell r="O543" t="str">
            <v>W39736</v>
          </cell>
          <cell r="P543">
            <v>1529</v>
          </cell>
          <cell r="Q543">
            <v>9.9565231821048092E-6</v>
          </cell>
          <cell r="V543">
            <v>201209</v>
          </cell>
          <cell r="AA543">
            <v>7</v>
          </cell>
          <cell r="AB543">
            <v>0</v>
          </cell>
        </row>
        <row r="544">
          <cell r="O544" t="str">
            <v>W39735</v>
          </cell>
          <cell r="P544">
            <v>1383</v>
          </cell>
          <cell r="Q544">
            <v>1.9913046364209618E-5</v>
          </cell>
          <cell r="V544">
            <v>201209</v>
          </cell>
          <cell r="AA544">
            <v>8</v>
          </cell>
          <cell r="AB544">
            <v>0</v>
          </cell>
        </row>
        <row r="545">
          <cell r="O545" t="str">
            <v>W39734</v>
          </cell>
          <cell r="P545">
            <v>1384</v>
          </cell>
          <cell r="Q545">
            <v>1.9913046364209618E-5</v>
          </cell>
          <cell r="V545">
            <v>201209</v>
          </cell>
          <cell r="AA545">
            <v>5.583333333333333</v>
          </cell>
          <cell r="AB545">
            <v>0</v>
          </cell>
        </row>
        <row r="546">
          <cell r="O546" t="str">
            <v>W39733</v>
          </cell>
          <cell r="P546">
            <v>1385</v>
          </cell>
          <cell r="Q546">
            <v>1.9913046364209618E-5</v>
          </cell>
          <cell r="V546">
            <v>201209</v>
          </cell>
          <cell r="AA546">
            <v>6</v>
          </cell>
          <cell r="AB546">
            <v>0</v>
          </cell>
        </row>
        <row r="547">
          <cell r="O547" t="str">
            <v>W39731</v>
          </cell>
          <cell r="P547">
            <v>1386</v>
          </cell>
          <cell r="Q547">
            <v>1.9913046364209618E-5</v>
          </cell>
          <cell r="V547">
            <v>201209</v>
          </cell>
          <cell r="AA547">
            <v>7</v>
          </cell>
          <cell r="AB547">
            <v>0</v>
          </cell>
        </row>
        <row r="548">
          <cell r="O548" t="str">
            <v>W39732</v>
          </cell>
          <cell r="P548">
            <v>1387</v>
          </cell>
          <cell r="Q548">
            <v>1.9913046364209618E-5</v>
          </cell>
          <cell r="V548">
            <v>201209</v>
          </cell>
          <cell r="AA548">
            <v>6</v>
          </cell>
          <cell r="AB548">
            <v>0</v>
          </cell>
        </row>
        <row r="549">
          <cell r="O549" t="str">
            <v>W39730</v>
          </cell>
          <cell r="P549">
            <v>1388</v>
          </cell>
          <cell r="Q549">
            <v>1.9913046364209618E-5</v>
          </cell>
          <cell r="V549">
            <v>201209</v>
          </cell>
          <cell r="AA549">
            <v>12</v>
          </cell>
          <cell r="AB549">
            <v>0</v>
          </cell>
        </row>
        <row r="550">
          <cell r="O550" t="str">
            <v>W39729</v>
          </cell>
          <cell r="P550">
            <v>1039</v>
          </cell>
          <cell r="Q550">
            <v>7.9652185456838474E-5</v>
          </cell>
          <cell r="V550">
            <v>201209</v>
          </cell>
          <cell r="AA550">
            <v>4.7268333333333317</v>
          </cell>
          <cell r="AB550">
            <v>0</v>
          </cell>
        </row>
        <row r="551">
          <cell r="O551" t="str">
            <v>W39728</v>
          </cell>
          <cell r="P551">
            <v>964</v>
          </cell>
          <cell r="Q551">
            <v>8.9608708638943275E-5</v>
          </cell>
          <cell r="V551">
            <v>201209</v>
          </cell>
          <cell r="AA551">
            <v>6</v>
          </cell>
          <cell r="AB551">
            <v>0</v>
          </cell>
        </row>
        <row r="552">
          <cell r="O552" t="str">
            <v>W39727</v>
          </cell>
          <cell r="P552">
            <v>965</v>
          </cell>
          <cell r="Q552">
            <v>8.9608708638943275E-5</v>
          </cell>
          <cell r="V552">
            <v>201209</v>
          </cell>
          <cell r="AA552">
            <v>4.2</v>
          </cell>
          <cell r="AB552">
            <v>0</v>
          </cell>
        </row>
        <row r="553">
          <cell r="O553" t="str">
            <v>W39725</v>
          </cell>
          <cell r="P553">
            <v>1040</v>
          </cell>
          <cell r="Q553">
            <v>7.9652185456838474E-5</v>
          </cell>
          <cell r="V553">
            <v>201209</v>
          </cell>
          <cell r="AA553">
            <v>6</v>
          </cell>
          <cell r="AB553">
            <v>0</v>
          </cell>
        </row>
        <row r="554">
          <cell r="O554" t="str">
            <v>W39726</v>
          </cell>
          <cell r="P554">
            <v>1041</v>
          </cell>
          <cell r="Q554">
            <v>7.9652185456838474E-5</v>
          </cell>
          <cell r="V554">
            <v>201209</v>
          </cell>
          <cell r="AA554">
            <v>5</v>
          </cell>
          <cell r="AB554">
            <v>0</v>
          </cell>
        </row>
        <row r="555">
          <cell r="O555" t="str">
            <v>W39724</v>
          </cell>
          <cell r="P555">
            <v>973</v>
          </cell>
          <cell r="Q555">
            <v>8.6289867578241683E-5</v>
          </cell>
          <cell r="V555">
            <v>201209</v>
          </cell>
          <cell r="AA555">
            <v>4.4000000000000004</v>
          </cell>
          <cell r="AB555">
            <v>0</v>
          </cell>
        </row>
        <row r="556">
          <cell r="O556" t="str">
            <v>W39722</v>
          </cell>
          <cell r="P556">
            <v>772</v>
          </cell>
          <cell r="Q556">
            <v>1.5266668879227374E-4</v>
          </cell>
          <cell r="V556">
            <v>201209</v>
          </cell>
          <cell r="AA556">
            <v>5.5</v>
          </cell>
          <cell r="AB556">
            <v>0</v>
          </cell>
        </row>
        <row r="557">
          <cell r="O557" t="str">
            <v>W39719</v>
          </cell>
          <cell r="P557">
            <v>359</v>
          </cell>
          <cell r="Q557">
            <v>7.8324649032557835E-4</v>
          </cell>
          <cell r="V557">
            <v>201209</v>
          </cell>
          <cell r="AA557">
            <v>14</v>
          </cell>
          <cell r="AB557">
            <v>0</v>
          </cell>
        </row>
        <row r="558">
          <cell r="O558" t="str">
            <v>W39718</v>
          </cell>
          <cell r="P558">
            <v>602</v>
          </cell>
          <cell r="Q558">
            <v>2.3563771530981382E-4</v>
          </cell>
          <cell r="V558">
            <v>201209</v>
          </cell>
          <cell r="AA558">
            <v>14</v>
          </cell>
          <cell r="AB558">
            <v>0</v>
          </cell>
        </row>
        <row r="559">
          <cell r="O559" t="str">
            <v>W33507</v>
          </cell>
          <cell r="P559">
            <v>142</v>
          </cell>
          <cell r="Q559">
            <v>1.9913046364209617E-3</v>
          </cell>
          <cell r="R559" t="str">
            <v>Y</v>
          </cell>
          <cell r="V559">
            <v>201209</v>
          </cell>
          <cell r="W559">
            <v>1</v>
          </cell>
          <cell r="Z559">
            <v>1129</v>
          </cell>
          <cell r="AA559">
            <v>245.08250000000001</v>
          </cell>
          <cell r="AB559">
            <v>94.083333333333329</v>
          </cell>
        </row>
        <row r="560">
          <cell r="O560" t="str">
            <v>W32918</v>
          </cell>
          <cell r="P560">
            <v>1389</v>
          </cell>
          <cell r="Q560">
            <v>1.9913046364209618E-5</v>
          </cell>
          <cell r="V560">
            <v>201209</v>
          </cell>
          <cell r="Z560">
            <v>39</v>
          </cell>
          <cell r="AA560">
            <v>15.6</v>
          </cell>
          <cell r="AB560">
            <v>3.25</v>
          </cell>
        </row>
        <row r="561">
          <cell r="O561" t="str">
            <v>W32916</v>
          </cell>
          <cell r="P561">
            <v>1390</v>
          </cell>
          <cell r="Q561">
            <v>1.9913046364209618E-5</v>
          </cell>
          <cell r="V561">
            <v>201209</v>
          </cell>
          <cell r="Z561">
            <v>22</v>
          </cell>
          <cell r="AA561">
            <v>42.25</v>
          </cell>
          <cell r="AB561">
            <v>1.8333333333333333</v>
          </cell>
        </row>
        <row r="562">
          <cell r="O562" t="str">
            <v>W32914</v>
          </cell>
          <cell r="P562">
            <v>246</v>
          </cell>
          <cell r="Q562">
            <v>1.2279711924595932E-3</v>
          </cell>
          <cell r="R562" t="str">
            <v>Y</v>
          </cell>
          <cell r="V562">
            <v>201209</v>
          </cell>
          <cell r="X562">
            <v>1</v>
          </cell>
          <cell r="Y562">
            <v>1</v>
          </cell>
          <cell r="Z562">
            <v>147</v>
          </cell>
          <cell r="AA562">
            <v>152.08216666666701</v>
          </cell>
          <cell r="AB562">
            <v>12.25</v>
          </cell>
        </row>
        <row r="563">
          <cell r="O563" t="str">
            <v>W31212</v>
          </cell>
          <cell r="P563">
            <v>824</v>
          </cell>
          <cell r="Q563">
            <v>1.2943480136736252E-4</v>
          </cell>
          <cell r="V563">
            <v>201209</v>
          </cell>
          <cell r="Z563">
            <v>39</v>
          </cell>
          <cell r="AA563">
            <v>35.583333333333336</v>
          </cell>
          <cell r="AB563">
            <v>3.25</v>
          </cell>
        </row>
        <row r="564">
          <cell r="O564" t="str">
            <v>W30942</v>
          </cell>
          <cell r="P564">
            <v>833</v>
          </cell>
          <cell r="Q564">
            <v>1.2279711924595931E-4</v>
          </cell>
          <cell r="V564">
            <v>201209</v>
          </cell>
          <cell r="Z564">
            <v>45</v>
          </cell>
          <cell r="AA564">
            <v>16.299999999999997</v>
          </cell>
          <cell r="AB564">
            <v>3.75</v>
          </cell>
        </row>
        <row r="565">
          <cell r="O565" t="str">
            <v>W30941</v>
          </cell>
          <cell r="P565">
            <v>241</v>
          </cell>
          <cell r="Q565">
            <v>1.2346088745809963E-3</v>
          </cell>
          <cell r="R565" t="str">
            <v>Y</v>
          </cell>
          <cell r="V565">
            <v>201209</v>
          </cell>
          <cell r="X565">
            <v>1</v>
          </cell>
          <cell r="Y565">
            <v>1</v>
          </cell>
          <cell r="Z565">
            <v>40</v>
          </cell>
          <cell r="AA565">
            <v>41.583333333333336</v>
          </cell>
          <cell r="AB565">
            <v>3.3333333333333335</v>
          </cell>
        </row>
        <row r="566">
          <cell r="O566" t="str">
            <v>W29600</v>
          </cell>
          <cell r="P566">
            <v>96</v>
          </cell>
          <cell r="Q566">
            <v>2.5090438418904118E-3</v>
          </cell>
          <cell r="R566" t="str">
            <v>Y</v>
          </cell>
          <cell r="U566" t="str">
            <v>Y</v>
          </cell>
          <cell r="V566">
            <v>201209</v>
          </cell>
          <cell r="Z566">
            <v>179</v>
          </cell>
          <cell r="AA566">
            <v>235.91410000000002</v>
          </cell>
          <cell r="AB566">
            <v>14.916666666666666</v>
          </cell>
        </row>
        <row r="567">
          <cell r="O567" t="str">
            <v>W26957</v>
          </cell>
          <cell r="P567">
            <v>370</v>
          </cell>
          <cell r="Q567">
            <v>7.168696691115462E-4</v>
          </cell>
          <cell r="V567">
            <v>201209</v>
          </cell>
          <cell r="Z567">
            <v>25</v>
          </cell>
          <cell r="AA567">
            <v>22.75</v>
          </cell>
          <cell r="AB567">
            <v>2.0833333333333335</v>
          </cell>
        </row>
        <row r="568">
          <cell r="O568" t="str">
            <v>W23702</v>
          </cell>
          <cell r="P568">
            <v>580</v>
          </cell>
          <cell r="Q568">
            <v>2.4227539743121703E-4</v>
          </cell>
          <cell r="V568">
            <v>201209</v>
          </cell>
          <cell r="W568">
            <v>1</v>
          </cell>
          <cell r="Z568">
            <v>126</v>
          </cell>
          <cell r="AA568">
            <v>176.4152</v>
          </cell>
          <cell r="AB568">
            <v>10.5</v>
          </cell>
        </row>
        <row r="569">
          <cell r="O569" t="str">
            <v>W23699</v>
          </cell>
          <cell r="P569">
            <v>656</v>
          </cell>
          <cell r="Q569">
            <v>1.9249278152069297E-4</v>
          </cell>
          <cell r="V569">
            <v>201209</v>
          </cell>
          <cell r="Z569">
            <v>35</v>
          </cell>
          <cell r="AA569">
            <v>12.441666666666666</v>
          </cell>
          <cell r="AB569">
            <v>2.9166666666666665</v>
          </cell>
        </row>
        <row r="570">
          <cell r="O570" t="str">
            <v>W23608</v>
          </cell>
          <cell r="P570">
            <v>1530</v>
          </cell>
          <cell r="Q570">
            <v>9.9565231821048092E-6</v>
          </cell>
          <cell r="V570">
            <v>201209</v>
          </cell>
          <cell r="Z570">
            <v>26</v>
          </cell>
          <cell r="AA570">
            <v>21.5</v>
          </cell>
          <cell r="AB570">
            <v>2.1666666666666665</v>
          </cell>
        </row>
        <row r="571">
          <cell r="O571" t="str">
            <v>W23601</v>
          </cell>
          <cell r="P571">
            <v>1269</v>
          </cell>
          <cell r="Q571">
            <v>3.9826092728419237E-5</v>
          </cell>
          <cell r="V571">
            <v>201209</v>
          </cell>
          <cell r="Z571">
            <v>36</v>
          </cell>
          <cell r="AA571">
            <v>15.7</v>
          </cell>
          <cell r="AB571">
            <v>3</v>
          </cell>
        </row>
        <row r="572">
          <cell r="O572" t="str">
            <v>W23600</v>
          </cell>
          <cell r="P572">
            <v>966</v>
          </cell>
          <cell r="Q572">
            <v>8.9608708638943275E-5</v>
          </cell>
          <cell r="V572">
            <v>201209</v>
          </cell>
          <cell r="AA572">
            <v>12.6</v>
          </cell>
          <cell r="AB572">
            <v>0</v>
          </cell>
        </row>
        <row r="573">
          <cell r="O573" t="str">
            <v>W23310</v>
          </cell>
          <cell r="P573">
            <v>343</v>
          </cell>
          <cell r="Q573">
            <v>8.0979721881119118E-4</v>
          </cell>
          <cell r="V573">
            <v>201209</v>
          </cell>
          <cell r="Z573">
            <v>22</v>
          </cell>
          <cell r="AA573">
            <v>39</v>
          </cell>
          <cell r="AB573">
            <v>1.8333333333333333</v>
          </cell>
        </row>
        <row r="574">
          <cell r="O574" t="str">
            <v>W23305</v>
          </cell>
          <cell r="P574">
            <v>828</v>
          </cell>
          <cell r="Q574">
            <v>1.2611596030666093E-4</v>
          </cell>
          <cell r="V574">
            <v>201209</v>
          </cell>
          <cell r="Z574">
            <v>147</v>
          </cell>
          <cell r="AA574">
            <v>12.275</v>
          </cell>
          <cell r="AB574">
            <v>12.25</v>
          </cell>
        </row>
        <row r="575">
          <cell r="O575" t="str">
            <v>W17593</v>
          </cell>
          <cell r="P575">
            <v>769</v>
          </cell>
          <cell r="Q575">
            <v>1.5598552985297533E-4</v>
          </cell>
          <cell r="V575">
            <v>201209</v>
          </cell>
          <cell r="Z575">
            <v>40</v>
          </cell>
          <cell r="AA575">
            <v>22.241666666666667</v>
          </cell>
          <cell r="AB575">
            <v>3.3333333333333335</v>
          </cell>
        </row>
        <row r="576">
          <cell r="O576" t="str">
            <v>W17524</v>
          </cell>
          <cell r="P576">
            <v>1391</v>
          </cell>
          <cell r="Q576">
            <v>1.9913046364209618E-5</v>
          </cell>
          <cell r="V576">
            <v>201209</v>
          </cell>
          <cell r="Z576">
            <v>57</v>
          </cell>
          <cell r="AA576">
            <v>37</v>
          </cell>
          <cell r="AB576">
            <v>4.75</v>
          </cell>
        </row>
        <row r="577">
          <cell r="O577" t="str">
            <v>W17486</v>
          </cell>
          <cell r="P577">
            <v>825</v>
          </cell>
          <cell r="Q577">
            <v>1.2943480136736252E-4</v>
          </cell>
          <cell r="V577">
            <v>201209</v>
          </cell>
          <cell r="Z577">
            <v>96</v>
          </cell>
          <cell r="AA577">
            <v>25.7753333333333</v>
          </cell>
          <cell r="AB577">
            <v>8</v>
          </cell>
        </row>
        <row r="578">
          <cell r="O578" t="str">
            <v>W17465</v>
          </cell>
          <cell r="P578">
            <v>544</v>
          </cell>
          <cell r="Q578">
            <v>2.7878264909893464E-4</v>
          </cell>
          <cell r="V578">
            <v>201209</v>
          </cell>
          <cell r="Z578">
            <v>60</v>
          </cell>
          <cell r="AA578">
            <v>13.7</v>
          </cell>
          <cell r="AB578">
            <v>5</v>
          </cell>
        </row>
        <row r="579">
          <cell r="O579" t="str">
            <v>W17413</v>
          </cell>
          <cell r="P579">
            <v>1392</v>
          </cell>
          <cell r="Q579">
            <v>1.9913046364209618E-5</v>
          </cell>
          <cell r="V579">
            <v>201209</v>
          </cell>
          <cell r="Z579">
            <v>25</v>
          </cell>
          <cell r="AA579">
            <v>20.074999999999999</v>
          </cell>
          <cell r="AB579">
            <v>2.0833333333333335</v>
          </cell>
        </row>
        <row r="580">
          <cell r="O580" t="str">
            <v>W17052</v>
          </cell>
          <cell r="P580">
            <v>170</v>
          </cell>
          <cell r="Q580">
            <v>1.7324350336862368E-3</v>
          </cell>
          <cell r="R580" t="str">
            <v>Y</v>
          </cell>
          <cell r="U580" t="str">
            <v>Y</v>
          </cell>
          <cell r="V580">
            <v>201209</v>
          </cell>
          <cell r="X580">
            <v>1</v>
          </cell>
          <cell r="Y580">
            <v>1</v>
          </cell>
          <cell r="Z580">
            <v>55</v>
          </cell>
          <cell r="AA580">
            <v>152.2021</v>
          </cell>
          <cell r="AB580">
            <v>4.583333333333333</v>
          </cell>
        </row>
        <row r="581">
          <cell r="O581" t="str">
            <v>W16990</v>
          </cell>
          <cell r="P581">
            <v>698</v>
          </cell>
          <cell r="Q581">
            <v>1.6926089409578175E-4</v>
          </cell>
          <cell r="V581">
            <v>201209</v>
          </cell>
          <cell r="Z581">
            <v>57</v>
          </cell>
          <cell r="AA581">
            <v>11.45</v>
          </cell>
          <cell r="AB581">
            <v>4.75</v>
          </cell>
        </row>
        <row r="582">
          <cell r="O582" t="str">
            <v>W16950</v>
          </cell>
          <cell r="P582">
            <v>479</v>
          </cell>
          <cell r="Q582">
            <v>3.7834788091998275E-4</v>
          </cell>
          <cell r="V582">
            <v>201209</v>
          </cell>
          <cell r="Z582">
            <v>140</v>
          </cell>
          <cell r="AA582">
            <v>40.450000000000003</v>
          </cell>
          <cell r="AB582">
            <v>11.666666666666666</v>
          </cell>
        </row>
        <row r="583">
          <cell r="O583" t="str">
            <v>W16829</v>
          </cell>
          <cell r="P583">
            <v>1393</v>
          </cell>
          <cell r="Q583">
            <v>1.9913046364209618E-5</v>
          </cell>
          <cell r="V583">
            <v>201209</v>
          </cell>
          <cell r="Z583">
            <v>11</v>
          </cell>
          <cell r="AA583">
            <v>3.8333333333333326</v>
          </cell>
          <cell r="AB583">
            <v>0.91666666666666663</v>
          </cell>
        </row>
        <row r="584">
          <cell r="O584" t="str">
            <v>W16703</v>
          </cell>
          <cell r="P584">
            <v>214</v>
          </cell>
          <cell r="Q584">
            <v>1.4171451329195845E-3</v>
          </cell>
          <cell r="R584" t="str">
            <v>Y</v>
          </cell>
          <cell r="V584">
            <v>201209</v>
          </cell>
          <cell r="Z584">
            <v>215</v>
          </cell>
          <cell r="AA584">
            <v>128.208333333333</v>
          </cell>
          <cell r="AB584">
            <v>17.916666666666668</v>
          </cell>
        </row>
        <row r="585">
          <cell r="O585" t="str">
            <v>W16701</v>
          </cell>
          <cell r="P585">
            <v>603</v>
          </cell>
          <cell r="Q585">
            <v>2.3563771530981382E-4</v>
          </cell>
          <cell r="V585">
            <v>201209</v>
          </cell>
          <cell r="Z585">
            <v>61</v>
          </cell>
          <cell r="AA585">
            <v>24.95</v>
          </cell>
          <cell r="AB585">
            <v>5.083333333333333</v>
          </cell>
        </row>
        <row r="586">
          <cell r="O586" t="str">
            <v>W04816</v>
          </cell>
          <cell r="P586">
            <v>284</v>
          </cell>
          <cell r="Q586">
            <v>1.0815021224482256E-3</v>
          </cell>
          <cell r="R586" t="str">
            <v>Y</v>
          </cell>
          <cell r="V586">
            <v>201209</v>
          </cell>
          <cell r="W586">
            <v>1</v>
          </cell>
          <cell r="X586">
            <v>1</v>
          </cell>
          <cell r="Y586">
            <v>1</v>
          </cell>
          <cell r="Z586">
            <v>143</v>
          </cell>
          <cell r="AA586">
            <v>129.41666666666666</v>
          </cell>
          <cell r="AB586">
            <v>11.916666666666666</v>
          </cell>
        </row>
        <row r="587">
          <cell r="O587" t="str">
            <v>W03371</v>
          </cell>
          <cell r="P587">
            <v>235</v>
          </cell>
          <cell r="Q587">
            <v>1.2810726494308187E-3</v>
          </cell>
          <cell r="R587" t="str">
            <v>Y</v>
          </cell>
          <cell r="V587">
            <v>201209</v>
          </cell>
          <cell r="W587">
            <v>1</v>
          </cell>
          <cell r="Z587">
            <v>229</v>
          </cell>
          <cell r="AA587">
            <v>163.875</v>
          </cell>
          <cell r="AB587">
            <v>19.083333333333332</v>
          </cell>
        </row>
        <row r="588">
          <cell r="O588" t="str">
            <v>W03301</v>
          </cell>
          <cell r="P588">
            <v>118</v>
          </cell>
          <cell r="Q588">
            <v>2.2232360802465576E-3</v>
          </cell>
          <cell r="R588" t="str">
            <v>Y</v>
          </cell>
          <cell r="V588">
            <v>201209</v>
          </cell>
          <cell r="Z588">
            <v>94</v>
          </cell>
          <cell r="AA588">
            <v>283.59960000000001</v>
          </cell>
          <cell r="AB588">
            <v>7.833333333333333</v>
          </cell>
        </row>
        <row r="589">
          <cell r="O589" t="str">
            <v>W02272</v>
          </cell>
          <cell r="P589">
            <v>247</v>
          </cell>
          <cell r="Q589">
            <v>1.2279711924595932E-3</v>
          </cell>
          <cell r="V589">
            <v>201209</v>
          </cell>
          <cell r="Z589">
            <v>83</v>
          </cell>
          <cell r="AA589">
            <v>34.041666666666664</v>
          </cell>
          <cell r="AB589">
            <v>6.916666666666667</v>
          </cell>
        </row>
        <row r="590">
          <cell r="O590" t="str">
            <v>W00411</v>
          </cell>
          <cell r="P590">
            <v>1394</v>
          </cell>
          <cell r="Q590">
            <v>1.9913046364209618E-5</v>
          </cell>
          <cell r="V590">
            <v>201209</v>
          </cell>
          <cell r="Z590">
            <v>78</v>
          </cell>
          <cell r="AA590">
            <v>14.5</v>
          </cell>
          <cell r="AB590">
            <v>6.5</v>
          </cell>
        </row>
        <row r="591">
          <cell r="O591" t="str">
            <v>W00365</v>
          </cell>
          <cell r="P591">
            <v>46</v>
          </cell>
          <cell r="Q591">
            <v>3.6183642499287611E-3</v>
          </cell>
          <cell r="R591" t="str">
            <v>Y</v>
          </cell>
          <cell r="S591" t="str">
            <v>Y</v>
          </cell>
          <cell r="V591">
            <v>201209</v>
          </cell>
          <cell r="W591">
            <v>2</v>
          </cell>
          <cell r="X591">
            <v>2</v>
          </cell>
          <cell r="Y591">
            <v>2</v>
          </cell>
          <cell r="Z591">
            <v>493.17484728757637</v>
          </cell>
          <cell r="AA591">
            <v>429.96945075570812</v>
          </cell>
          <cell r="AB591">
            <v>41.097903940631362</v>
          </cell>
        </row>
        <row r="592">
          <cell r="O592" t="str">
            <v>W39999</v>
          </cell>
          <cell r="P592">
            <v>839</v>
          </cell>
          <cell r="Q592">
            <v>1.194782781852577E-4</v>
          </cell>
          <cell r="S592" t="str">
            <v>Y</v>
          </cell>
          <cell r="X592">
            <v>1</v>
          </cell>
          <cell r="Y592">
            <v>1</v>
          </cell>
          <cell r="AA592">
            <v>0</v>
          </cell>
          <cell r="AB592">
            <v>0</v>
          </cell>
        </row>
        <row r="593">
          <cell r="O593" t="str">
            <v>W40932</v>
          </cell>
          <cell r="P593">
            <v>459</v>
          </cell>
          <cell r="Q593">
            <v>3.9826092728419236E-4</v>
          </cell>
          <cell r="AA593">
            <v>2.4333333333333331</v>
          </cell>
          <cell r="AB593">
            <v>0</v>
          </cell>
        </row>
        <row r="594">
          <cell r="O594" t="str">
            <v>W40053</v>
          </cell>
          <cell r="P594">
            <v>467</v>
          </cell>
          <cell r="Q594">
            <v>3.982609272841923E-4</v>
          </cell>
          <cell r="X594">
            <v>1</v>
          </cell>
          <cell r="Y594">
            <v>1</v>
          </cell>
          <cell r="AA594">
            <v>74.583033333333333</v>
          </cell>
          <cell r="AB594">
            <v>0</v>
          </cell>
        </row>
        <row r="595">
          <cell r="O595" t="str">
            <v>W38732</v>
          </cell>
          <cell r="P595">
            <v>967</v>
          </cell>
          <cell r="Q595">
            <v>8.810838969595685E-5</v>
          </cell>
          <cell r="AA595">
            <v>13.116666666666667</v>
          </cell>
          <cell r="AB595">
            <v>0</v>
          </cell>
        </row>
        <row r="596">
          <cell r="O596" t="str">
            <v>W37160</v>
          </cell>
          <cell r="P596">
            <v>393</v>
          </cell>
          <cell r="Q596">
            <v>5.6420298031927246E-4</v>
          </cell>
          <cell r="Z596">
            <v>0</v>
          </cell>
          <cell r="AA596">
            <v>22.395</v>
          </cell>
          <cell r="AB596">
            <v>0</v>
          </cell>
        </row>
        <row r="597">
          <cell r="O597" t="str">
            <v>W36199</v>
          </cell>
          <cell r="P597">
            <v>410</v>
          </cell>
          <cell r="Q597">
            <v>5.0446384122664371E-4</v>
          </cell>
          <cell r="Z597">
            <v>28</v>
          </cell>
          <cell r="AA597">
            <v>38.700000000000003</v>
          </cell>
          <cell r="AB597">
            <v>2.3333333333333335</v>
          </cell>
        </row>
        <row r="598">
          <cell r="O598" t="str">
            <v>W36198</v>
          </cell>
          <cell r="P598">
            <v>413</v>
          </cell>
          <cell r="Q598">
            <v>4.9782615910524042E-4</v>
          </cell>
          <cell r="Z598">
            <v>14</v>
          </cell>
          <cell r="AA598">
            <v>30.448441009368146</v>
          </cell>
          <cell r="AB598">
            <v>1.1666666666666667</v>
          </cell>
        </row>
        <row r="599">
          <cell r="O599" t="str">
            <v>W36196</v>
          </cell>
          <cell r="P599">
            <v>449</v>
          </cell>
          <cell r="Q599">
            <v>4.1153629152699877E-4</v>
          </cell>
          <cell r="Z599">
            <v>85</v>
          </cell>
          <cell r="AA599">
            <v>46.5</v>
          </cell>
          <cell r="AB599">
            <v>7.083333333333333</v>
          </cell>
        </row>
        <row r="600">
          <cell r="O600" t="str">
            <v>W33324</v>
          </cell>
          <cell r="P600">
            <v>784</v>
          </cell>
          <cell r="Q600">
            <v>1.4672126696150753E-4</v>
          </cell>
          <cell r="Z600">
            <v>18</v>
          </cell>
          <cell r="AA600">
            <v>23.416666666666664</v>
          </cell>
          <cell r="AB600">
            <v>1.5</v>
          </cell>
        </row>
        <row r="601">
          <cell r="O601" t="str">
            <v>W31264</v>
          </cell>
          <cell r="P601">
            <v>441</v>
          </cell>
          <cell r="Q601">
            <v>4.2481165576980519E-4</v>
          </cell>
          <cell r="Z601">
            <v>75</v>
          </cell>
          <cell r="AA601">
            <v>42.716666666666661</v>
          </cell>
          <cell r="AB601">
            <v>6.25</v>
          </cell>
        </row>
        <row r="602">
          <cell r="O602" t="str">
            <v>W30595</v>
          </cell>
          <cell r="P602">
            <v>429</v>
          </cell>
          <cell r="Q602">
            <v>4.4999563836132486E-4</v>
          </cell>
          <cell r="Z602">
            <v>91</v>
          </cell>
          <cell r="AA602">
            <v>47.166666666666664</v>
          </cell>
          <cell r="AB602">
            <v>7.583333333333333</v>
          </cell>
        </row>
        <row r="603">
          <cell r="O603" t="str">
            <v>W30198</v>
          </cell>
          <cell r="P603">
            <v>564</v>
          </cell>
          <cell r="Q603">
            <v>2.6319072630208559E-4</v>
          </cell>
          <cell r="Z603">
            <v>21</v>
          </cell>
          <cell r="AA603">
            <v>51.374999999999943</v>
          </cell>
          <cell r="AB603">
            <v>1.75</v>
          </cell>
        </row>
        <row r="604">
          <cell r="O604" t="str">
            <v>W23324</v>
          </cell>
          <cell r="P604">
            <v>1235</v>
          </cell>
          <cell r="Q604">
            <v>4.1695264187635947E-5</v>
          </cell>
          <cell r="Z604">
            <v>4</v>
          </cell>
          <cell r="AA604">
            <v>6.0666666666666673</v>
          </cell>
          <cell r="AB604">
            <v>0.33333333333333331</v>
          </cell>
        </row>
        <row r="605">
          <cell r="O605" t="str">
            <v>W23322</v>
          </cell>
          <cell r="P605">
            <v>1133</v>
          </cell>
          <cell r="Q605">
            <v>6.2394353218166859E-5</v>
          </cell>
          <cell r="Z605">
            <v>15</v>
          </cell>
          <cell r="AA605">
            <v>7.791666666666667</v>
          </cell>
          <cell r="AB605">
            <v>1.25</v>
          </cell>
        </row>
        <row r="606">
          <cell r="O606" t="str">
            <v>W23320</v>
          </cell>
          <cell r="P606">
            <v>1275</v>
          </cell>
          <cell r="Q606">
            <v>3.9327349907208207E-5</v>
          </cell>
          <cell r="Z606">
            <v>7</v>
          </cell>
          <cell r="AA606">
            <v>6</v>
          </cell>
          <cell r="AB606">
            <v>0.58333333333333337</v>
          </cell>
        </row>
        <row r="607">
          <cell r="O607" t="str">
            <v>W23321</v>
          </cell>
          <cell r="P607">
            <v>1276</v>
          </cell>
          <cell r="Q607">
            <v>3.93273499072082E-5</v>
          </cell>
          <cell r="Z607">
            <v>9</v>
          </cell>
          <cell r="AA607">
            <v>8.7249999999999996</v>
          </cell>
          <cell r="AB607">
            <v>0.75</v>
          </cell>
        </row>
        <row r="608">
          <cell r="O608" t="str">
            <v>W23022</v>
          </cell>
          <cell r="P608">
            <v>56</v>
          </cell>
          <cell r="Q608">
            <v>3.1860874182735388E-3</v>
          </cell>
          <cell r="R608" t="str">
            <v>Y</v>
          </cell>
          <cell r="W608">
            <v>1</v>
          </cell>
          <cell r="X608">
            <v>1</v>
          </cell>
          <cell r="Y608">
            <v>1</v>
          </cell>
          <cell r="Z608">
            <v>169</v>
          </cell>
          <cell r="AA608">
            <v>381.92469999999997</v>
          </cell>
          <cell r="AB608">
            <v>14.083333333333334</v>
          </cell>
        </row>
        <row r="609">
          <cell r="O609" t="str">
            <v>W21697</v>
          </cell>
          <cell r="P609">
            <v>711</v>
          </cell>
          <cell r="Q609">
            <v>1.6487235153406514E-4</v>
          </cell>
          <cell r="Z609">
            <v>39</v>
          </cell>
          <cell r="AA609">
            <v>22.25</v>
          </cell>
          <cell r="AB609">
            <v>3.25</v>
          </cell>
        </row>
        <row r="610">
          <cell r="O610" t="str">
            <v>W16949</v>
          </cell>
          <cell r="P610">
            <v>547</v>
          </cell>
          <cell r="Q610">
            <v>2.7214496697753146E-4</v>
          </cell>
          <cell r="Z610">
            <v>10</v>
          </cell>
          <cell r="AA610">
            <v>14.291666666666668</v>
          </cell>
          <cell r="AB610">
            <v>0.83333333333333337</v>
          </cell>
        </row>
        <row r="611">
          <cell r="O611" t="str">
            <v>W16840</v>
          </cell>
          <cell r="P611">
            <v>570</v>
          </cell>
          <cell r="Q611">
            <v>2.5223192061332185E-4</v>
          </cell>
          <cell r="Z611">
            <v>90</v>
          </cell>
          <cell r="AA611">
            <v>40.875</v>
          </cell>
          <cell r="AB611">
            <v>7.5</v>
          </cell>
        </row>
        <row r="612">
          <cell r="O612" t="str">
            <v>W16839</v>
          </cell>
          <cell r="P612">
            <v>288</v>
          </cell>
          <cell r="Q612">
            <v>1.0521302340002481E-3</v>
          </cell>
          <cell r="Z612">
            <v>40</v>
          </cell>
          <cell r="AA612">
            <v>37.708333333333336</v>
          </cell>
          <cell r="AB612">
            <v>3.3333333333333335</v>
          </cell>
        </row>
        <row r="613">
          <cell r="O613" t="str">
            <v>W16837</v>
          </cell>
          <cell r="P613">
            <v>452</v>
          </cell>
          <cell r="Q613">
            <v>4.0489860940559559E-4</v>
          </cell>
          <cell r="Z613">
            <v>62</v>
          </cell>
          <cell r="AA613">
            <v>32.416666666666664</v>
          </cell>
          <cell r="AB613">
            <v>5.166666666666667</v>
          </cell>
        </row>
        <row r="614">
          <cell r="O614" t="str">
            <v>W16836</v>
          </cell>
          <cell r="P614">
            <v>823</v>
          </cell>
          <cell r="Q614">
            <v>1.3272980593682766E-4</v>
          </cell>
          <cell r="Z614">
            <v>14</v>
          </cell>
          <cell r="AA614">
            <v>18.458333333333332</v>
          </cell>
          <cell r="AB614">
            <v>1.1666666666666667</v>
          </cell>
        </row>
        <row r="615">
          <cell r="O615" t="str">
            <v>W16816</v>
          </cell>
          <cell r="P615">
            <v>436</v>
          </cell>
          <cell r="Q615">
            <v>4.3808702001261161E-4</v>
          </cell>
          <cell r="Z615">
            <v>116</v>
          </cell>
          <cell r="AA615">
            <v>41.911666666666669</v>
          </cell>
          <cell r="AB615">
            <v>9.6666666666666661</v>
          </cell>
        </row>
        <row r="616">
          <cell r="O616" t="str">
            <v>W16706</v>
          </cell>
          <cell r="P616">
            <v>445</v>
          </cell>
          <cell r="Q616">
            <v>4.2390759656486284E-4</v>
          </cell>
          <cell r="Z616">
            <v>15</v>
          </cell>
          <cell r="AA616">
            <v>15.166666666666666</v>
          </cell>
          <cell r="AB616">
            <v>1.25</v>
          </cell>
        </row>
        <row r="617">
          <cell r="O617" t="str">
            <v>W04205</v>
          </cell>
          <cell r="P617">
            <v>208</v>
          </cell>
          <cell r="Q617">
            <v>1.5001161594371247E-3</v>
          </cell>
          <cell r="R617" t="str">
            <v>Y</v>
          </cell>
          <cell r="S617" t="str">
            <v>Y</v>
          </cell>
          <cell r="W617">
            <v>1</v>
          </cell>
          <cell r="X617">
            <v>1</v>
          </cell>
          <cell r="Y617">
            <v>1</v>
          </cell>
          <cell r="Z617">
            <v>184.5</v>
          </cell>
          <cell r="AA617">
            <v>186.14013234177742</v>
          </cell>
          <cell r="AB617">
            <v>15.375</v>
          </cell>
        </row>
        <row r="618">
          <cell r="O618" t="str">
            <v>W03850</v>
          </cell>
          <cell r="P618">
            <v>948</v>
          </cell>
          <cell r="Q618">
            <v>9.5786417728352865E-5</v>
          </cell>
          <cell r="Z618">
            <v>14</v>
          </cell>
          <cell r="AA618">
            <v>19.333333333333336</v>
          </cell>
          <cell r="AB618">
            <v>1.1666666666666667</v>
          </cell>
        </row>
        <row r="619">
          <cell r="O619" t="str">
            <v>W03773</v>
          </cell>
          <cell r="P619">
            <v>638</v>
          </cell>
          <cell r="Q619">
            <v>2.0230896346496534E-4</v>
          </cell>
          <cell r="Z619">
            <v>39</v>
          </cell>
          <cell r="AA619">
            <v>22.541666666666664</v>
          </cell>
          <cell r="AB619">
            <v>3.25</v>
          </cell>
        </row>
        <row r="620">
          <cell r="O620" t="str">
            <v>W02762</v>
          </cell>
          <cell r="P620">
            <v>37</v>
          </cell>
          <cell r="Q620">
            <v>4.0166251772129624E-3</v>
          </cell>
          <cell r="R620" t="str">
            <v>Y</v>
          </cell>
          <cell r="S620" t="str">
            <v>Y</v>
          </cell>
          <cell r="W620">
            <v>2</v>
          </cell>
          <cell r="X620">
            <v>2</v>
          </cell>
          <cell r="Y620">
            <v>2</v>
          </cell>
          <cell r="Z620">
            <v>550.04499999999996</v>
          </cell>
          <cell r="AA620">
            <v>632.08644635229894</v>
          </cell>
          <cell r="AB620">
            <v>45.837083333333332</v>
          </cell>
        </row>
        <row r="621">
          <cell r="O621" t="str">
            <v>W02456</v>
          </cell>
          <cell r="P621">
            <v>129</v>
          </cell>
          <cell r="Q621">
            <v>2.1041452324848161E-3</v>
          </cell>
          <cell r="R621" t="str">
            <v>Y</v>
          </cell>
          <cell r="W621">
            <v>1</v>
          </cell>
          <cell r="X621">
            <v>1</v>
          </cell>
          <cell r="Y621">
            <v>1</v>
          </cell>
          <cell r="Z621">
            <v>82</v>
          </cell>
          <cell r="AA621">
            <v>312.24873333333335</v>
          </cell>
          <cell r="AB621">
            <v>6.833333333333333</v>
          </cell>
        </row>
        <row r="622">
          <cell r="O622" t="str">
            <v>W02280</v>
          </cell>
          <cell r="P622">
            <v>242</v>
          </cell>
          <cell r="Q622">
            <v>1.2346088745809963E-3</v>
          </cell>
          <cell r="W622">
            <v>1</v>
          </cell>
          <cell r="X622">
            <v>1</v>
          </cell>
          <cell r="Y622">
            <v>1</v>
          </cell>
          <cell r="Z622">
            <v>145</v>
          </cell>
          <cell r="AA622">
            <v>166.08279999999996</v>
          </cell>
          <cell r="AB622">
            <v>12.083333333333334</v>
          </cell>
        </row>
        <row r="623">
          <cell r="O623" t="str">
            <v>W01124</v>
          </cell>
          <cell r="P623">
            <v>101</v>
          </cell>
          <cell r="Q623">
            <v>2.3900384172845976E-3</v>
          </cell>
          <cell r="S623" t="str">
            <v>Y</v>
          </cell>
          <cell r="W623">
            <v>1</v>
          </cell>
          <cell r="X623">
            <v>1</v>
          </cell>
          <cell r="Y623">
            <v>1</v>
          </cell>
          <cell r="Z623">
            <v>318.90552267845499</v>
          </cell>
          <cell r="AA623">
            <v>160.12732711706695</v>
          </cell>
          <cell r="AB623">
            <v>26.575460223204583</v>
          </cell>
        </row>
        <row r="624">
          <cell r="O624" t="str">
            <v>W01120</v>
          </cell>
          <cell r="P624">
            <v>5</v>
          </cell>
          <cell r="Q624">
            <v>9.4376488164137143E-3</v>
          </cell>
          <cell r="R624" t="str">
            <v>Y</v>
          </cell>
          <cell r="W624">
            <v>2</v>
          </cell>
          <cell r="X624">
            <v>2</v>
          </cell>
          <cell r="Y624">
            <v>2</v>
          </cell>
          <cell r="Z624">
            <v>1264</v>
          </cell>
          <cell r="AA624">
            <v>1137.2916666666667</v>
          </cell>
          <cell r="AB624">
            <v>105.33333333333333</v>
          </cell>
        </row>
        <row r="625">
          <cell r="O625" t="str">
            <v>W00284</v>
          </cell>
          <cell r="P625">
            <v>121</v>
          </cell>
          <cell r="Q625">
            <v>2.1843997917006305E-3</v>
          </cell>
          <cell r="W625">
            <v>1</v>
          </cell>
          <cell r="X625">
            <v>1</v>
          </cell>
          <cell r="Y625">
            <v>1</v>
          </cell>
          <cell r="Z625">
            <v>330</v>
          </cell>
          <cell r="AA625">
            <v>269.16666666666663</v>
          </cell>
          <cell r="AB625">
            <v>27.5</v>
          </cell>
        </row>
        <row r="626">
          <cell r="O626" t="str">
            <v>W00165</v>
          </cell>
          <cell r="P626">
            <v>373</v>
          </cell>
          <cell r="Q626">
            <v>6.5660650270259126E-4</v>
          </cell>
          <cell r="W626">
            <v>1</v>
          </cell>
          <cell r="Z626">
            <v>94</v>
          </cell>
          <cell r="AA626">
            <v>75.332566666666665</v>
          </cell>
          <cell r="AB626">
            <v>7.833333333333333</v>
          </cell>
        </row>
        <row r="627">
          <cell r="O627" t="str">
            <v>W40648</v>
          </cell>
          <cell r="P627">
            <v>330</v>
          </cell>
          <cell r="Q627">
            <v>8.7617404002522322E-4</v>
          </cell>
          <cell r="X627">
            <v>1</v>
          </cell>
          <cell r="Y627">
            <v>1</v>
          </cell>
          <cell r="AA627">
            <v>14</v>
          </cell>
          <cell r="AB627">
            <v>0</v>
          </cell>
        </row>
        <row r="628">
          <cell r="O628" t="str">
            <v>W39862</v>
          </cell>
          <cell r="P628">
            <v>1395</v>
          </cell>
          <cell r="Q628">
            <v>1.9913046364209618E-5</v>
          </cell>
          <cell r="AA628">
            <v>5.75</v>
          </cell>
          <cell r="AB628">
            <v>0</v>
          </cell>
        </row>
        <row r="629">
          <cell r="O629" t="str">
            <v>W39586</v>
          </cell>
          <cell r="P629">
            <v>394</v>
          </cell>
          <cell r="Q629">
            <v>5.5756529819786928E-4</v>
          </cell>
          <cell r="R629" t="str">
            <v>Y</v>
          </cell>
          <cell r="S629" t="str">
            <v>Y</v>
          </cell>
          <cell r="X629">
            <v>1</v>
          </cell>
          <cell r="Y629">
            <v>1</v>
          </cell>
          <cell r="AA629">
            <v>6.2661186331399108</v>
          </cell>
          <cell r="AB629">
            <v>0</v>
          </cell>
        </row>
        <row r="630">
          <cell r="O630" t="str">
            <v>W38325</v>
          </cell>
          <cell r="P630">
            <v>773</v>
          </cell>
          <cell r="Q630">
            <v>1.5266668879227374E-4</v>
          </cell>
          <cell r="AA630">
            <v>18.899999999999999</v>
          </cell>
          <cell r="AB630">
            <v>0</v>
          </cell>
        </row>
        <row r="631">
          <cell r="O631" t="str">
            <v>W38324</v>
          </cell>
          <cell r="P631">
            <v>774</v>
          </cell>
          <cell r="Q631">
            <v>1.5266668879227374E-4</v>
          </cell>
          <cell r="AA631">
            <v>10.199999999999999</v>
          </cell>
          <cell r="AB631">
            <v>0</v>
          </cell>
        </row>
        <row r="632">
          <cell r="O632" t="str">
            <v>W38323</v>
          </cell>
          <cell r="P632">
            <v>1210</v>
          </cell>
          <cell r="Q632">
            <v>4.4700328273231368E-5</v>
          </cell>
          <cell r="AA632">
            <v>7.2850000000000001</v>
          </cell>
          <cell r="AB632">
            <v>0</v>
          </cell>
        </row>
        <row r="633">
          <cell r="O633" t="str">
            <v>W38321</v>
          </cell>
          <cell r="P633">
            <v>870</v>
          </cell>
          <cell r="Q633">
            <v>1.0818230708143373E-4</v>
          </cell>
          <cell r="AA633">
            <v>10</v>
          </cell>
          <cell r="AB633">
            <v>0</v>
          </cell>
        </row>
        <row r="634">
          <cell r="O634" t="str">
            <v>W38322</v>
          </cell>
          <cell r="P634">
            <v>508</v>
          </cell>
          <cell r="Q634">
            <v>3.3018141640479278E-4</v>
          </cell>
          <cell r="X634">
            <v>1</v>
          </cell>
          <cell r="Y634">
            <v>1</v>
          </cell>
          <cell r="AA634">
            <v>11.83</v>
          </cell>
          <cell r="AB634">
            <v>0</v>
          </cell>
        </row>
        <row r="635">
          <cell r="O635" t="str">
            <v>W36473</v>
          </cell>
          <cell r="P635">
            <v>585</v>
          </cell>
          <cell r="Q635">
            <v>2.3895655637051541E-4</v>
          </cell>
          <cell r="Z635">
            <v>1</v>
          </cell>
          <cell r="AA635">
            <v>25.21</v>
          </cell>
          <cell r="AB635">
            <v>8.3333333333333329E-2</v>
          </cell>
        </row>
        <row r="636">
          <cell r="O636" t="str">
            <v>W36472</v>
          </cell>
          <cell r="P636">
            <v>1042</v>
          </cell>
          <cell r="Q636">
            <v>7.9652185456838474E-5</v>
          </cell>
          <cell r="Z636">
            <v>2</v>
          </cell>
          <cell r="AA636">
            <v>22.479999999999997</v>
          </cell>
          <cell r="AB636">
            <v>0.16666666666666666</v>
          </cell>
        </row>
        <row r="637">
          <cell r="O637" t="str">
            <v>W36470</v>
          </cell>
          <cell r="P637">
            <v>1043</v>
          </cell>
          <cell r="Q637">
            <v>7.9652185456838474E-5</v>
          </cell>
          <cell r="Z637">
            <v>3</v>
          </cell>
          <cell r="AA637">
            <v>18.05</v>
          </cell>
          <cell r="AB637">
            <v>0.25</v>
          </cell>
        </row>
        <row r="638">
          <cell r="O638" t="str">
            <v>W36468</v>
          </cell>
          <cell r="P638">
            <v>1044</v>
          </cell>
          <cell r="Q638">
            <v>7.9652185456838474E-5</v>
          </cell>
          <cell r="Z638">
            <v>2</v>
          </cell>
          <cell r="AA638">
            <v>20.399999999999999</v>
          </cell>
          <cell r="AB638">
            <v>0.16666666666666666</v>
          </cell>
        </row>
        <row r="639">
          <cell r="O639" t="str">
            <v>W36469</v>
          </cell>
          <cell r="P639">
            <v>1045</v>
          </cell>
          <cell r="Q639">
            <v>7.9652185456838474E-5</v>
          </cell>
          <cell r="Z639">
            <v>4</v>
          </cell>
          <cell r="AA639">
            <v>19.47</v>
          </cell>
          <cell r="AB639">
            <v>0.33333333333333331</v>
          </cell>
        </row>
        <row r="640">
          <cell r="O640" t="str">
            <v>W36467</v>
          </cell>
          <cell r="P640">
            <v>1046</v>
          </cell>
          <cell r="Q640">
            <v>7.9652185456838474E-5</v>
          </cell>
          <cell r="Z640">
            <v>1</v>
          </cell>
          <cell r="AA640">
            <v>18.7</v>
          </cell>
          <cell r="AB640">
            <v>8.3333333333333329E-2</v>
          </cell>
        </row>
        <row r="641">
          <cell r="O641" t="str">
            <v>W35847</v>
          </cell>
          <cell r="P641">
            <v>1047</v>
          </cell>
          <cell r="Q641">
            <v>7.9652185456838474E-5</v>
          </cell>
          <cell r="Z641">
            <v>7</v>
          </cell>
          <cell r="AA641">
            <v>19.979999999999997</v>
          </cell>
          <cell r="AB641">
            <v>0.58333333333333337</v>
          </cell>
        </row>
        <row r="642">
          <cell r="O642" t="str">
            <v>W35842</v>
          </cell>
          <cell r="P642">
            <v>1192</v>
          </cell>
          <cell r="Q642">
            <v>4.7127543061962754E-5</v>
          </cell>
          <cell r="Z642">
            <v>4</v>
          </cell>
          <cell r="AA642">
            <v>20.67</v>
          </cell>
          <cell r="AB642">
            <v>0.33333333333333331</v>
          </cell>
        </row>
        <row r="643">
          <cell r="O643" t="str">
            <v>W35841</v>
          </cell>
          <cell r="P643">
            <v>733</v>
          </cell>
          <cell r="Q643">
            <v>1.5930437091367695E-4</v>
          </cell>
          <cell r="Z643">
            <v>5</v>
          </cell>
          <cell r="AA643">
            <v>15.3</v>
          </cell>
          <cell r="AB643">
            <v>0.41666666666666669</v>
          </cell>
        </row>
        <row r="644">
          <cell r="O644" t="str">
            <v>W35840</v>
          </cell>
          <cell r="P644">
            <v>974</v>
          </cell>
          <cell r="Q644">
            <v>8.6289867578241683E-5</v>
          </cell>
          <cell r="Z644">
            <v>7</v>
          </cell>
          <cell r="AA644">
            <v>19.869999999999997</v>
          </cell>
          <cell r="AB644">
            <v>0.58333333333333337</v>
          </cell>
        </row>
        <row r="645">
          <cell r="O645" t="str">
            <v>W35187</v>
          </cell>
          <cell r="P645">
            <v>243</v>
          </cell>
          <cell r="Q645">
            <v>1.2346088745809963E-3</v>
          </cell>
          <cell r="W645">
            <v>1</v>
          </cell>
          <cell r="X645">
            <v>1</v>
          </cell>
          <cell r="Y645">
            <v>1</v>
          </cell>
          <cell r="Z645">
            <v>135</v>
          </cell>
          <cell r="AA645">
            <v>101</v>
          </cell>
          <cell r="AB645">
            <v>11.25</v>
          </cell>
        </row>
        <row r="646">
          <cell r="O646" t="str">
            <v>W33035</v>
          </cell>
          <cell r="P646">
            <v>1048</v>
          </cell>
          <cell r="Q646">
            <v>7.9652185456838474E-5</v>
          </cell>
          <cell r="Z646">
            <v>9</v>
          </cell>
          <cell r="AA646">
            <v>20.270000000000003</v>
          </cell>
          <cell r="AB646">
            <v>0.75</v>
          </cell>
        </row>
        <row r="647">
          <cell r="O647" t="str">
            <v>W33033</v>
          </cell>
          <cell r="P647">
            <v>775</v>
          </cell>
          <cell r="Q647">
            <v>1.5266668879227374E-4</v>
          </cell>
          <cell r="Z647">
            <v>20</v>
          </cell>
          <cell r="AA647">
            <v>27.93</v>
          </cell>
          <cell r="AB647">
            <v>1.6666666666666667</v>
          </cell>
        </row>
        <row r="648">
          <cell r="O648" t="str">
            <v>W30159</v>
          </cell>
          <cell r="P648">
            <v>1049</v>
          </cell>
          <cell r="Q648">
            <v>7.9652185456838474E-5</v>
          </cell>
          <cell r="Z648">
            <v>11</v>
          </cell>
          <cell r="AA648">
            <v>24.9</v>
          </cell>
          <cell r="AB648">
            <v>0.91666666666666663</v>
          </cell>
        </row>
        <row r="649">
          <cell r="O649" t="str">
            <v>W30157</v>
          </cell>
          <cell r="P649">
            <v>734</v>
          </cell>
          <cell r="Q649">
            <v>1.5930437091367695E-4</v>
          </cell>
          <cell r="Z649">
            <v>51</v>
          </cell>
          <cell r="AA649">
            <v>25.53</v>
          </cell>
          <cell r="AB649">
            <v>4.25</v>
          </cell>
        </row>
        <row r="650">
          <cell r="O650" t="str">
            <v>W30155</v>
          </cell>
          <cell r="P650">
            <v>192</v>
          </cell>
          <cell r="Q650">
            <v>1.5930437091367694E-3</v>
          </cell>
          <cell r="R650" t="str">
            <v>Y</v>
          </cell>
          <cell r="W650">
            <v>1</v>
          </cell>
          <cell r="Z650">
            <v>175</v>
          </cell>
          <cell r="AA650">
            <v>132</v>
          </cell>
          <cell r="AB650">
            <v>14.583333333333334</v>
          </cell>
        </row>
        <row r="651">
          <cell r="O651" t="str">
            <v>W30154</v>
          </cell>
          <cell r="P651">
            <v>735</v>
          </cell>
          <cell r="Q651">
            <v>1.5930437091367695E-4</v>
          </cell>
          <cell r="Z651">
            <v>64</v>
          </cell>
          <cell r="AA651">
            <v>41.08</v>
          </cell>
          <cell r="AB651">
            <v>5.333333333333333</v>
          </cell>
        </row>
        <row r="652">
          <cell r="O652" t="str">
            <v>W30153</v>
          </cell>
          <cell r="P652">
            <v>606</v>
          </cell>
          <cell r="Q652">
            <v>2.323188742491122E-4</v>
          </cell>
          <cell r="Z652">
            <v>25</v>
          </cell>
          <cell r="AA652">
            <v>29.869999999999997</v>
          </cell>
          <cell r="AB652">
            <v>2.0833333333333335</v>
          </cell>
        </row>
        <row r="653">
          <cell r="O653" t="str">
            <v>W30151</v>
          </cell>
          <cell r="P653">
            <v>1050</v>
          </cell>
          <cell r="Q653">
            <v>7.9652185456838474E-5</v>
          </cell>
          <cell r="Z653">
            <v>22</v>
          </cell>
          <cell r="AA653">
            <v>16.329999999999998</v>
          </cell>
          <cell r="AB653">
            <v>1.8333333333333333</v>
          </cell>
        </row>
        <row r="654">
          <cell r="O654" t="str">
            <v>W30149</v>
          </cell>
          <cell r="P654">
            <v>586</v>
          </cell>
          <cell r="Q654">
            <v>2.3895655637051541E-4</v>
          </cell>
          <cell r="Z654">
            <v>76</v>
          </cell>
          <cell r="AA654">
            <v>52.5</v>
          </cell>
          <cell r="AB654">
            <v>6.333333333333333</v>
          </cell>
        </row>
        <row r="655">
          <cell r="O655" t="str">
            <v>W30148</v>
          </cell>
          <cell r="P655">
            <v>736</v>
          </cell>
          <cell r="Q655">
            <v>1.5930437091367695E-4</v>
          </cell>
          <cell r="Z655">
            <v>86</v>
          </cell>
          <cell r="AA655">
            <v>36.5</v>
          </cell>
          <cell r="AB655">
            <v>7.166666666666667</v>
          </cell>
        </row>
        <row r="656">
          <cell r="O656" t="str">
            <v>W30147</v>
          </cell>
          <cell r="P656">
            <v>635</v>
          </cell>
          <cell r="Q656">
            <v>2.1035448599167689E-4</v>
          </cell>
          <cell r="AA656">
            <v>11.83</v>
          </cell>
          <cell r="AB656">
            <v>0</v>
          </cell>
        </row>
        <row r="657">
          <cell r="O657" t="str">
            <v>W29901</v>
          </cell>
          <cell r="P657">
            <v>701</v>
          </cell>
          <cell r="Q657">
            <v>1.6594205303508016E-4</v>
          </cell>
          <cell r="W657">
            <v>1</v>
          </cell>
          <cell r="Z657">
            <v>166</v>
          </cell>
          <cell r="AA657">
            <v>83</v>
          </cell>
          <cell r="AB657">
            <v>13.833333333333334</v>
          </cell>
        </row>
        <row r="658">
          <cell r="O658" t="str">
            <v>W29472</v>
          </cell>
          <cell r="P658">
            <v>22</v>
          </cell>
          <cell r="Q658">
            <v>4.8129833062294652E-3</v>
          </cell>
          <cell r="R658" t="str">
            <v>Y</v>
          </cell>
          <cell r="Z658">
            <v>102</v>
          </cell>
          <cell r="AA658">
            <v>46.5</v>
          </cell>
          <cell r="AB658">
            <v>8.5</v>
          </cell>
        </row>
        <row r="659">
          <cell r="O659" t="str">
            <v>W28753</v>
          </cell>
          <cell r="P659">
            <v>1051</v>
          </cell>
          <cell r="Q659">
            <v>7.9652185456838474E-5</v>
          </cell>
          <cell r="Z659">
            <v>47</v>
          </cell>
          <cell r="AA659">
            <v>28.5</v>
          </cell>
          <cell r="AB659">
            <v>3.9166666666666665</v>
          </cell>
        </row>
        <row r="660">
          <cell r="O660" t="str">
            <v>W28751</v>
          </cell>
          <cell r="P660">
            <v>669</v>
          </cell>
          <cell r="Q660">
            <v>1.8264528851136117E-4</v>
          </cell>
          <cell r="Z660">
            <v>34</v>
          </cell>
          <cell r="AA660">
            <v>31.7</v>
          </cell>
          <cell r="AB660">
            <v>2.8333333333333335</v>
          </cell>
        </row>
        <row r="661">
          <cell r="O661" t="str">
            <v>W28727</v>
          </cell>
          <cell r="P661">
            <v>1305</v>
          </cell>
          <cell r="Q661">
            <v>3.1008102811452621E-5</v>
          </cell>
          <cell r="Z661">
            <v>8</v>
          </cell>
          <cell r="AA661">
            <v>17.57</v>
          </cell>
          <cell r="AB661">
            <v>0.66666666666666663</v>
          </cell>
        </row>
        <row r="662">
          <cell r="O662" t="str">
            <v>W28726</v>
          </cell>
          <cell r="P662">
            <v>869</v>
          </cell>
          <cell r="Q662">
            <v>1.1079724541165387E-4</v>
          </cell>
          <cell r="Z662">
            <v>36</v>
          </cell>
          <cell r="AA662">
            <v>28.119999999999997</v>
          </cell>
          <cell r="AB662">
            <v>3</v>
          </cell>
        </row>
        <row r="663">
          <cell r="O663" t="str">
            <v>W27005</v>
          </cell>
          <cell r="P663">
            <v>587</v>
          </cell>
          <cell r="Q663">
            <v>2.3895655637051541E-4</v>
          </cell>
          <cell r="W663">
            <v>1</v>
          </cell>
          <cell r="Z663">
            <v>504</v>
          </cell>
          <cell r="AA663">
            <v>540.07659999999998</v>
          </cell>
          <cell r="AB663">
            <v>42</v>
          </cell>
        </row>
        <row r="664">
          <cell r="O664" t="str">
            <v>W27001</v>
          </cell>
          <cell r="P664">
            <v>1052</v>
          </cell>
          <cell r="Q664">
            <v>7.9652185456838474E-5</v>
          </cell>
          <cell r="Z664">
            <v>15</v>
          </cell>
          <cell r="AA664">
            <v>25.12</v>
          </cell>
          <cell r="AB664">
            <v>1.25</v>
          </cell>
        </row>
        <row r="665">
          <cell r="O665" t="str">
            <v>W27000</v>
          </cell>
          <cell r="P665">
            <v>961</v>
          </cell>
          <cell r="Q665">
            <v>8.9628572200994394E-5</v>
          </cell>
          <cell r="Z665">
            <v>4</v>
          </cell>
          <cell r="AA665">
            <v>23.843000000000007</v>
          </cell>
          <cell r="AB665">
            <v>0.33333333333333331</v>
          </cell>
        </row>
        <row r="666">
          <cell r="O666" t="str">
            <v>W26996</v>
          </cell>
          <cell r="P666">
            <v>617</v>
          </cell>
          <cell r="Q666">
            <v>2.2568119212770902E-4</v>
          </cell>
          <cell r="Z666">
            <v>29</v>
          </cell>
          <cell r="AA666">
            <v>20.5</v>
          </cell>
          <cell r="AB666">
            <v>2.4166666666666665</v>
          </cell>
        </row>
        <row r="667">
          <cell r="O667" t="str">
            <v>W26993</v>
          </cell>
          <cell r="P667">
            <v>987</v>
          </cell>
          <cell r="Q667">
            <v>8.4962331153961041E-5</v>
          </cell>
          <cell r="Z667">
            <v>13</v>
          </cell>
          <cell r="AA667">
            <v>23.83</v>
          </cell>
          <cell r="AB667">
            <v>1.0833333333333333</v>
          </cell>
        </row>
        <row r="668">
          <cell r="O668" t="str">
            <v>W26992</v>
          </cell>
          <cell r="P668">
            <v>1053</v>
          </cell>
          <cell r="Q668">
            <v>7.9652185456838474E-5</v>
          </cell>
          <cell r="Z668">
            <v>56</v>
          </cell>
          <cell r="AA668">
            <v>26.5</v>
          </cell>
          <cell r="AB668">
            <v>4.666666666666667</v>
          </cell>
        </row>
        <row r="669">
          <cell r="O669" t="str">
            <v>W26843</v>
          </cell>
          <cell r="P669">
            <v>283</v>
          </cell>
          <cell r="Q669">
            <v>1.1284059606385449E-3</v>
          </cell>
          <cell r="R669" t="str">
            <v>Y</v>
          </cell>
          <cell r="W669">
            <v>1</v>
          </cell>
          <cell r="X669">
            <v>1</v>
          </cell>
          <cell r="Y669">
            <v>1</v>
          </cell>
          <cell r="Z669">
            <v>185</v>
          </cell>
          <cell r="AA669">
            <v>120.5</v>
          </cell>
          <cell r="AB669">
            <v>15.416666666666666</v>
          </cell>
        </row>
        <row r="670">
          <cell r="O670" t="str">
            <v>W26840</v>
          </cell>
          <cell r="P670">
            <v>988</v>
          </cell>
          <cell r="Q670">
            <v>8.4705061338602284E-5</v>
          </cell>
          <cell r="Z670">
            <v>29</v>
          </cell>
          <cell r="AA670">
            <v>24.29</v>
          </cell>
          <cell r="AB670">
            <v>2.4166666666666665</v>
          </cell>
        </row>
        <row r="671">
          <cell r="O671" t="str">
            <v>W26839</v>
          </cell>
          <cell r="P671">
            <v>1366</v>
          </cell>
          <cell r="Q671">
            <v>2.1176265334650571E-5</v>
          </cell>
          <cell r="Z671">
            <v>12</v>
          </cell>
          <cell r="AA671">
            <v>14.63</v>
          </cell>
          <cell r="AB671">
            <v>1</v>
          </cell>
        </row>
        <row r="672">
          <cell r="O672" t="str">
            <v>W26837</v>
          </cell>
          <cell r="P672">
            <v>28</v>
          </cell>
          <cell r="Q672">
            <v>4.553449935282599E-3</v>
          </cell>
          <cell r="R672" t="str">
            <v>Y</v>
          </cell>
          <cell r="W672">
            <v>1</v>
          </cell>
          <cell r="X672">
            <v>1</v>
          </cell>
          <cell r="Y672">
            <v>1</v>
          </cell>
          <cell r="Z672">
            <v>250</v>
          </cell>
          <cell r="AA672">
            <v>330.72</v>
          </cell>
          <cell r="AB672">
            <v>20.833333333333332</v>
          </cell>
        </row>
        <row r="673">
          <cell r="O673" t="str">
            <v>W26836</v>
          </cell>
          <cell r="P673">
            <v>236</v>
          </cell>
          <cell r="Q673">
            <v>1.2677972851880123E-3</v>
          </cell>
          <cell r="X673">
            <v>1</v>
          </cell>
          <cell r="Y673">
            <v>1</v>
          </cell>
          <cell r="Z673">
            <v>44</v>
          </cell>
          <cell r="AA673">
            <v>104.28</v>
          </cell>
          <cell r="AB673">
            <v>3.6666666666666665</v>
          </cell>
        </row>
        <row r="674">
          <cell r="O674" t="str">
            <v>W26834</v>
          </cell>
          <cell r="P674">
            <v>607</v>
          </cell>
          <cell r="Q674">
            <v>2.323188742491122E-4</v>
          </cell>
          <cell r="Z674">
            <v>2</v>
          </cell>
          <cell r="AA674">
            <v>22.95</v>
          </cell>
          <cell r="AB674">
            <v>0.16666666666666666</v>
          </cell>
        </row>
        <row r="675">
          <cell r="O675" t="str">
            <v>W26832</v>
          </cell>
          <cell r="P675">
            <v>482</v>
          </cell>
          <cell r="Q675">
            <v>3.7569280807142152E-4</v>
          </cell>
          <cell r="Z675">
            <v>38</v>
          </cell>
          <cell r="AA675">
            <v>25.5</v>
          </cell>
          <cell r="AB675">
            <v>3.1666666666666665</v>
          </cell>
        </row>
        <row r="676">
          <cell r="O676" t="str">
            <v>W26830</v>
          </cell>
          <cell r="P676">
            <v>486</v>
          </cell>
          <cell r="Q676">
            <v>3.6507251667717633E-4</v>
          </cell>
          <cell r="Z676">
            <v>125</v>
          </cell>
          <cell r="AA676">
            <v>97</v>
          </cell>
          <cell r="AB676">
            <v>10.416666666666666</v>
          </cell>
        </row>
        <row r="677">
          <cell r="O677" t="str">
            <v>W26829</v>
          </cell>
          <cell r="P677">
            <v>737</v>
          </cell>
          <cell r="Q677">
            <v>1.5930437091367695E-4</v>
          </cell>
          <cell r="Z677">
            <v>50</v>
          </cell>
          <cell r="AA677">
            <v>28</v>
          </cell>
          <cell r="AB677">
            <v>4.166666666666667</v>
          </cell>
        </row>
        <row r="678">
          <cell r="O678" t="str">
            <v>W26828</v>
          </cell>
          <cell r="P678">
            <v>1352</v>
          </cell>
          <cell r="Q678">
            <v>2.6470331668313215E-5</v>
          </cell>
          <cell r="Z678">
            <v>10</v>
          </cell>
          <cell r="AA678">
            <v>13.75</v>
          </cell>
          <cell r="AB678">
            <v>0.83333333333333337</v>
          </cell>
        </row>
        <row r="679">
          <cell r="O679" t="str">
            <v>W25163</v>
          </cell>
          <cell r="P679">
            <v>792</v>
          </cell>
          <cell r="Q679">
            <v>1.4536523845873019E-4</v>
          </cell>
          <cell r="W679">
            <v>1</v>
          </cell>
          <cell r="Z679">
            <v>64</v>
          </cell>
          <cell r="AA679">
            <v>55.68</v>
          </cell>
          <cell r="AB679">
            <v>5.333333333333333</v>
          </cell>
        </row>
        <row r="680">
          <cell r="O680" t="str">
            <v>W25162</v>
          </cell>
          <cell r="P680">
            <v>856</v>
          </cell>
          <cell r="Q680">
            <v>1.1682186632752062E-4</v>
          </cell>
          <cell r="AA680">
            <v>6.33</v>
          </cell>
          <cell r="AB680">
            <v>0</v>
          </cell>
        </row>
        <row r="681">
          <cell r="O681" t="str">
            <v>W17547</v>
          </cell>
          <cell r="P681">
            <v>783</v>
          </cell>
          <cell r="Q681">
            <v>1.5001161594371245E-4</v>
          </cell>
          <cell r="Z681">
            <v>10</v>
          </cell>
          <cell r="AA681">
            <v>17.559999999999999</v>
          </cell>
          <cell r="AB681">
            <v>0.83333333333333337</v>
          </cell>
        </row>
        <row r="682">
          <cell r="O682" t="str">
            <v>W17350</v>
          </cell>
          <cell r="P682">
            <v>530</v>
          </cell>
          <cell r="Q682">
            <v>3.0267830473598619E-4</v>
          </cell>
          <cell r="Z682">
            <v>170</v>
          </cell>
          <cell r="AA682">
            <v>58.05</v>
          </cell>
          <cell r="AB682">
            <v>14.166666666666666</v>
          </cell>
        </row>
        <row r="683">
          <cell r="O683" t="str">
            <v>W17328</v>
          </cell>
          <cell r="P683">
            <v>526</v>
          </cell>
          <cell r="Q683">
            <v>3.0533337758454748E-4</v>
          </cell>
          <cell r="Z683">
            <v>63</v>
          </cell>
          <cell r="AA683">
            <v>30.21</v>
          </cell>
          <cell r="AB683">
            <v>5.25</v>
          </cell>
        </row>
        <row r="684">
          <cell r="O684" t="str">
            <v>W17321</v>
          </cell>
          <cell r="P684">
            <v>477</v>
          </cell>
          <cell r="Q684">
            <v>3.8233049019282465E-4</v>
          </cell>
          <cell r="W684">
            <v>1</v>
          </cell>
          <cell r="Z684">
            <v>134</v>
          </cell>
          <cell r="AA684">
            <v>84.910000000000011</v>
          </cell>
          <cell r="AB684">
            <v>11.166666666666666</v>
          </cell>
        </row>
        <row r="685">
          <cell r="O685" t="str">
            <v>W17318</v>
          </cell>
          <cell r="P685">
            <v>576</v>
          </cell>
          <cell r="Q685">
            <v>2.4559423849191862E-4</v>
          </cell>
          <cell r="Z685">
            <v>63</v>
          </cell>
          <cell r="AA685">
            <v>40.03</v>
          </cell>
          <cell r="AB685">
            <v>5.25</v>
          </cell>
        </row>
        <row r="686">
          <cell r="O686" t="str">
            <v>W17241</v>
          </cell>
          <cell r="P686">
            <v>628</v>
          </cell>
          <cell r="Q686">
            <v>2.124058278849026E-4</v>
          </cell>
          <cell r="W686">
            <v>1</v>
          </cell>
          <cell r="Z686">
            <v>266</v>
          </cell>
          <cell r="AA686">
            <v>108.75</v>
          </cell>
          <cell r="AB686">
            <v>22.166666666666668</v>
          </cell>
        </row>
        <row r="687">
          <cell r="O687" t="str">
            <v>W17237</v>
          </cell>
          <cell r="P687">
            <v>1054</v>
          </cell>
          <cell r="Q687">
            <v>7.9652185456838474E-5</v>
          </cell>
          <cell r="Z687">
            <v>12</v>
          </cell>
          <cell r="AA687">
            <v>19.55</v>
          </cell>
          <cell r="AB687">
            <v>1</v>
          </cell>
        </row>
        <row r="688">
          <cell r="O688" t="str">
            <v>W17231</v>
          </cell>
          <cell r="P688">
            <v>174</v>
          </cell>
          <cell r="Q688">
            <v>1.7191596694434304E-3</v>
          </cell>
          <cell r="R688" t="str">
            <v>Y</v>
          </cell>
          <cell r="U688" t="str">
            <v>Y</v>
          </cell>
          <cell r="W688">
            <v>1</v>
          </cell>
          <cell r="X688">
            <v>1</v>
          </cell>
          <cell r="Y688">
            <v>1</v>
          </cell>
          <cell r="Z688">
            <v>130</v>
          </cell>
          <cell r="AA688">
            <v>160.66499999999999</v>
          </cell>
          <cell r="AB688">
            <v>10.833333333333334</v>
          </cell>
        </row>
        <row r="689">
          <cell r="O689" t="str">
            <v>W17108</v>
          </cell>
          <cell r="P689">
            <v>1298</v>
          </cell>
          <cell r="Q689">
            <v>3.4033283573545556E-5</v>
          </cell>
          <cell r="Z689">
            <v>13</v>
          </cell>
          <cell r="AA689">
            <v>15.88</v>
          </cell>
          <cell r="AB689">
            <v>1.0833333333333333</v>
          </cell>
        </row>
        <row r="690">
          <cell r="O690" t="str">
            <v>W17106</v>
          </cell>
          <cell r="P690">
            <v>1296</v>
          </cell>
          <cell r="Q690">
            <v>3.5924021549853655E-5</v>
          </cell>
          <cell r="Z690">
            <v>6</v>
          </cell>
          <cell r="AA690">
            <v>17.880000000000003</v>
          </cell>
          <cell r="AB690">
            <v>0.5</v>
          </cell>
        </row>
        <row r="691">
          <cell r="O691" t="str">
            <v>W17105</v>
          </cell>
          <cell r="P691">
            <v>1412</v>
          </cell>
          <cell r="Q691">
            <v>1.6638494191511161E-5</v>
          </cell>
          <cell r="Z691">
            <v>6</v>
          </cell>
          <cell r="AA691">
            <v>10.760000000000002</v>
          </cell>
          <cell r="AB691">
            <v>0.5</v>
          </cell>
        </row>
        <row r="692">
          <cell r="O692" t="str">
            <v>W17098</v>
          </cell>
          <cell r="P692">
            <v>989</v>
          </cell>
          <cell r="Q692">
            <v>8.3192470957555817E-5</v>
          </cell>
          <cell r="Z692">
            <v>22</v>
          </cell>
          <cell r="AA692">
            <v>16.509999999999998</v>
          </cell>
          <cell r="AB692">
            <v>1.8333333333333333</v>
          </cell>
        </row>
        <row r="693">
          <cell r="O693" t="str">
            <v>W04866</v>
          </cell>
          <cell r="P693">
            <v>98</v>
          </cell>
          <cell r="Q693">
            <v>2.4564152384986293E-3</v>
          </cell>
          <cell r="R693" t="str">
            <v>Y</v>
          </cell>
          <cell r="S693" t="str">
            <v>Y</v>
          </cell>
          <cell r="W693">
            <v>1</v>
          </cell>
          <cell r="X693">
            <v>1</v>
          </cell>
          <cell r="Y693">
            <v>1</v>
          </cell>
          <cell r="Z693">
            <v>127.4488701808022</v>
          </cell>
          <cell r="AA693">
            <v>325.52460577980446</v>
          </cell>
          <cell r="AB693">
            <v>10.620739181733517</v>
          </cell>
        </row>
        <row r="694">
          <cell r="O694" t="str">
            <v>W04235</v>
          </cell>
          <cell r="P694">
            <v>460</v>
          </cell>
          <cell r="Q694">
            <v>3.9826092728419236E-4</v>
          </cell>
          <cell r="Z694">
            <v>223</v>
          </cell>
          <cell r="AA694">
            <v>62</v>
          </cell>
          <cell r="AB694">
            <v>18.583333333333332</v>
          </cell>
        </row>
        <row r="695">
          <cell r="O695" t="str">
            <v>W03122</v>
          </cell>
          <cell r="P695">
            <v>18</v>
          </cell>
          <cell r="Q695">
            <v>5.3499717898509843E-3</v>
          </cell>
          <cell r="R695" t="str">
            <v>Y</v>
          </cell>
          <cell r="W695">
            <v>1</v>
          </cell>
          <cell r="X695">
            <v>1</v>
          </cell>
          <cell r="Y695">
            <v>1</v>
          </cell>
          <cell r="Z695">
            <v>418</v>
          </cell>
          <cell r="AA695">
            <v>401.09000000000003</v>
          </cell>
          <cell r="AB695">
            <v>34.833333333333336</v>
          </cell>
        </row>
        <row r="696">
          <cell r="O696" t="str">
            <v>W02929</v>
          </cell>
          <cell r="P696">
            <v>1055</v>
          </cell>
          <cell r="Q696">
            <v>7.9652185456838474E-5</v>
          </cell>
          <cell r="Z696">
            <v>78</v>
          </cell>
          <cell r="AA696">
            <v>23.7</v>
          </cell>
          <cell r="AB696">
            <v>6.5</v>
          </cell>
        </row>
        <row r="697">
          <cell r="O697" t="str">
            <v>W02793</v>
          </cell>
          <cell r="P697">
            <v>738</v>
          </cell>
          <cell r="Q697">
            <v>1.5930437091367695E-4</v>
          </cell>
          <cell r="Z697">
            <v>122</v>
          </cell>
          <cell r="AA697">
            <v>47.5</v>
          </cell>
          <cell r="AB697">
            <v>10.166666666666666</v>
          </cell>
        </row>
        <row r="698">
          <cell r="O698" t="str">
            <v>W01595</v>
          </cell>
          <cell r="P698">
            <v>739</v>
          </cell>
          <cell r="Q698">
            <v>1.5930437091367695E-4</v>
          </cell>
          <cell r="Z698">
            <v>132</v>
          </cell>
          <cell r="AA698">
            <v>41.7</v>
          </cell>
          <cell r="AB698">
            <v>11</v>
          </cell>
        </row>
        <row r="699">
          <cell r="O699" t="str">
            <v>W00609</v>
          </cell>
          <cell r="P699">
            <v>120</v>
          </cell>
          <cell r="Q699">
            <v>2.2037104643058644E-3</v>
          </cell>
          <cell r="R699" t="str">
            <v>Y</v>
          </cell>
          <cell r="U699" t="str">
            <v>Y</v>
          </cell>
          <cell r="W699">
            <v>1</v>
          </cell>
          <cell r="X699">
            <v>1</v>
          </cell>
          <cell r="Y699">
            <v>1</v>
          </cell>
          <cell r="Z699">
            <v>223</v>
          </cell>
          <cell r="AA699">
            <v>224.90000000000003</v>
          </cell>
          <cell r="AB699">
            <v>18.583333333333332</v>
          </cell>
        </row>
        <row r="700">
          <cell r="O700" t="str">
            <v>W00260</v>
          </cell>
          <cell r="P700">
            <v>290</v>
          </cell>
          <cell r="Q700">
            <v>1.0354784109389001E-3</v>
          </cell>
          <cell r="W700">
            <v>1</v>
          </cell>
          <cell r="Z700">
            <v>89</v>
          </cell>
          <cell r="AA700">
            <v>53</v>
          </cell>
          <cell r="AB700">
            <v>7.416666666666667</v>
          </cell>
        </row>
        <row r="701">
          <cell r="O701" t="str">
            <v>W42563</v>
          </cell>
          <cell r="P701">
            <v>279</v>
          </cell>
          <cell r="Q701">
            <v>1.1536291526998772E-3</v>
          </cell>
          <cell r="R701" t="str">
            <v>Y</v>
          </cell>
          <cell r="X701">
            <v>1</v>
          </cell>
          <cell r="Y701">
            <v>1</v>
          </cell>
          <cell r="AA701">
            <v>0</v>
          </cell>
          <cell r="AB701">
            <v>0</v>
          </cell>
        </row>
        <row r="702">
          <cell r="O702" t="str">
            <v>W42403</v>
          </cell>
          <cell r="P702">
            <v>1155</v>
          </cell>
          <cell r="Q702">
            <v>5.7482327171351767E-5</v>
          </cell>
          <cell r="AB702">
            <v>0</v>
          </cell>
        </row>
        <row r="703">
          <cell r="O703" t="str">
            <v>W42404</v>
          </cell>
          <cell r="P703">
            <v>1208</v>
          </cell>
          <cell r="Q703">
            <v>4.646377484982244E-5</v>
          </cell>
          <cell r="AB703">
            <v>0</v>
          </cell>
        </row>
        <row r="704">
          <cell r="O704" t="str">
            <v>W26831</v>
          </cell>
          <cell r="P704">
            <v>1213</v>
          </cell>
          <cell r="Q704">
            <v>4.3144933789120842E-5</v>
          </cell>
          <cell r="AB704">
            <v>0</v>
          </cell>
        </row>
        <row r="705">
          <cell r="O705" t="str">
            <v>W42405</v>
          </cell>
          <cell r="P705">
            <v>1214</v>
          </cell>
          <cell r="Q705">
            <v>4.3144933789120842E-5</v>
          </cell>
          <cell r="AB705">
            <v>0</v>
          </cell>
        </row>
        <row r="706">
          <cell r="O706" t="str">
            <v>W42406</v>
          </cell>
          <cell r="P706">
            <v>1215</v>
          </cell>
          <cell r="Q706">
            <v>4.3144933789120842E-5</v>
          </cell>
          <cell r="AB706">
            <v>0</v>
          </cell>
        </row>
        <row r="707">
          <cell r="O707" t="str">
            <v>W42407</v>
          </cell>
          <cell r="P707">
            <v>1216</v>
          </cell>
          <cell r="Q707">
            <v>4.3144933789120842E-5</v>
          </cell>
          <cell r="AB707">
            <v>0</v>
          </cell>
        </row>
        <row r="708">
          <cell r="O708" t="str">
            <v>W42408</v>
          </cell>
          <cell r="P708">
            <v>1217</v>
          </cell>
          <cell r="Q708">
            <v>4.3144933789120842E-5</v>
          </cell>
          <cell r="AB708">
            <v>0</v>
          </cell>
        </row>
        <row r="709">
          <cell r="O709" t="str">
            <v>W42409</v>
          </cell>
          <cell r="P709">
            <v>1218</v>
          </cell>
          <cell r="Q709">
            <v>4.3144933789120842E-5</v>
          </cell>
          <cell r="AB709">
            <v>0</v>
          </cell>
        </row>
        <row r="710">
          <cell r="O710" t="str">
            <v>W42410</v>
          </cell>
          <cell r="P710">
            <v>1187</v>
          </cell>
          <cell r="Q710">
            <v>4.9782615910524044E-5</v>
          </cell>
          <cell r="AB710">
            <v>0</v>
          </cell>
        </row>
        <row r="711">
          <cell r="O711" t="str">
            <v>W42411</v>
          </cell>
          <cell r="P711">
            <v>1188</v>
          </cell>
          <cell r="Q711">
            <v>4.9782615910524044E-5</v>
          </cell>
          <cell r="AB711">
            <v>0</v>
          </cell>
        </row>
        <row r="712">
          <cell r="O712" t="str">
            <v>W42412</v>
          </cell>
          <cell r="P712">
            <v>1219</v>
          </cell>
          <cell r="Q712">
            <v>4.3144933789120842E-5</v>
          </cell>
          <cell r="AB712">
            <v>0</v>
          </cell>
        </row>
        <row r="713">
          <cell r="O713" t="str">
            <v>W42413</v>
          </cell>
          <cell r="P713">
            <v>1220</v>
          </cell>
          <cell r="Q713">
            <v>4.3144933789120842E-5</v>
          </cell>
          <cell r="AB713">
            <v>0</v>
          </cell>
        </row>
        <row r="714">
          <cell r="O714" t="str">
            <v>W42414</v>
          </cell>
          <cell r="P714">
            <v>1221</v>
          </cell>
          <cell r="Q714">
            <v>4.3144933789120842E-5</v>
          </cell>
          <cell r="AB714">
            <v>0</v>
          </cell>
        </row>
        <row r="715">
          <cell r="O715" t="str">
            <v>W42415</v>
          </cell>
          <cell r="P715">
            <v>1222</v>
          </cell>
          <cell r="Q715">
            <v>4.3144933789120842E-5</v>
          </cell>
          <cell r="AB715">
            <v>0</v>
          </cell>
        </row>
        <row r="716">
          <cell r="O716" t="str">
            <v>W42416</v>
          </cell>
          <cell r="P716">
            <v>1223</v>
          </cell>
          <cell r="Q716">
            <v>4.3144933789120842E-5</v>
          </cell>
          <cell r="AB716">
            <v>0</v>
          </cell>
        </row>
        <row r="717">
          <cell r="O717" t="str">
            <v>W42417</v>
          </cell>
          <cell r="P717">
            <v>1224</v>
          </cell>
          <cell r="Q717">
            <v>4.3144933789120842E-5</v>
          </cell>
          <cell r="AB717">
            <v>0</v>
          </cell>
        </row>
        <row r="718">
          <cell r="O718" t="str">
            <v>W42418</v>
          </cell>
          <cell r="P718">
            <v>1225</v>
          </cell>
          <cell r="Q718">
            <v>4.3144933789120842E-5</v>
          </cell>
          <cell r="AB718">
            <v>0</v>
          </cell>
        </row>
        <row r="719">
          <cell r="O719" t="str">
            <v>W42419</v>
          </cell>
          <cell r="P719">
            <v>1226</v>
          </cell>
          <cell r="Q719">
            <v>4.3144933789120842E-5</v>
          </cell>
          <cell r="AB719">
            <v>0</v>
          </cell>
        </row>
        <row r="720">
          <cell r="O720" t="str">
            <v>W42420</v>
          </cell>
          <cell r="P720">
            <v>1227</v>
          </cell>
          <cell r="Q720">
            <v>4.3144933789120842E-5</v>
          </cell>
          <cell r="AB720">
            <v>0</v>
          </cell>
        </row>
        <row r="721">
          <cell r="O721" t="str">
            <v>W42421</v>
          </cell>
          <cell r="P721">
            <v>1228</v>
          </cell>
          <cell r="Q721">
            <v>4.3144933789120842E-5</v>
          </cell>
          <cell r="AB721">
            <v>0</v>
          </cell>
        </row>
        <row r="722">
          <cell r="O722" t="str">
            <v>W42422</v>
          </cell>
          <cell r="P722">
            <v>1229</v>
          </cell>
          <cell r="Q722">
            <v>4.3144933789120842E-5</v>
          </cell>
          <cell r="AB722">
            <v>0</v>
          </cell>
        </row>
        <row r="723">
          <cell r="O723" t="str">
            <v>W42423</v>
          </cell>
          <cell r="P723">
            <v>1230</v>
          </cell>
          <cell r="Q723">
            <v>4.3144933789120842E-5</v>
          </cell>
          <cell r="AB723">
            <v>0</v>
          </cell>
        </row>
        <row r="724">
          <cell r="O724" t="str">
            <v>W42424</v>
          </cell>
          <cell r="P724">
            <v>1237</v>
          </cell>
          <cell r="Q724">
            <v>4.1153629152699879E-5</v>
          </cell>
          <cell r="AB724">
            <v>0</v>
          </cell>
        </row>
        <row r="725">
          <cell r="Q725">
            <v>0</v>
          </cell>
          <cell r="Z725">
            <v>20.467000000000098</v>
          </cell>
          <cell r="AB725">
            <v>1.7055833333333414</v>
          </cell>
        </row>
        <row r="726">
          <cell r="Q726">
            <v>0</v>
          </cell>
          <cell r="Z726">
            <v>73.56</v>
          </cell>
          <cell r="AA726">
            <v>0.61181818181819381</v>
          </cell>
          <cell r="AB726">
            <v>6.13</v>
          </cell>
        </row>
        <row r="727">
          <cell r="Q727">
            <v>0</v>
          </cell>
          <cell r="Z727">
            <v>722.36159999999927</v>
          </cell>
          <cell r="AA727">
            <v>243.16008712799703</v>
          </cell>
          <cell r="AB727">
            <v>60.196799999999939</v>
          </cell>
        </row>
        <row r="728">
          <cell r="Q728">
            <v>0</v>
          </cell>
          <cell r="Z728">
            <v>26.78666666666777</v>
          </cell>
          <cell r="AA728">
            <v>72</v>
          </cell>
          <cell r="AB728">
            <v>2.232222222222314</v>
          </cell>
        </row>
        <row r="729">
          <cell r="Q729">
            <v>0</v>
          </cell>
          <cell r="Z729">
            <v>1530.851333333344</v>
          </cell>
          <cell r="AB729">
            <v>127.57094444444533</v>
          </cell>
        </row>
        <row r="730">
          <cell r="Q730">
            <v>0</v>
          </cell>
          <cell r="Z730">
            <v>2583.6396736843935</v>
          </cell>
          <cell r="AA730">
            <v>2013.63163732878</v>
          </cell>
          <cell r="AB730">
            <v>215.30330614036612</v>
          </cell>
        </row>
        <row r="731">
          <cell r="Q731">
            <v>0</v>
          </cell>
          <cell r="Z731">
            <v>1139.8960560980038</v>
          </cell>
          <cell r="AA731">
            <v>-370.46728181819162</v>
          </cell>
          <cell r="AB731">
            <v>94.991338008166977</v>
          </cell>
        </row>
        <row r="732">
          <cell r="Q732">
            <v>0</v>
          </cell>
          <cell r="Z732">
            <v>4</v>
          </cell>
          <cell r="AA732">
            <v>-121.56061818181831</v>
          </cell>
          <cell r="AB732">
            <v>0.33333333333333331</v>
          </cell>
        </row>
        <row r="733">
          <cell r="Q733">
            <v>0</v>
          </cell>
          <cell r="V733">
            <v>201301</v>
          </cell>
          <cell r="Z733">
            <v>689.25719974098979</v>
          </cell>
          <cell r="AA733">
            <v>358.72317240854386</v>
          </cell>
          <cell r="AB733">
            <v>57.438099978415813</v>
          </cell>
        </row>
        <row r="734">
          <cell r="Q734">
            <v>0</v>
          </cell>
          <cell r="V734">
            <v>201301</v>
          </cell>
          <cell r="Z734">
            <v>18</v>
          </cell>
          <cell r="AA734">
            <v>-14.620772727272701</v>
          </cell>
          <cell r="AB734">
            <v>1.5</v>
          </cell>
        </row>
        <row r="735">
          <cell r="Q735">
            <v>0</v>
          </cell>
          <cell r="Z735">
            <v>98.412517476616927</v>
          </cell>
          <cell r="AA735">
            <v>-129.06966361043499</v>
          </cell>
          <cell r="AB735">
            <v>8.2010431230514111</v>
          </cell>
        </row>
        <row r="736">
          <cell r="Q736">
            <v>0</v>
          </cell>
          <cell r="Z736">
            <v>22</v>
          </cell>
          <cell r="AA736">
            <v>-39.494627272727257</v>
          </cell>
          <cell r="AB736">
            <v>1.8333333333333333</v>
          </cell>
        </row>
        <row r="737">
          <cell r="Q737">
            <v>0</v>
          </cell>
          <cell r="AB737">
            <v>0</v>
          </cell>
        </row>
        <row r="738">
          <cell r="Q738">
            <v>0</v>
          </cell>
          <cell r="Z738">
            <v>8</v>
          </cell>
          <cell r="AB738">
            <v>0.66666666666666663</v>
          </cell>
        </row>
        <row r="739">
          <cell r="O739" t="str">
            <v>新增门店</v>
          </cell>
          <cell r="P739">
            <v>740</v>
          </cell>
          <cell r="Q739">
            <v>7.9652185456838474E-5</v>
          </cell>
          <cell r="T739" t="str">
            <v>Y</v>
          </cell>
          <cell r="V739">
            <v>201301</v>
          </cell>
          <cell r="AB739">
            <v>0</v>
          </cell>
        </row>
        <row r="740">
          <cell r="O740" t="str">
            <v>新增门店</v>
          </cell>
          <cell r="P740">
            <v>740</v>
          </cell>
          <cell r="Q740">
            <v>1.5930437091367695E-4</v>
          </cell>
          <cell r="T740" t="str">
            <v>Y</v>
          </cell>
          <cell r="V740">
            <v>201301</v>
          </cell>
          <cell r="AB740">
            <v>0</v>
          </cell>
        </row>
        <row r="741">
          <cell r="O741" t="str">
            <v>新增门店</v>
          </cell>
          <cell r="P741">
            <v>740</v>
          </cell>
          <cell r="Q741">
            <v>1.5930437091367695E-4</v>
          </cell>
          <cell r="T741" t="str">
            <v>Y</v>
          </cell>
          <cell r="V741">
            <v>201301</v>
          </cell>
          <cell r="AB741">
            <v>0</v>
          </cell>
        </row>
        <row r="742">
          <cell r="O742" t="str">
            <v>新增门店</v>
          </cell>
          <cell r="P742">
            <v>740</v>
          </cell>
          <cell r="Q742">
            <v>1.5930437091367695E-4</v>
          </cell>
          <cell r="T742" t="str">
            <v>Y</v>
          </cell>
          <cell r="V742">
            <v>201301</v>
          </cell>
          <cell r="AB742">
            <v>0</v>
          </cell>
        </row>
        <row r="743">
          <cell r="O743" t="str">
            <v>新增门店</v>
          </cell>
          <cell r="P743">
            <v>740</v>
          </cell>
          <cell r="Q743">
            <v>7.9652185456838474E-5</v>
          </cell>
          <cell r="T743" t="str">
            <v>Y</v>
          </cell>
          <cell r="V743">
            <v>201301</v>
          </cell>
          <cell r="AB743">
            <v>0</v>
          </cell>
        </row>
        <row r="744">
          <cell r="O744" t="str">
            <v>新增门店</v>
          </cell>
          <cell r="P744">
            <v>740</v>
          </cell>
          <cell r="Q744">
            <v>7.9652185456838474E-5</v>
          </cell>
          <cell r="T744" t="str">
            <v>Y</v>
          </cell>
          <cell r="V744">
            <v>201301</v>
          </cell>
          <cell r="AB744">
            <v>0</v>
          </cell>
        </row>
        <row r="745">
          <cell r="O745" t="str">
            <v>新增门店</v>
          </cell>
          <cell r="P745">
            <v>740</v>
          </cell>
          <cell r="Q745">
            <v>1.194782781852577E-4</v>
          </cell>
          <cell r="T745" t="str">
            <v>Y</v>
          </cell>
          <cell r="V745">
            <v>201301</v>
          </cell>
          <cell r="AB745">
            <v>0</v>
          </cell>
        </row>
        <row r="746">
          <cell r="O746" t="str">
            <v>新增门店</v>
          </cell>
          <cell r="P746">
            <v>740</v>
          </cell>
          <cell r="Q746">
            <v>7.9652185456838474E-5</v>
          </cell>
          <cell r="T746" t="str">
            <v>Y</v>
          </cell>
          <cell r="V746">
            <v>201301</v>
          </cell>
          <cell r="AB746">
            <v>0</v>
          </cell>
        </row>
        <row r="747">
          <cell r="O747" t="str">
            <v>新增门店</v>
          </cell>
          <cell r="P747">
            <v>740</v>
          </cell>
          <cell r="Q747">
            <v>7.9652185456838474E-5</v>
          </cell>
          <cell r="T747" t="str">
            <v>Y</v>
          </cell>
          <cell r="V747">
            <v>201301</v>
          </cell>
          <cell r="AB747">
            <v>0</v>
          </cell>
        </row>
        <row r="748">
          <cell r="O748" t="str">
            <v>新增门店</v>
          </cell>
          <cell r="P748">
            <v>740</v>
          </cell>
          <cell r="Q748">
            <v>1.5930437091367695E-4</v>
          </cell>
          <cell r="T748" t="str">
            <v>Y</v>
          </cell>
          <cell r="V748">
            <v>201301</v>
          </cell>
          <cell r="AB748">
            <v>0</v>
          </cell>
        </row>
        <row r="749">
          <cell r="O749" t="str">
            <v>新增门店</v>
          </cell>
          <cell r="P749">
            <v>740</v>
          </cell>
          <cell r="Q749">
            <v>7.9652185456838474E-5</v>
          </cell>
          <cell r="T749" t="str">
            <v>Y</v>
          </cell>
          <cell r="V749">
            <v>201301</v>
          </cell>
          <cell r="AB749">
            <v>0</v>
          </cell>
        </row>
        <row r="750">
          <cell r="O750" t="str">
            <v>新增门店</v>
          </cell>
          <cell r="P750">
            <v>740</v>
          </cell>
          <cell r="Q750">
            <v>7.9652185456838474E-5</v>
          </cell>
          <cell r="T750" t="str">
            <v>Y</v>
          </cell>
          <cell r="V750">
            <v>201301</v>
          </cell>
          <cell r="AB750">
            <v>0</v>
          </cell>
        </row>
        <row r="751">
          <cell r="O751" t="str">
            <v>新增门店</v>
          </cell>
          <cell r="P751">
            <v>740</v>
          </cell>
          <cell r="Q751">
            <v>1.5930437091367695E-4</v>
          </cell>
          <cell r="T751" t="str">
            <v>Y</v>
          </cell>
          <cell r="V751">
            <v>201301</v>
          </cell>
          <cell r="AB751">
            <v>0</v>
          </cell>
        </row>
        <row r="752">
          <cell r="O752" t="str">
            <v>新增门店</v>
          </cell>
          <cell r="P752">
            <v>740</v>
          </cell>
          <cell r="Q752">
            <v>1.194782781852577E-4</v>
          </cell>
          <cell r="T752" t="str">
            <v>Y</v>
          </cell>
          <cell r="V752">
            <v>201301</v>
          </cell>
          <cell r="AB752">
            <v>0</v>
          </cell>
        </row>
        <row r="753">
          <cell r="O753" t="str">
            <v>新增门店</v>
          </cell>
          <cell r="P753">
            <v>740</v>
          </cell>
          <cell r="Q753">
            <v>7.9652185456838474E-5</v>
          </cell>
          <cell r="T753" t="str">
            <v>Y</v>
          </cell>
          <cell r="V753">
            <v>201301</v>
          </cell>
          <cell r="AB753">
            <v>0</v>
          </cell>
        </row>
        <row r="754">
          <cell r="O754" t="str">
            <v>新增门店</v>
          </cell>
          <cell r="P754">
            <v>740</v>
          </cell>
          <cell r="Q754">
            <v>7.9652185456838474E-5</v>
          </cell>
          <cell r="T754" t="str">
            <v>Y</v>
          </cell>
          <cell r="V754">
            <v>201301</v>
          </cell>
          <cell r="AB754">
            <v>0</v>
          </cell>
        </row>
        <row r="755">
          <cell r="O755" t="str">
            <v>新增门店</v>
          </cell>
          <cell r="P755">
            <v>740</v>
          </cell>
          <cell r="Q755">
            <v>7.9652185456838474E-5</v>
          </cell>
          <cell r="T755" t="str">
            <v>Y</v>
          </cell>
          <cell r="V755">
            <v>201301</v>
          </cell>
          <cell r="AB755">
            <v>0</v>
          </cell>
        </row>
        <row r="756">
          <cell r="O756" t="str">
            <v>新增门店</v>
          </cell>
          <cell r="P756">
            <v>740</v>
          </cell>
          <cell r="Q756">
            <v>7.9652185456838474E-5</v>
          </cell>
          <cell r="T756" t="str">
            <v>Y</v>
          </cell>
          <cell r="V756">
            <v>201301</v>
          </cell>
          <cell r="AB756">
            <v>0</v>
          </cell>
        </row>
        <row r="757">
          <cell r="O757" t="str">
            <v>新增门店</v>
          </cell>
          <cell r="P757">
            <v>740</v>
          </cell>
          <cell r="Q757">
            <v>1.5930437091367695E-4</v>
          </cell>
          <cell r="T757" t="str">
            <v>Y</v>
          </cell>
          <cell r="V757">
            <v>201301</v>
          </cell>
          <cell r="AB757">
            <v>0</v>
          </cell>
        </row>
        <row r="758">
          <cell r="O758" t="str">
            <v>新增门店</v>
          </cell>
          <cell r="P758">
            <v>740</v>
          </cell>
          <cell r="Q758">
            <v>1.5930437091367695E-4</v>
          </cell>
          <cell r="T758" t="str">
            <v>Y</v>
          </cell>
          <cell r="V758">
            <v>201301</v>
          </cell>
          <cell r="AB758">
            <v>0</v>
          </cell>
        </row>
        <row r="759">
          <cell r="O759" t="str">
            <v>新增门店</v>
          </cell>
          <cell r="P759">
            <v>740</v>
          </cell>
          <cell r="Q759">
            <v>1.5930437091367695E-4</v>
          </cell>
          <cell r="T759" t="str">
            <v>Y</v>
          </cell>
          <cell r="V759">
            <v>201301</v>
          </cell>
          <cell r="AB759">
            <v>0</v>
          </cell>
        </row>
        <row r="760">
          <cell r="O760" t="str">
            <v>新增门店</v>
          </cell>
          <cell r="P760">
            <v>740</v>
          </cell>
          <cell r="Q760">
            <v>1.5930437091367695E-4</v>
          </cell>
          <cell r="T760" t="str">
            <v>Y</v>
          </cell>
          <cell r="V760">
            <v>201301</v>
          </cell>
          <cell r="AB760">
            <v>0</v>
          </cell>
        </row>
        <row r="761">
          <cell r="O761" t="str">
            <v>新增门店</v>
          </cell>
          <cell r="P761">
            <v>740</v>
          </cell>
          <cell r="Q761">
            <v>1.194782781852577E-4</v>
          </cell>
          <cell r="T761" t="str">
            <v>Y</v>
          </cell>
          <cell r="V761">
            <v>201301</v>
          </cell>
          <cell r="AB761">
            <v>0</v>
          </cell>
        </row>
        <row r="762">
          <cell r="O762" t="str">
            <v>新增门店</v>
          </cell>
          <cell r="P762">
            <v>740</v>
          </cell>
          <cell r="Q762">
            <v>1.5930437091367695E-4</v>
          </cell>
          <cell r="T762" t="str">
            <v>Y</v>
          </cell>
          <cell r="V762">
            <v>201301</v>
          </cell>
          <cell r="AB762">
            <v>0</v>
          </cell>
        </row>
        <row r="763">
          <cell r="O763" t="str">
            <v>新增门店</v>
          </cell>
          <cell r="P763">
            <v>740</v>
          </cell>
          <cell r="Q763">
            <v>1.5930437091367695E-4</v>
          </cell>
          <cell r="T763" t="str">
            <v>Y</v>
          </cell>
          <cell r="V763">
            <v>201301</v>
          </cell>
          <cell r="AB763">
            <v>0</v>
          </cell>
        </row>
        <row r="764">
          <cell r="O764" t="str">
            <v>新增门店</v>
          </cell>
          <cell r="P764">
            <v>740</v>
          </cell>
          <cell r="Q764">
            <v>1.194782781852577E-4</v>
          </cell>
          <cell r="T764" t="str">
            <v>Y</v>
          </cell>
          <cell r="V764">
            <v>201301</v>
          </cell>
          <cell r="AB764">
            <v>0</v>
          </cell>
        </row>
        <row r="765">
          <cell r="O765" t="str">
            <v>新增门店</v>
          </cell>
          <cell r="P765">
            <v>740</v>
          </cell>
          <cell r="Q765">
            <v>1.5930437091367695E-4</v>
          </cell>
          <cell r="T765" t="str">
            <v>Y</v>
          </cell>
          <cell r="V765">
            <v>201301</v>
          </cell>
          <cell r="AB765">
            <v>0</v>
          </cell>
        </row>
        <row r="766">
          <cell r="O766" t="str">
            <v>新增门店</v>
          </cell>
          <cell r="P766">
            <v>740</v>
          </cell>
          <cell r="Q766">
            <v>1.5930437091367695E-4</v>
          </cell>
          <cell r="T766" t="str">
            <v>Y</v>
          </cell>
          <cell r="V766">
            <v>201301</v>
          </cell>
          <cell r="AB766">
            <v>0</v>
          </cell>
        </row>
        <row r="767">
          <cell r="O767" t="str">
            <v>新增门店</v>
          </cell>
          <cell r="P767">
            <v>740</v>
          </cell>
          <cell r="Q767">
            <v>1.5930437091367695E-4</v>
          </cell>
          <cell r="T767" t="str">
            <v>Y</v>
          </cell>
          <cell r="V767">
            <v>201301</v>
          </cell>
          <cell r="AB767">
            <v>0</v>
          </cell>
        </row>
        <row r="768">
          <cell r="O768" t="str">
            <v>新增门店</v>
          </cell>
          <cell r="P768">
            <v>740</v>
          </cell>
          <cell r="Q768">
            <v>1.5930437091367695E-4</v>
          </cell>
          <cell r="T768" t="str">
            <v>Y</v>
          </cell>
          <cell r="V768">
            <v>201301</v>
          </cell>
          <cell r="AB768">
            <v>0</v>
          </cell>
        </row>
        <row r="769">
          <cell r="O769" t="str">
            <v>W40614</v>
          </cell>
          <cell r="P769">
            <v>312</v>
          </cell>
          <cell r="Q769">
            <v>9.4918854336065845E-4</v>
          </cell>
          <cell r="X769">
            <v>1</v>
          </cell>
          <cell r="Y769">
            <v>1</v>
          </cell>
          <cell r="Z769">
            <v>3</v>
          </cell>
          <cell r="AA769">
            <v>68</v>
          </cell>
          <cell r="AB769">
            <v>0.25</v>
          </cell>
        </row>
        <row r="770">
          <cell r="O770" t="str">
            <v>W03841</v>
          </cell>
          <cell r="P770">
            <v>297</v>
          </cell>
          <cell r="Q770">
            <v>1.0119810162291327E-3</v>
          </cell>
          <cell r="W770">
            <v>1</v>
          </cell>
          <cell r="Z770">
            <v>163</v>
          </cell>
          <cell r="AA770">
            <v>126</v>
          </cell>
          <cell r="AB770">
            <v>13.583333333333334</v>
          </cell>
        </row>
        <row r="771">
          <cell r="O771" t="str">
            <v>W00547</v>
          </cell>
          <cell r="P771">
            <v>280</v>
          </cell>
          <cell r="Q771">
            <v>1.1483190070027546E-3</v>
          </cell>
          <cell r="R771" t="str">
            <v>Y</v>
          </cell>
          <cell r="Z771">
            <v>178</v>
          </cell>
          <cell r="AA771">
            <v>144</v>
          </cell>
          <cell r="AB771">
            <v>14.833333333333334</v>
          </cell>
        </row>
        <row r="772">
          <cell r="O772" t="str">
            <v>W36381</v>
          </cell>
          <cell r="P772">
            <v>461</v>
          </cell>
          <cell r="Q772">
            <v>3.9826092728419236E-4</v>
          </cell>
          <cell r="W772">
            <v>1</v>
          </cell>
          <cell r="Z772">
            <v>60</v>
          </cell>
          <cell r="AA772">
            <v>149</v>
          </cell>
          <cell r="AB772">
            <v>5</v>
          </cell>
        </row>
        <row r="773">
          <cell r="O773" t="str">
            <v>W39217</v>
          </cell>
          <cell r="P773">
            <v>360</v>
          </cell>
          <cell r="Q773">
            <v>7.7103315522219639E-4</v>
          </cell>
          <cell r="X773">
            <v>1</v>
          </cell>
          <cell r="Y773">
            <v>1</v>
          </cell>
          <cell r="AA773">
            <v>96</v>
          </cell>
          <cell r="AB773">
            <v>0</v>
          </cell>
        </row>
        <row r="774">
          <cell r="O774" t="str">
            <v>W23352</v>
          </cell>
          <cell r="P774">
            <v>513</v>
          </cell>
          <cell r="Q774">
            <v>3.2126381467591518E-4</v>
          </cell>
          <cell r="X774">
            <v>1</v>
          </cell>
          <cell r="Y774">
            <v>1</v>
          </cell>
          <cell r="Z774">
            <v>44</v>
          </cell>
          <cell r="AA774">
            <v>40</v>
          </cell>
          <cell r="AB774">
            <v>3.6666666666666665</v>
          </cell>
        </row>
        <row r="775">
          <cell r="O775" t="str">
            <v>W38997</v>
          </cell>
          <cell r="P775">
            <v>1067</v>
          </cell>
          <cell r="Q775">
            <v>7.9652185456838474E-5</v>
          </cell>
          <cell r="AA775">
            <v>6</v>
          </cell>
          <cell r="AB775">
            <v>0</v>
          </cell>
        </row>
        <row r="776">
          <cell r="O776" t="str">
            <v>W38996</v>
          </cell>
          <cell r="P776">
            <v>1123</v>
          </cell>
          <cell r="Q776">
            <v>6.6376821214032055E-5</v>
          </cell>
          <cell r="AA776">
            <v>4</v>
          </cell>
          <cell r="AB776">
            <v>0</v>
          </cell>
        </row>
        <row r="777">
          <cell r="O777" t="str">
            <v>W38995</v>
          </cell>
          <cell r="P777">
            <v>430</v>
          </cell>
          <cell r="Q777">
            <v>4.4976934054628126E-4</v>
          </cell>
          <cell r="AA777">
            <v>56</v>
          </cell>
          <cell r="AB777">
            <v>0</v>
          </cell>
        </row>
        <row r="778">
          <cell r="O778" t="str">
            <v>W38994</v>
          </cell>
          <cell r="P778">
            <v>674</v>
          </cell>
          <cell r="Q778">
            <v>1.7921741727788655E-4</v>
          </cell>
          <cell r="AA778">
            <v>21</v>
          </cell>
          <cell r="AB778">
            <v>0</v>
          </cell>
        </row>
        <row r="779">
          <cell r="O779" t="str">
            <v>W38993</v>
          </cell>
          <cell r="P779">
            <v>975</v>
          </cell>
          <cell r="Q779">
            <v>8.6289867578241683E-5</v>
          </cell>
          <cell r="AA779">
            <v>7</v>
          </cell>
          <cell r="AB779">
            <v>0</v>
          </cell>
        </row>
        <row r="780">
          <cell r="O780" t="str">
            <v>W38992</v>
          </cell>
          <cell r="P780">
            <v>903</v>
          </cell>
          <cell r="Q780">
            <v>9.9565231821048089E-5</v>
          </cell>
          <cell r="AA780">
            <v>9</v>
          </cell>
          <cell r="AB780">
            <v>0</v>
          </cell>
        </row>
        <row r="781">
          <cell r="O781" t="str">
            <v>W38991</v>
          </cell>
          <cell r="P781">
            <v>904</v>
          </cell>
          <cell r="Q781">
            <v>9.9565231821048089E-5</v>
          </cell>
          <cell r="AA781">
            <v>9</v>
          </cell>
          <cell r="AB781">
            <v>0</v>
          </cell>
        </row>
        <row r="782">
          <cell r="O782" t="str">
            <v>W38990</v>
          </cell>
          <cell r="P782">
            <v>905</v>
          </cell>
          <cell r="Q782">
            <v>9.9565231821048089E-5</v>
          </cell>
          <cell r="AA782">
            <v>9</v>
          </cell>
          <cell r="AB782">
            <v>0</v>
          </cell>
        </row>
        <row r="783">
          <cell r="O783" t="str">
            <v>W38989</v>
          </cell>
          <cell r="P783">
            <v>1068</v>
          </cell>
          <cell r="Q783">
            <v>7.9652185456838474E-5</v>
          </cell>
          <cell r="AA783">
            <v>6</v>
          </cell>
          <cell r="AB783">
            <v>0</v>
          </cell>
        </row>
        <row r="784">
          <cell r="O784" t="str">
            <v>W38988</v>
          </cell>
          <cell r="P784">
            <v>877</v>
          </cell>
          <cell r="Q784">
            <v>1.062029139424513E-4</v>
          </cell>
          <cell r="AA784">
            <v>10</v>
          </cell>
          <cell r="AB784">
            <v>0</v>
          </cell>
        </row>
        <row r="785">
          <cell r="O785" t="str">
            <v>W38987</v>
          </cell>
          <cell r="P785">
            <v>844</v>
          </cell>
          <cell r="Q785">
            <v>1.194782781852577E-4</v>
          </cell>
          <cell r="AA785">
            <v>12</v>
          </cell>
          <cell r="AB785">
            <v>0</v>
          </cell>
        </row>
        <row r="786">
          <cell r="O786" t="str">
            <v>W30486</v>
          </cell>
          <cell r="P786">
            <v>1069</v>
          </cell>
          <cell r="Q786">
            <v>7.9652185456838474E-5</v>
          </cell>
          <cell r="Z786">
            <v>21</v>
          </cell>
          <cell r="AA786">
            <v>6</v>
          </cell>
          <cell r="AB786">
            <v>1.75</v>
          </cell>
        </row>
        <row r="787">
          <cell r="O787" t="str">
            <v>W30485</v>
          </cell>
          <cell r="P787">
            <v>906</v>
          </cell>
          <cell r="Q787">
            <v>9.9565231821048089E-5</v>
          </cell>
          <cell r="Z787">
            <v>30</v>
          </cell>
          <cell r="AA787">
            <v>9</v>
          </cell>
          <cell r="AB787">
            <v>2.5</v>
          </cell>
        </row>
        <row r="788">
          <cell r="O788" t="str">
            <v>W28516</v>
          </cell>
          <cell r="P788">
            <v>264</v>
          </cell>
          <cell r="Q788">
            <v>1.1947827818525772E-3</v>
          </cell>
          <cell r="X788">
            <v>1</v>
          </cell>
          <cell r="Y788">
            <v>1</v>
          </cell>
          <cell r="AA788">
            <v>132</v>
          </cell>
          <cell r="AB788">
            <v>0</v>
          </cell>
        </row>
        <row r="789">
          <cell r="O789" t="str">
            <v>W16901</v>
          </cell>
          <cell r="P789">
            <v>907</v>
          </cell>
          <cell r="Q789">
            <v>9.9565231821048089E-5</v>
          </cell>
          <cell r="Z789">
            <v>12</v>
          </cell>
          <cell r="AA789">
            <v>9</v>
          </cell>
          <cell r="AB789">
            <v>1</v>
          </cell>
        </row>
        <row r="790">
          <cell r="O790" t="str">
            <v>W17452</v>
          </cell>
          <cell r="P790">
            <v>523</v>
          </cell>
          <cell r="Q790">
            <v>3.1197105970595066E-4</v>
          </cell>
          <cell r="Z790">
            <v>24</v>
          </cell>
          <cell r="AA790">
            <v>41</v>
          </cell>
          <cell r="AB790">
            <v>2</v>
          </cell>
        </row>
        <row r="791">
          <cell r="O791" t="str">
            <v>W16892</v>
          </cell>
          <cell r="P791">
            <v>1070</v>
          </cell>
          <cell r="Q791">
            <v>7.9652185456838474E-5</v>
          </cell>
          <cell r="Z791">
            <v>50</v>
          </cell>
          <cell r="AA791">
            <v>6</v>
          </cell>
          <cell r="AB791">
            <v>4.166666666666667</v>
          </cell>
        </row>
        <row r="792">
          <cell r="O792" t="str">
            <v>W03842</v>
          </cell>
          <cell r="P792">
            <v>287</v>
          </cell>
          <cell r="Q792">
            <v>1.0620291394245129E-3</v>
          </cell>
          <cell r="W792">
            <v>1</v>
          </cell>
          <cell r="X792">
            <v>1</v>
          </cell>
          <cell r="Y792">
            <v>1</v>
          </cell>
          <cell r="Z792">
            <v>180</v>
          </cell>
          <cell r="AA792">
            <v>149</v>
          </cell>
          <cell r="AB792">
            <v>15</v>
          </cell>
        </row>
        <row r="793">
          <cell r="O793" t="str">
            <v>W16900</v>
          </cell>
          <cell r="P793">
            <v>687</v>
          </cell>
          <cell r="Q793">
            <v>1.7257973515648337E-4</v>
          </cell>
          <cell r="R793" t="str">
            <v>Y</v>
          </cell>
          <cell r="Z793">
            <v>24</v>
          </cell>
          <cell r="AA793">
            <v>14</v>
          </cell>
          <cell r="AB793">
            <v>2</v>
          </cell>
        </row>
        <row r="794">
          <cell r="O794" t="str">
            <v>W16894</v>
          </cell>
          <cell r="P794">
            <v>1071</v>
          </cell>
          <cell r="Q794">
            <v>7.9652185456838474E-5</v>
          </cell>
          <cell r="Z794">
            <v>18</v>
          </cell>
          <cell r="AA794">
            <v>6</v>
          </cell>
          <cell r="AB794">
            <v>1.5</v>
          </cell>
        </row>
        <row r="795">
          <cell r="O795" t="str">
            <v>W03373</v>
          </cell>
          <cell r="P795">
            <v>193</v>
          </cell>
          <cell r="Q795">
            <v>1.5930437091367694E-3</v>
          </cell>
          <cell r="R795" t="str">
            <v>Y</v>
          </cell>
          <cell r="W795">
            <v>1</v>
          </cell>
          <cell r="X795">
            <v>1</v>
          </cell>
          <cell r="Y795">
            <v>1</v>
          </cell>
          <cell r="Z795">
            <v>12</v>
          </cell>
          <cell r="AA795">
            <v>168</v>
          </cell>
          <cell r="AB795">
            <v>1</v>
          </cell>
        </row>
        <row r="796">
          <cell r="O796" t="str">
            <v>W16898</v>
          </cell>
          <cell r="P796">
            <v>1109</v>
          </cell>
          <cell r="Q796">
            <v>7.3014503335435264E-5</v>
          </cell>
          <cell r="Z796">
            <v>60</v>
          </cell>
          <cell r="AA796">
            <v>5</v>
          </cell>
          <cell r="AB796">
            <v>5</v>
          </cell>
        </row>
        <row r="797">
          <cell r="O797" t="str">
            <v>W17451</v>
          </cell>
          <cell r="P797">
            <v>657</v>
          </cell>
          <cell r="Q797">
            <v>1.9249278152069297E-4</v>
          </cell>
          <cell r="Z797">
            <v>120</v>
          </cell>
          <cell r="AA797">
            <v>23</v>
          </cell>
          <cell r="AB797">
            <v>10</v>
          </cell>
        </row>
        <row r="798">
          <cell r="O798" t="str">
            <v>W16902</v>
          </cell>
          <cell r="P798">
            <v>796</v>
          </cell>
          <cell r="Q798">
            <v>1.3939132454946732E-4</v>
          </cell>
          <cell r="R798" t="str">
            <v>Y</v>
          </cell>
          <cell r="Z798">
            <v>24</v>
          </cell>
          <cell r="AA798">
            <v>9</v>
          </cell>
          <cell r="AB798">
            <v>2</v>
          </cell>
        </row>
        <row r="799">
          <cell r="O799" t="str">
            <v>W16914</v>
          </cell>
          <cell r="P799">
            <v>437</v>
          </cell>
          <cell r="Q799">
            <v>4.3808702001261161E-4</v>
          </cell>
          <cell r="Z799">
            <v>58</v>
          </cell>
          <cell r="AA799">
            <v>54</v>
          </cell>
          <cell r="AB799">
            <v>4.833333333333333</v>
          </cell>
        </row>
        <row r="800">
          <cell r="O800" t="str">
            <v>W16899</v>
          </cell>
          <cell r="P800">
            <v>442</v>
          </cell>
          <cell r="Q800">
            <v>4.2481165576980519E-4</v>
          </cell>
          <cell r="Z800">
            <v>108</v>
          </cell>
          <cell r="AA800">
            <v>58</v>
          </cell>
          <cell r="AB800">
            <v>9</v>
          </cell>
        </row>
        <row r="801">
          <cell r="O801" t="str">
            <v>W03133</v>
          </cell>
          <cell r="P801">
            <v>629</v>
          </cell>
          <cell r="Q801">
            <v>2.124058278849026E-4</v>
          </cell>
          <cell r="Z801">
            <v>210</v>
          </cell>
          <cell r="AA801">
            <v>26</v>
          </cell>
          <cell r="AB801">
            <v>17.5</v>
          </cell>
        </row>
        <row r="802">
          <cell r="O802" t="str">
            <v>W34431</v>
          </cell>
          <cell r="P802">
            <v>380</v>
          </cell>
          <cell r="Q802">
            <v>6.3721748365470779E-4</v>
          </cell>
          <cell r="Z802">
            <v>4</v>
          </cell>
          <cell r="AA802">
            <v>78</v>
          </cell>
          <cell r="AB802">
            <v>0.33333333333333331</v>
          </cell>
        </row>
        <row r="803">
          <cell r="O803" t="str">
            <v>W30487</v>
          </cell>
          <cell r="P803">
            <v>194</v>
          </cell>
          <cell r="Q803">
            <v>1.5930437091367694E-3</v>
          </cell>
          <cell r="X803">
            <v>1</v>
          </cell>
          <cell r="Y803">
            <v>1</v>
          </cell>
          <cell r="Z803">
            <v>17</v>
          </cell>
          <cell r="AA803">
            <v>144</v>
          </cell>
          <cell r="AB803">
            <v>1.4166666666666667</v>
          </cell>
        </row>
        <row r="804">
          <cell r="O804" t="str">
            <v>W16904</v>
          </cell>
          <cell r="P804">
            <v>1072</v>
          </cell>
          <cell r="Q804">
            <v>7.9652185456838474E-5</v>
          </cell>
          <cell r="R804" t="str">
            <v>Y</v>
          </cell>
          <cell r="W804">
            <v>1</v>
          </cell>
          <cell r="Z804">
            <v>134</v>
          </cell>
          <cell r="AA804">
            <v>6</v>
          </cell>
          <cell r="AB804">
            <v>11.166666666666666</v>
          </cell>
        </row>
        <row r="805">
          <cell r="O805" t="str">
            <v>W16896</v>
          </cell>
          <cell r="P805">
            <v>95</v>
          </cell>
          <cell r="Q805">
            <v>2.5223192061332184E-3</v>
          </cell>
          <cell r="R805" t="str">
            <v>Y</v>
          </cell>
          <cell r="U805" t="str">
            <v>Y</v>
          </cell>
          <cell r="W805">
            <v>1</v>
          </cell>
          <cell r="X805">
            <v>1</v>
          </cell>
          <cell r="Y805">
            <v>1</v>
          </cell>
          <cell r="Z805">
            <v>378</v>
          </cell>
          <cell r="AA805">
            <v>312</v>
          </cell>
          <cell r="AB805">
            <v>31.5</v>
          </cell>
        </row>
        <row r="806">
          <cell r="O806" t="str">
            <v>W02901</v>
          </cell>
          <cell r="P806">
            <v>44</v>
          </cell>
          <cell r="Q806">
            <v>3.7901164913212307E-3</v>
          </cell>
          <cell r="R806" t="str">
            <v>Y</v>
          </cell>
          <cell r="U806" t="str">
            <v>Y</v>
          </cell>
          <cell r="W806">
            <v>1</v>
          </cell>
          <cell r="X806">
            <v>1</v>
          </cell>
          <cell r="Y806">
            <v>1</v>
          </cell>
          <cell r="Z806">
            <v>435</v>
          </cell>
          <cell r="AA806">
            <v>478</v>
          </cell>
          <cell r="AB806">
            <v>36.25</v>
          </cell>
        </row>
        <row r="807">
          <cell r="O807" t="str">
            <v>W25722</v>
          </cell>
          <cell r="P807">
            <v>127</v>
          </cell>
          <cell r="Q807">
            <v>2.1240582788490258E-3</v>
          </cell>
          <cell r="R807" t="str">
            <v>Y</v>
          </cell>
          <cell r="U807" t="str">
            <v>Y</v>
          </cell>
          <cell r="W807">
            <v>1</v>
          </cell>
          <cell r="X807">
            <v>1</v>
          </cell>
          <cell r="Y807">
            <v>1</v>
          </cell>
          <cell r="Z807">
            <v>244</v>
          </cell>
          <cell r="AA807">
            <v>275</v>
          </cell>
          <cell r="AB807">
            <v>20.333333333333332</v>
          </cell>
        </row>
        <row r="808">
          <cell r="O808" t="str">
            <v>W00583</v>
          </cell>
          <cell r="P808">
            <v>48</v>
          </cell>
          <cell r="Q808">
            <v>3.451594703129667E-3</v>
          </cell>
          <cell r="R808" t="str">
            <v>Y</v>
          </cell>
          <cell r="U808" t="str">
            <v>Y</v>
          </cell>
          <cell r="X808">
            <v>1</v>
          </cell>
          <cell r="Y808">
            <v>1</v>
          </cell>
          <cell r="Z808">
            <v>526</v>
          </cell>
          <cell r="AA808">
            <v>446</v>
          </cell>
          <cell r="AB808">
            <v>43.833333333333336</v>
          </cell>
        </row>
        <row r="809">
          <cell r="O809" t="str">
            <v>W17019</v>
          </cell>
          <cell r="P809">
            <v>195</v>
          </cell>
          <cell r="Q809">
            <v>1.5930437091367694E-3</v>
          </cell>
          <cell r="X809">
            <v>1</v>
          </cell>
          <cell r="Y809">
            <v>1</v>
          </cell>
          <cell r="Z809">
            <v>27</v>
          </cell>
          <cell r="AA809">
            <v>196</v>
          </cell>
          <cell r="AB809">
            <v>2.25</v>
          </cell>
        </row>
        <row r="810">
          <cell r="O810" t="str">
            <v>W36893</v>
          </cell>
          <cell r="P810">
            <v>161</v>
          </cell>
          <cell r="Q810">
            <v>1.8253625833858816E-3</v>
          </cell>
          <cell r="W810">
            <v>1</v>
          </cell>
          <cell r="X810">
            <v>1</v>
          </cell>
          <cell r="Y810">
            <v>1</v>
          </cell>
          <cell r="AA810">
            <v>238</v>
          </cell>
          <cell r="AB810">
            <v>0</v>
          </cell>
        </row>
        <row r="811">
          <cell r="O811" t="str">
            <v>W34430</v>
          </cell>
          <cell r="P811">
            <v>238</v>
          </cell>
          <cell r="Q811">
            <v>1.2545219209452059E-3</v>
          </cell>
          <cell r="X811">
            <v>1</v>
          </cell>
          <cell r="Y811">
            <v>1</v>
          </cell>
          <cell r="Z811">
            <v>40</v>
          </cell>
          <cell r="AA811">
            <v>168</v>
          </cell>
          <cell r="AB811">
            <v>3.3333333333333335</v>
          </cell>
        </row>
        <row r="812">
          <cell r="O812" t="str">
            <v>W36894</v>
          </cell>
          <cell r="P812">
            <v>1073</v>
          </cell>
          <cell r="Q812">
            <v>7.9652185456838474E-5</v>
          </cell>
          <cell r="AA812">
            <v>6</v>
          </cell>
          <cell r="AB812">
            <v>0</v>
          </cell>
        </row>
        <row r="813">
          <cell r="O813" t="str">
            <v>W36897</v>
          </cell>
          <cell r="P813">
            <v>1074</v>
          </cell>
          <cell r="Q813">
            <v>7.9652185456838474E-5</v>
          </cell>
          <cell r="AA813">
            <v>6</v>
          </cell>
          <cell r="AB813">
            <v>0</v>
          </cell>
        </row>
        <row r="814">
          <cell r="O814" t="str">
            <v>W36896</v>
          </cell>
          <cell r="P814">
            <v>1075</v>
          </cell>
          <cell r="Q814">
            <v>7.9652185456838474E-5</v>
          </cell>
          <cell r="AA814">
            <v>6</v>
          </cell>
          <cell r="AB814">
            <v>0</v>
          </cell>
        </row>
        <row r="815">
          <cell r="O815" t="str">
            <v>W36895</v>
          </cell>
          <cell r="P815">
            <v>1076</v>
          </cell>
          <cell r="Q815">
            <v>7.9652185456838474E-5</v>
          </cell>
          <cell r="AA815">
            <v>6</v>
          </cell>
          <cell r="AB815">
            <v>0</v>
          </cell>
        </row>
        <row r="816">
          <cell r="O816" t="str">
            <v>W36890</v>
          </cell>
          <cell r="P816">
            <v>443</v>
          </cell>
          <cell r="Q816">
            <v>4.2481165576980519E-4</v>
          </cell>
          <cell r="AA816">
            <v>52</v>
          </cell>
          <cell r="AB816">
            <v>0</v>
          </cell>
        </row>
        <row r="817">
          <cell r="O817" t="str">
            <v>W36889</v>
          </cell>
          <cell r="P817">
            <v>510</v>
          </cell>
          <cell r="Q817">
            <v>3.2524642394875708E-4</v>
          </cell>
          <cell r="AA817">
            <v>37</v>
          </cell>
          <cell r="AB817">
            <v>0</v>
          </cell>
        </row>
        <row r="818">
          <cell r="O818" t="str">
            <v>W36888</v>
          </cell>
          <cell r="P818">
            <v>878</v>
          </cell>
          <cell r="Q818">
            <v>1.062029139424513E-4</v>
          </cell>
          <cell r="AA818">
            <v>10</v>
          </cell>
          <cell r="AB818">
            <v>0</v>
          </cell>
        </row>
        <row r="819">
          <cell r="O819" t="str">
            <v>W30490</v>
          </cell>
          <cell r="P819">
            <v>143</v>
          </cell>
          <cell r="Q819">
            <v>1.9913046364209617E-3</v>
          </cell>
          <cell r="R819" t="str">
            <v>Y</v>
          </cell>
          <cell r="W819">
            <v>1</v>
          </cell>
          <cell r="X819">
            <v>1</v>
          </cell>
          <cell r="Y819">
            <v>1</v>
          </cell>
          <cell r="Z819">
            <v>140</v>
          </cell>
          <cell r="AA819">
            <v>252</v>
          </cell>
          <cell r="AB819">
            <v>11.666666666666666</v>
          </cell>
        </row>
        <row r="820">
          <cell r="O820" t="str">
            <v>W16895</v>
          </cell>
          <cell r="P820">
            <v>166</v>
          </cell>
          <cell r="Q820">
            <v>1.7669509807175334E-3</v>
          </cell>
          <cell r="R820" t="str">
            <v>Y</v>
          </cell>
          <cell r="W820">
            <v>1</v>
          </cell>
          <cell r="X820">
            <v>1</v>
          </cell>
          <cell r="Y820">
            <v>1</v>
          </cell>
          <cell r="Z820">
            <v>132</v>
          </cell>
          <cell r="AA820">
            <v>220</v>
          </cell>
          <cell r="AB820">
            <v>11</v>
          </cell>
        </row>
        <row r="821">
          <cell r="O821" t="str">
            <v>W34445</v>
          </cell>
          <cell r="P821">
            <v>845</v>
          </cell>
          <cell r="Q821">
            <v>1.194782781852577E-4</v>
          </cell>
          <cell r="Z821">
            <v>5</v>
          </cell>
          <cell r="AA821">
            <v>12</v>
          </cell>
          <cell r="AB821">
            <v>0.41666666666666669</v>
          </cell>
        </row>
        <row r="822">
          <cell r="O822" t="str">
            <v>W34444</v>
          </cell>
          <cell r="P822">
            <v>818</v>
          </cell>
          <cell r="Q822">
            <v>1.3275364242806411E-4</v>
          </cell>
          <cell r="Z822">
            <v>3</v>
          </cell>
          <cell r="AA822">
            <v>8</v>
          </cell>
          <cell r="AB822">
            <v>0.25</v>
          </cell>
        </row>
        <row r="823">
          <cell r="O823" t="str">
            <v>W34443</v>
          </cell>
          <cell r="P823">
            <v>1077</v>
          </cell>
          <cell r="Q823">
            <v>7.9652185456838474E-5</v>
          </cell>
          <cell r="Z823">
            <v>3</v>
          </cell>
          <cell r="AA823">
            <v>6</v>
          </cell>
          <cell r="AB823">
            <v>0.25</v>
          </cell>
        </row>
        <row r="824">
          <cell r="O824" t="str">
            <v>W34442</v>
          </cell>
          <cell r="P824">
            <v>662</v>
          </cell>
          <cell r="Q824">
            <v>1.8585509939928976E-4</v>
          </cell>
          <cell r="Z824">
            <v>3</v>
          </cell>
          <cell r="AA824">
            <v>22</v>
          </cell>
          <cell r="AB824">
            <v>0.25</v>
          </cell>
        </row>
        <row r="825">
          <cell r="O825" t="str">
            <v>W34441</v>
          </cell>
          <cell r="P825">
            <v>663</v>
          </cell>
          <cell r="Q825">
            <v>1.8585509939928976E-4</v>
          </cell>
          <cell r="Z825">
            <v>3</v>
          </cell>
          <cell r="AA825">
            <v>16</v>
          </cell>
          <cell r="AB825">
            <v>0.25</v>
          </cell>
        </row>
        <row r="826">
          <cell r="O826" t="str">
            <v>W34437</v>
          </cell>
          <cell r="P826">
            <v>908</v>
          </cell>
          <cell r="Q826">
            <v>9.9565231821048089E-5</v>
          </cell>
          <cell r="Z826">
            <v>3</v>
          </cell>
          <cell r="AA826">
            <v>9</v>
          </cell>
          <cell r="AB826">
            <v>0.25</v>
          </cell>
        </row>
        <row r="827">
          <cell r="O827" t="str">
            <v>W34436</v>
          </cell>
          <cell r="P827">
            <v>554</v>
          </cell>
          <cell r="Q827">
            <v>2.6550728485612822E-4</v>
          </cell>
          <cell r="Z827">
            <v>11</v>
          </cell>
          <cell r="AA827">
            <v>28</v>
          </cell>
          <cell r="AB827">
            <v>0.91666666666666663</v>
          </cell>
        </row>
        <row r="828">
          <cell r="O828" t="str">
            <v>W34434</v>
          </cell>
          <cell r="P828">
            <v>688</v>
          </cell>
          <cell r="Q828">
            <v>1.7257973515648337E-4</v>
          </cell>
          <cell r="Z828">
            <v>8</v>
          </cell>
          <cell r="AA828">
            <v>20</v>
          </cell>
          <cell r="AB828">
            <v>0.66666666666666663</v>
          </cell>
        </row>
        <row r="829">
          <cell r="O829" t="str">
            <v>W34433</v>
          </cell>
          <cell r="P829">
            <v>787</v>
          </cell>
          <cell r="Q829">
            <v>1.4602900667087053E-4</v>
          </cell>
          <cell r="Z829">
            <v>7</v>
          </cell>
          <cell r="AA829">
            <v>16</v>
          </cell>
          <cell r="AB829">
            <v>0.58333333333333337</v>
          </cell>
        </row>
        <row r="830">
          <cell r="O830" t="str">
            <v>W34429</v>
          </cell>
          <cell r="P830">
            <v>1078</v>
          </cell>
          <cell r="Q830">
            <v>7.9652185456838474E-5</v>
          </cell>
          <cell r="Z830">
            <v>12</v>
          </cell>
          <cell r="AA830">
            <v>6</v>
          </cell>
          <cell r="AB830">
            <v>1</v>
          </cell>
        </row>
        <row r="831">
          <cell r="O831" t="str">
            <v>W34446</v>
          </cell>
          <cell r="P831">
            <v>156</v>
          </cell>
          <cell r="Q831">
            <v>1.8718263582357042E-3</v>
          </cell>
          <cell r="X831">
            <v>1</v>
          </cell>
          <cell r="Y831">
            <v>1</v>
          </cell>
          <cell r="Z831">
            <v>110</v>
          </cell>
          <cell r="AA831">
            <v>256</v>
          </cell>
          <cell r="AB831">
            <v>9.1666666666666661</v>
          </cell>
        </row>
        <row r="832">
          <cell r="O832" t="str">
            <v>W23354</v>
          </cell>
          <cell r="P832">
            <v>1079</v>
          </cell>
          <cell r="Q832">
            <v>7.9652185456838474E-5</v>
          </cell>
          <cell r="Z832">
            <v>19</v>
          </cell>
          <cell r="AA832">
            <v>6</v>
          </cell>
          <cell r="AB832">
            <v>1.5833333333333333</v>
          </cell>
        </row>
        <row r="833">
          <cell r="O833" t="str">
            <v>W17018</v>
          </cell>
          <cell r="P833">
            <v>169</v>
          </cell>
          <cell r="Q833">
            <v>1.7508877899837375E-3</v>
          </cell>
          <cell r="R833" t="str">
            <v>Y</v>
          </cell>
          <cell r="W833">
            <v>1</v>
          </cell>
          <cell r="X833">
            <v>1</v>
          </cell>
          <cell r="Y833">
            <v>1</v>
          </cell>
          <cell r="Z833">
            <v>150</v>
          </cell>
          <cell r="AA833">
            <v>218</v>
          </cell>
          <cell r="AB833">
            <v>12.5</v>
          </cell>
        </row>
        <row r="834">
          <cell r="O834" t="str">
            <v>W29883</v>
          </cell>
          <cell r="P834">
            <v>265</v>
          </cell>
          <cell r="Q834">
            <v>1.1947827818525772E-3</v>
          </cell>
          <cell r="R834" t="str">
            <v>Y</v>
          </cell>
          <cell r="X834">
            <v>1</v>
          </cell>
          <cell r="Y834">
            <v>1</v>
          </cell>
          <cell r="Z834">
            <v>127</v>
          </cell>
          <cell r="AA834">
            <v>130</v>
          </cell>
          <cell r="AB834">
            <v>10.583333333333334</v>
          </cell>
        </row>
        <row r="835">
          <cell r="O835" t="str">
            <v>W28515</v>
          </cell>
          <cell r="P835">
            <v>846</v>
          </cell>
          <cell r="Q835">
            <v>1.194782781852577E-4</v>
          </cell>
          <cell r="Z835">
            <v>12</v>
          </cell>
          <cell r="AA835">
            <v>12</v>
          </cell>
          <cell r="AB835">
            <v>1</v>
          </cell>
        </row>
        <row r="836">
          <cell r="O836" t="str">
            <v>W28517</v>
          </cell>
          <cell r="P836">
            <v>432</v>
          </cell>
          <cell r="Q836">
            <v>4.4472470213401479E-4</v>
          </cell>
          <cell r="Z836">
            <v>18</v>
          </cell>
          <cell r="AA836">
            <v>53</v>
          </cell>
          <cell r="AB836">
            <v>1.5</v>
          </cell>
        </row>
        <row r="837">
          <cell r="O837" t="str">
            <v>W30489</v>
          </cell>
          <cell r="P837">
            <v>1080</v>
          </cell>
          <cell r="Q837">
            <v>7.9652185456838474E-5</v>
          </cell>
          <cell r="Z837">
            <v>14</v>
          </cell>
          <cell r="AA837">
            <v>6</v>
          </cell>
          <cell r="AB837">
            <v>1.1666666666666667</v>
          </cell>
        </row>
        <row r="838">
          <cell r="O838" t="str">
            <v>W30494</v>
          </cell>
          <cell r="P838">
            <v>909</v>
          </cell>
          <cell r="Q838">
            <v>9.9565231821048089E-5</v>
          </cell>
          <cell r="Z838">
            <v>19</v>
          </cell>
          <cell r="AA838">
            <v>9</v>
          </cell>
          <cell r="AB838">
            <v>1.5833333333333333</v>
          </cell>
        </row>
        <row r="839">
          <cell r="O839" t="str">
            <v>W30492</v>
          </cell>
          <cell r="P839">
            <v>480</v>
          </cell>
          <cell r="Q839">
            <v>3.7834788091998275E-4</v>
          </cell>
          <cell r="Z839">
            <v>35</v>
          </cell>
          <cell r="AA839">
            <v>45</v>
          </cell>
          <cell r="AB839">
            <v>2.9166666666666665</v>
          </cell>
        </row>
        <row r="840">
          <cell r="O840" t="str">
            <v>W30493</v>
          </cell>
          <cell r="P840">
            <v>555</v>
          </cell>
          <cell r="Q840">
            <v>2.6550728485612822E-4</v>
          </cell>
          <cell r="Z840">
            <v>20</v>
          </cell>
          <cell r="AA840">
            <v>28</v>
          </cell>
          <cell r="AB840">
            <v>1.6666666666666667</v>
          </cell>
        </row>
        <row r="841">
          <cell r="O841" t="str">
            <v>W03285</v>
          </cell>
          <cell r="P841">
            <v>323</v>
          </cell>
          <cell r="Q841">
            <v>9.2263781487504561E-4</v>
          </cell>
          <cell r="R841" t="str">
            <v>Y</v>
          </cell>
          <cell r="Z841">
            <v>107</v>
          </cell>
          <cell r="AA841">
            <v>133</v>
          </cell>
          <cell r="AB841">
            <v>8.9166666666666661</v>
          </cell>
        </row>
        <row r="842">
          <cell r="O842" t="str">
            <v>W03428</v>
          </cell>
          <cell r="P842">
            <v>910</v>
          </cell>
          <cell r="Q842">
            <v>9.9565231821048089E-5</v>
          </cell>
          <cell r="Z842">
            <v>38</v>
          </cell>
          <cell r="AA842">
            <v>9</v>
          </cell>
          <cell r="AB842">
            <v>3.1666666666666665</v>
          </cell>
        </row>
        <row r="843">
          <cell r="O843" t="str">
            <v>W03844</v>
          </cell>
          <cell r="P843">
            <v>167</v>
          </cell>
          <cell r="Q843">
            <v>1.7589193853506356E-3</v>
          </cell>
          <cell r="W843">
            <v>1</v>
          </cell>
          <cell r="X843">
            <v>1</v>
          </cell>
          <cell r="Y843">
            <v>1</v>
          </cell>
          <cell r="Z843">
            <v>200</v>
          </cell>
          <cell r="AA843">
            <v>219</v>
          </cell>
          <cell r="AB843">
            <v>16.666666666666668</v>
          </cell>
        </row>
        <row r="844">
          <cell r="O844" t="str">
            <v>W23345</v>
          </cell>
          <cell r="P844">
            <v>1081</v>
          </cell>
          <cell r="Q844">
            <v>7.9652185456838474E-5</v>
          </cell>
          <cell r="R844" t="str">
            <v>Y</v>
          </cell>
          <cell r="Z844">
            <v>18</v>
          </cell>
          <cell r="AA844">
            <v>6</v>
          </cell>
          <cell r="AB844">
            <v>1.5</v>
          </cell>
        </row>
        <row r="845">
          <cell r="O845" t="str">
            <v>W23346</v>
          </cell>
          <cell r="P845">
            <v>1082</v>
          </cell>
          <cell r="Q845">
            <v>7.9652185456838474E-5</v>
          </cell>
          <cell r="Z845">
            <v>16</v>
          </cell>
          <cell r="AA845">
            <v>6</v>
          </cell>
          <cell r="AB845">
            <v>1.3333333333333333</v>
          </cell>
        </row>
        <row r="846">
          <cell r="O846" t="str">
            <v>W23348</v>
          </cell>
          <cell r="P846">
            <v>911</v>
          </cell>
          <cell r="Q846">
            <v>9.9565231821048089E-5</v>
          </cell>
          <cell r="Z846">
            <v>42</v>
          </cell>
          <cell r="AA846">
            <v>9</v>
          </cell>
          <cell r="AB846">
            <v>3.5</v>
          </cell>
        </row>
        <row r="847">
          <cell r="O847" t="str">
            <v>W23351</v>
          </cell>
          <cell r="P847">
            <v>797</v>
          </cell>
          <cell r="Q847">
            <v>1.3939132454946732E-4</v>
          </cell>
          <cell r="Z847">
            <v>19</v>
          </cell>
          <cell r="AA847">
            <v>9</v>
          </cell>
          <cell r="AB847">
            <v>1.5833333333333333</v>
          </cell>
        </row>
        <row r="848">
          <cell r="O848" t="str">
            <v>W23356</v>
          </cell>
          <cell r="P848">
            <v>624</v>
          </cell>
          <cell r="Q848">
            <v>2.1904351000630581E-4</v>
          </cell>
          <cell r="Z848">
            <v>25</v>
          </cell>
          <cell r="AA848">
            <v>21</v>
          </cell>
          <cell r="AB848">
            <v>2.0833333333333335</v>
          </cell>
        </row>
        <row r="849">
          <cell r="O849" t="str">
            <v>W23064</v>
          </cell>
          <cell r="P849">
            <v>144</v>
          </cell>
          <cell r="Q849">
            <v>1.9913046364209617E-3</v>
          </cell>
          <cell r="R849" t="str">
            <v>Y</v>
          </cell>
          <cell r="W849">
            <v>1</v>
          </cell>
          <cell r="X849">
            <v>1</v>
          </cell>
          <cell r="Y849">
            <v>1</v>
          </cell>
          <cell r="Z849">
            <v>339</v>
          </cell>
          <cell r="AA849">
            <v>248</v>
          </cell>
          <cell r="AB849">
            <v>28.25</v>
          </cell>
        </row>
        <row r="850">
          <cell r="O850" t="str">
            <v>W00858</v>
          </cell>
          <cell r="P850">
            <v>182</v>
          </cell>
          <cell r="Q850">
            <v>1.6461451661079951E-3</v>
          </cell>
          <cell r="W850">
            <v>1</v>
          </cell>
          <cell r="X850">
            <v>1</v>
          </cell>
          <cell r="Y850">
            <v>1</v>
          </cell>
          <cell r="Z850">
            <v>261</v>
          </cell>
          <cell r="AA850">
            <v>215</v>
          </cell>
          <cell r="AB850">
            <v>21.75</v>
          </cell>
        </row>
        <row r="851">
          <cell r="O851" t="str">
            <v>W17500</v>
          </cell>
          <cell r="P851">
            <v>1083</v>
          </cell>
          <cell r="Q851">
            <v>7.9652185456838474E-5</v>
          </cell>
          <cell r="Z851">
            <v>15</v>
          </cell>
          <cell r="AA851">
            <v>6</v>
          </cell>
          <cell r="AB851">
            <v>1.25</v>
          </cell>
        </row>
        <row r="852">
          <cell r="O852" t="str">
            <v>W17021</v>
          </cell>
          <cell r="P852">
            <v>417</v>
          </cell>
          <cell r="Q852">
            <v>4.7791311274103082E-4</v>
          </cell>
          <cell r="Z852">
            <v>75</v>
          </cell>
          <cell r="AA852">
            <v>66</v>
          </cell>
          <cell r="AB852">
            <v>6.25</v>
          </cell>
        </row>
        <row r="853">
          <cell r="O853" t="str">
            <v>W17022</v>
          </cell>
          <cell r="P853">
            <v>1110</v>
          </cell>
          <cell r="Q853">
            <v>7.3014503335435264E-5</v>
          </cell>
          <cell r="Z853">
            <v>15</v>
          </cell>
          <cell r="AA853">
            <v>5</v>
          </cell>
          <cell r="AB853">
            <v>1.25</v>
          </cell>
        </row>
        <row r="854">
          <cell r="O854" t="str">
            <v>W16908</v>
          </cell>
          <cell r="P854">
            <v>527</v>
          </cell>
          <cell r="Q854">
            <v>3.0533337758454748E-4</v>
          </cell>
          <cell r="Z854">
            <v>24</v>
          </cell>
          <cell r="AA854">
            <v>34</v>
          </cell>
          <cell r="AB854">
            <v>2</v>
          </cell>
        </row>
        <row r="855">
          <cell r="O855" t="str">
            <v>W16909</v>
          </cell>
          <cell r="P855">
            <v>976</v>
          </cell>
          <cell r="Q855">
            <v>8.6289867578241683E-5</v>
          </cell>
          <cell r="Z855">
            <v>15</v>
          </cell>
          <cell r="AA855">
            <v>7</v>
          </cell>
          <cell r="AB855">
            <v>1.25</v>
          </cell>
        </row>
        <row r="856">
          <cell r="O856" t="str">
            <v>W16910</v>
          </cell>
          <cell r="P856">
            <v>819</v>
          </cell>
          <cell r="Q856">
            <v>1.3275364242806411E-4</v>
          </cell>
          <cell r="Z856">
            <v>13</v>
          </cell>
          <cell r="AA856">
            <v>14</v>
          </cell>
          <cell r="AB856">
            <v>1.0833333333333333</v>
          </cell>
        </row>
        <row r="857">
          <cell r="O857" t="str">
            <v>W16887</v>
          </cell>
          <cell r="P857">
            <v>123</v>
          </cell>
          <cell r="Q857">
            <v>2.1705220536988486E-3</v>
          </cell>
          <cell r="R857" t="str">
            <v>Y</v>
          </cell>
          <cell r="W857">
            <v>1</v>
          </cell>
          <cell r="X857">
            <v>1</v>
          </cell>
          <cell r="Y857">
            <v>1</v>
          </cell>
          <cell r="Z857">
            <v>317</v>
          </cell>
          <cell r="AA857">
            <v>278</v>
          </cell>
          <cell r="AB857">
            <v>26.416666666666668</v>
          </cell>
        </row>
        <row r="858">
          <cell r="O858" t="str">
            <v>W16888</v>
          </cell>
          <cell r="P858">
            <v>1084</v>
          </cell>
          <cell r="Q858">
            <v>7.9652185456838474E-5</v>
          </cell>
          <cell r="Z858">
            <v>66</v>
          </cell>
          <cell r="AA858">
            <v>6</v>
          </cell>
          <cell r="AB858">
            <v>5.5</v>
          </cell>
        </row>
        <row r="859">
          <cell r="O859" t="str">
            <v>W16890</v>
          </cell>
          <cell r="P859">
            <v>847</v>
          </cell>
          <cell r="Q859">
            <v>1.194782781852577E-4</v>
          </cell>
          <cell r="Z859">
            <v>15</v>
          </cell>
          <cell r="AA859">
            <v>12</v>
          </cell>
          <cell r="AB859">
            <v>1.25</v>
          </cell>
        </row>
        <row r="860">
          <cell r="O860" t="str">
            <v>W31206</v>
          </cell>
          <cell r="P860">
            <v>675</v>
          </cell>
          <cell r="Q860">
            <v>1.7921741727788655E-4</v>
          </cell>
          <cell r="Z860">
            <v>13</v>
          </cell>
          <cell r="AA860">
            <v>21</v>
          </cell>
          <cell r="AB860">
            <v>1.0833333333333333</v>
          </cell>
        </row>
        <row r="861">
          <cell r="O861" t="str">
            <v>W31207</v>
          </cell>
          <cell r="P861">
            <v>702</v>
          </cell>
          <cell r="Q861">
            <v>1.6594205303508016E-4</v>
          </cell>
          <cell r="Z861">
            <v>24</v>
          </cell>
          <cell r="AA861">
            <v>13</v>
          </cell>
          <cell r="AB861">
            <v>2</v>
          </cell>
        </row>
        <row r="862">
          <cell r="O862" t="str">
            <v>W40252</v>
          </cell>
          <cell r="P862">
            <v>266</v>
          </cell>
          <cell r="Q862">
            <v>1.1947827818525772E-3</v>
          </cell>
          <cell r="X862">
            <v>1</v>
          </cell>
          <cell r="Y862">
            <v>1</v>
          </cell>
          <cell r="AA862">
            <v>35</v>
          </cell>
          <cell r="AB862">
            <v>0</v>
          </cell>
        </row>
        <row r="863">
          <cell r="O863" t="str">
            <v>W40253</v>
          </cell>
          <cell r="P863">
            <v>313</v>
          </cell>
          <cell r="Q863">
            <v>9.5582622548206163E-4</v>
          </cell>
          <cell r="X863">
            <v>1</v>
          </cell>
          <cell r="Y863">
            <v>1</v>
          </cell>
          <cell r="AA863">
            <v>28</v>
          </cell>
          <cell r="AB863">
            <v>0</v>
          </cell>
        </row>
        <row r="864">
          <cell r="O864" t="str">
            <v>W29881</v>
          </cell>
          <cell r="P864">
            <v>390</v>
          </cell>
          <cell r="Q864">
            <v>5.8630646178354519E-4</v>
          </cell>
          <cell r="W864">
            <v>1</v>
          </cell>
          <cell r="Z864">
            <v>90</v>
          </cell>
          <cell r="AA864">
            <v>73</v>
          </cell>
          <cell r="AB864">
            <v>7.5</v>
          </cell>
        </row>
        <row r="865">
          <cell r="O865" t="str">
            <v>W36892</v>
          </cell>
          <cell r="P865">
            <v>1130</v>
          </cell>
          <cell r="Q865">
            <v>6.4252762935183028E-5</v>
          </cell>
          <cell r="AA865">
            <v>8</v>
          </cell>
          <cell r="AB865">
            <v>0</v>
          </cell>
        </row>
        <row r="866">
          <cell r="O866" t="str">
            <v>W36418</v>
          </cell>
          <cell r="P866">
            <v>1238</v>
          </cell>
          <cell r="Q866">
            <v>4.0157976834489397E-5</v>
          </cell>
          <cell r="Z866">
            <v>10</v>
          </cell>
          <cell r="AA866">
            <v>5</v>
          </cell>
          <cell r="AB866">
            <v>0.83333333333333337</v>
          </cell>
        </row>
        <row r="867">
          <cell r="O867" t="str">
            <v>W36417</v>
          </cell>
          <cell r="P867">
            <v>1113</v>
          </cell>
          <cell r="Q867">
            <v>7.2284358302080918E-5</v>
          </cell>
          <cell r="Z867">
            <v>10</v>
          </cell>
          <cell r="AA867">
            <v>9</v>
          </cell>
          <cell r="AB867">
            <v>0.83333333333333337</v>
          </cell>
        </row>
        <row r="868">
          <cell r="O868" t="str">
            <v>W38294</v>
          </cell>
          <cell r="P868">
            <v>1190</v>
          </cell>
          <cell r="Q868">
            <v>4.8189572201387274E-5</v>
          </cell>
          <cell r="AA868">
            <v>6</v>
          </cell>
          <cell r="AB868">
            <v>0</v>
          </cell>
        </row>
        <row r="869">
          <cell r="O869" t="str">
            <v>W38293</v>
          </cell>
          <cell r="P869">
            <v>699</v>
          </cell>
          <cell r="Q869">
            <v>1.6866350270485547E-4</v>
          </cell>
          <cell r="AA869">
            <v>21</v>
          </cell>
          <cell r="AB869">
            <v>0</v>
          </cell>
        </row>
        <row r="870">
          <cell r="O870" t="str">
            <v>W38292</v>
          </cell>
          <cell r="P870">
            <v>1304</v>
          </cell>
          <cell r="Q870">
            <v>3.2126381467591514E-5</v>
          </cell>
          <cell r="AA870">
            <v>4</v>
          </cell>
          <cell r="AB870">
            <v>0</v>
          </cell>
        </row>
        <row r="871">
          <cell r="O871" t="str">
            <v>W30483</v>
          </cell>
          <cell r="P871">
            <v>1239</v>
          </cell>
          <cell r="Q871">
            <v>4.0157976834489397E-5</v>
          </cell>
          <cell r="Z871">
            <v>9</v>
          </cell>
          <cell r="AA871">
            <v>5</v>
          </cell>
          <cell r="AB871">
            <v>0.75</v>
          </cell>
        </row>
        <row r="872">
          <cell r="O872" t="str">
            <v>W30484</v>
          </cell>
          <cell r="P872">
            <v>1191</v>
          </cell>
          <cell r="Q872">
            <v>4.8189572201387274E-5</v>
          </cell>
          <cell r="Z872">
            <v>10</v>
          </cell>
          <cell r="AA872">
            <v>6</v>
          </cell>
          <cell r="AB872">
            <v>0.83333333333333337</v>
          </cell>
        </row>
        <row r="873">
          <cell r="O873" t="str">
            <v>W29882</v>
          </cell>
          <cell r="P873">
            <v>793</v>
          </cell>
          <cell r="Q873">
            <v>1.4456871660416184E-4</v>
          </cell>
          <cell r="Z873">
            <v>24</v>
          </cell>
          <cell r="AA873">
            <v>18</v>
          </cell>
          <cell r="AB873">
            <v>2</v>
          </cell>
        </row>
        <row r="874">
          <cell r="O874" t="str">
            <v>W26204</v>
          </cell>
          <cell r="P874">
            <v>16</v>
          </cell>
          <cell r="Q874">
            <v>5.6420298031927248E-3</v>
          </cell>
          <cell r="R874" t="str">
            <v>Y</v>
          </cell>
          <cell r="S874" t="str">
            <v>Y</v>
          </cell>
          <cell r="W874">
            <v>2</v>
          </cell>
          <cell r="X874">
            <v>2</v>
          </cell>
          <cell r="Y874">
            <v>2</v>
          </cell>
          <cell r="Z874">
            <v>696</v>
          </cell>
          <cell r="AA874">
            <v>756</v>
          </cell>
          <cell r="AB874">
            <v>58</v>
          </cell>
        </row>
        <row r="875">
          <cell r="O875" t="str">
            <v>W03843</v>
          </cell>
          <cell r="P875">
            <v>412</v>
          </cell>
          <cell r="Q875">
            <v>4.9795891274766852E-4</v>
          </cell>
          <cell r="Z875">
            <v>44</v>
          </cell>
          <cell r="AA875">
            <v>62</v>
          </cell>
          <cell r="AB875">
            <v>3.6666666666666665</v>
          </cell>
        </row>
        <row r="876">
          <cell r="O876" t="str">
            <v>W02602</v>
          </cell>
          <cell r="P876">
            <v>15</v>
          </cell>
          <cell r="Q876">
            <v>5.7084066244067573E-3</v>
          </cell>
          <cell r="R876" t="str">
            <v>Y</v>
          </cell>
          <cell r="S876" t="str">
            <v>Y</v>
          </cell>
          <cell r="W876">
            <v>2</v>
          </cell>
          <cell r="X876">
            <v>2</v>
          </cell>
          <cell r="Y876">
            <v>2</v>
          </cell>
          <cell r="Z876">
            <v>817</v>
          </cell>
          <cell r="AA876">
            <v>780</v>
          </cell>
          <cell r="AB876">
            <v>68.083333333333329</v>
          </cell>
        </row>
        <row r="877">
          <cell r="O877" t="str">
            <v>W01134</v>
          </cell>
          <cell r="P877">
            <v>171</v>
          </cell>
          <cell r="Q877">
            <v>1.7257973515648335E-3</v>
          </cell>
          <cell r="W877">
            <v>1</v>
          </cell>
          <cell r="X877">
            <v>1</v>
          </cell>
          <cell r="Y877">
            <v>1</v>
          </cell>
          <cell r="Z877">
            <v>249</v>
          </cell>
          <cell r="AA877">
            <v>228</v>
          </cell>
          <cell r="AB877">
            <v>20.75</v>
          </cell>
        </row>
        <row r="878">
          <cell r="O878" t="str">
            <v>W16880</v>
          </cell>
          <cell r="P878">
            <v>795</v>
          </cell>
          <cell r="Q878">
            <v>1.4164813647074442E-4</v>
          </cell>
          <cell r="Z878">
            <v>25</v>
          </cell>
          <cell r="AA878">
            <v>18</v>
          </cell>
          <cell r="AB878">
            <v>2.0833333333333335</v>
          </cell>
        </row>
        <row r="879">
          <cell r="O879" t="str">
            <v>W16882</v>
          </cell>
          <cell r="P879">
            <v>947</v>
          </cell>
          <cell r="Q879">
            <v>9.6379144402774548E-5</v>
          </cell>
          <cell r="Z879">
            <v>18</v>
          </cell>
          <cell r="AA879">
            <v>12</v>
          </cell>
          <cell r="AB879">
            <v>1.5</v>
          </cell>
        </row>
        <row r="880">
          <cell r="O880" t="str">
            <v>W16883</v>
          </cell>
          <cell r="P880">
            <v>1240</v>
          </cell>
          <cell r="Q880">
            <v>4.0157976834489397E-5</v>
          </cell>
          <cell r="Z880">
            <v>7</v>
          </cell>
          <cell r="AA880">
            <v>5</v>
          </cell>
          <cell r="AB880">
            <v>0.58333333333333337</v>
          </cell>
        </row>
        <row r="881">
          <cell r="O881" t="str">
            <v>W16886</v>
          </cell>
          <cell r="P881">
            <v>835</v>
          </cell>
          <cell r="Q881">
            <v>1.2047393050346818E-4</v>
          </cell>
          <cell r="Z881">
            <v>18</v>
          </cell>
          <cell r="AA881">
            <v>15</v>
          </cell>
          <cell r="AB881">
            <v>1.5</v>
          </cell>
        </row>
        <row r="882">
          <cell r="O882" t="str">
            <v>W00269</v>
          </cell>
          <cell r="P882">
            <v>755</v>
          </cell>
          <cell r="Q882">
            <v>1.5930437091367695E-4</v>
          </cell>
          <cell r="Z882">
            <v>14</v>
          </cell>
          <cell r="AA882">
            <v>4</v>
          </cell>
          <cell r="AB882">
            <v>1.1666666666666667</v>
          </cell>
        </row>
        <row r="883">
          <cell r="O883" t="str">
            <v>W36984</v>
          </cell>
          <cell r="P883">
            <v>223</v>
          </cell>
          <cell r="Q883">
            <v>1.3275364242806413E-3</v>
          </cell>
          <cell r="X883">
            <v>1</v>
          </cell>
          <cell r="Y883">
            <v>1</v>
          </cell>
          <cell r="AA883">
            <v>180</v>
          </cell>
          <cell r="AB883">
            <v>0</v>
          </cell>
        </row>
        <row r="884">
          <cell r="O884" t="str">
            <v>W02286</v>
          </cell>
          <cell r="P884">
            <v>308</v>
          </cell>
          <cell r="Q884">
            <v>9.7182303939464339E-4</v>
          </cell>
          <cell r="W884">
            <v>1</v>
          </cell>
          <cell r="X884">
            <v>1</v>
          </cell>
          <cell r="Y884">
            <v>1</v>
          </cell>
          <cell r="Z884">
            <v>164</v>
          </cell>
          <cell r="AA884">
            <v>121</v>
          </cell>
          <cell r="AB884">
            <v>13.666666666666666</v>
          </cell>
        </row>
        <row r="885">
          <cell r="O885" t="str">
            <v>W01141</v>
          </cell>
          <cell r="P885">
            <v>364</v>
          </cell>
          <cell r="Q885">
            <v>7.3890677375460488E-4</v>
          </cell>
          <cell r="W885">
            <v>1</v>
          </cell>
          <cell r="Z885">
            <v>110</v>
          </cell>
          <cell r="AA885">
            <v>92</v>
          </cell>
          <cell r="AB885">
            <v>9.1666666666666661</v>
          </cell>
        </row>
        <row r="886">
          <cell r="O886" t="str">
            <v>W23355</v>
          </cell>
          <cell r="P886">
            <v>1114</v>
          </cell>
          <cell r="Q886">
            <v>7.2284358302080918E-5</v>
          </cell>
          <cell r="Z886">
            <v>24</v>
          </cell>
          <cell r="AA886">
            <v>9</v>
          </cell>
          <cell r="AB886">
            <v>2</v>
          </cell>
        </row>
        <row r="887">
          <cell r="O887" t="str">
            <v>W02281</v>
          </cell>
          <cell r="P887">
            <v>33</v>
          </cell>
          <cell r="Q887">
            <v>4.2481165576980515E-3</v>
          </cell>
          <cell r="R887" t="str">
            <v>Y</v>
          </cell>
          <cell r="W887">
            <v>1</v>
          </cell>
          <cell r="X887">
            <v>1</v>
          </cell>
          <cell r="Y887">
            <v>1</v>
          </cell>
          <cell r="Z887">
            <v>506</v>
          </cell>
          <cell r="AA887">
            <v>576</v>
          </cell>
          <cell r="AB887">
            <v>42.166666666666664</v>
          </cell>
        </row>
        <row r="888">
          <cell r="O888" t="str">
            <v>W00269</v>
          </cell>
          <cell r="P888">
            <v>755</v>
          </cell>
          <cell r="Q888">
            <v>0</v>
          </cell>
          <cell r="Z888">
            <v>180</v>
          </cell>
          <cell r="AA888">
            <v>121</v>
          </cell>
          <cell r="AB888">
            <v>15</v>
          </cell>
        </row>
        <row r="889">
          <cell r="Q889">
            <v>2.7546380803823304E-3</v>
          </cell>
          <cell r="Z889">
            <v>2112</v>
          </cell>
          <cell r="AA889">
            <v>398</v>
          </cell>
          <cell r="AB889">
            <v>176</v>
          </cell>
        </row>
        <row r="890">
          <cell r="O890" t="str">
            <v>W41055</v>
          </cell>
          <cell r="P890">
            <v>532</v>
          </cell>
          <cell r="Q890">
            <v>2.9869569546314429E-4</v>
          </cell>
          <cell r="AA890">
            <v>45</v>
          </cell>
          <cell r="AB890">
            <v>0</v>
          </cell>
        </row>
        <row r="891">
          <cell r="O891" t="str">
            <v>W40654</v>
          </cell>
          <cell r="P891">
            <v>334</v>
          </cell>
          <cell r="Q891">
            <v>8.6289867578241675E-4</v>
          </cell>
          <cell r="R891" t="str">
            <v>Y</v>
          </cell>
          <cell r="AA891">
            <v>75</v>
          </cell>
          <cell r="AB891">
            <v>0</v>
          </cell>
        </row>
        <row r="892">
          <cell r="O892" t="str">
            <v>W36429</v>
          </cell>
          <cell r="P892">
            <v>350</v>
          </cell>
          <cell r="Q892">
            <v>7.9652185456838471E-4</v>
          </cell>
          <cell r="X892">
            <v>1</v>
          </cell>
          <cell r="Y892">
            <v>1</v>
          </cell>
          <cell r="AA892">
            <v>75</v>
          </cell>
          <cell r="AB892">
            <v>0</v>
          </cell>
        </row>
        <row r="893">
          <cell r="O893" t="str">
            <v>W36424</v>
          </cell>
          <cell r="P893">
            <v>404</v>
          </cell>
          <cell r="Q893">
            <v>5.3101456971225644E-4</v>
          </cell>
          <cell r="AA893">
            <v>80</v>
          </cell>
          <cell r="AB893">
            <v>0</v>
          </cell>
        </row>
        <row r="894">
          <cell r="O894" t="str">
            <v>W16872</v>
          </cell>
          <cell r="P894">
            <v>374</v>
          </cell>
          <cell r="Q894">
            <v>6.5049284789751415E-4</v>
          </cell>
          <cell r="W894">
            <v>1</v>
          </cell>
          <cell r="AA894">
            <v>96</v>
          </cell>
          <cell r="AB894">
            <v>0</v>
          </cell>
        </row>
        <row r="895">
          <cell r="O895" t="str">
            <v>W38260</v>
          </cell>
          <cell r="P895">
            <v>386</v>
          </cell>
          <cell r="Q895">
            <v>5.9739139092628859E-4</v>
          </cell>
          <cell r="X895">
            <v>1</v>
          </cell>
          <cell r="Y895">
            <v>1</v>
          </cell>
          <cell r="AA895">
            <v>90</v>
          </cell>
          <cell r="AB895">
            <v>0</v>
          </cell>
        </row>
        <row r="896">
          <cell r="O896" t="str">
            <v>W37110</v>
          </cell>
          <cell r="P896">
            <v>335</v>
          </cell>
          <cell r="Q896">
            <v>8.6289867578241675E-4</v>
          </cell>
          <cell r="S896" t="str">
            <v>Y</v>
          </cell>
          <cell r="AA896">
            <v>127</v>
          </cell>
          <cell r="AB896">
            <v>0</v>
          </cell>
        </row>
        <row r="897">
          <cell r="O897" t="str">
            <v>W39003</v>
          </cell>
          <cell r="P897">
            <v>320</v>
          </cell>
          <cell r="Q897">
            <v>9.2927549699644879E-4</v>
          </cell>
          <cell r="X897">
            <v>1</v>
          </cell>
          <cell r="Y897">
            <v>1</v>
          </cell>
          <cell r="AA897">
            <v>97</v>
          </cell>
          <cell r="AB897">
            <v>0</v>
          </cell>
        </row>
        <row r="898">
          <cell r="O898" t="str">
            <v>W39005</v>
          </cell>
          <cell r="P898">
            <v>703</v>
          </cell>
          <cell r="Q898">
            <v>1.6594205303508016E-4</v>
          </cell>
          <cell r="AA898">
            <v>25</v>
          </cell>
          <cell r="AB898">
            <v>0</v>
          </cell>
        </row>
        <row r="899">
          <cell r="O899" t="str">
            <v>W39004</v>
          </cell>
          <cell r="P899">
            <v>689</v>
          </cell>
          <cell r="Q899">
            <v>1.7257973515648337E-4</v>
          </cell>
          <cell r="AA899">
            <v>26</v>
          </cell>
          <cell r="AB899">
            <v>0</v>
          </cell>
        </row>
        <row r="900">
          <cell r="O900" t="str">
            <v>W38999</v>
          </cell>
          <cell r="P900">
            <v>328</v>
          </cell>
          <cell r="Q900">
            <v>8.8281172214662641E-4</v>
          </cell>
          <cell r="X900">
            <v>1</v>
          </cell>
          <cell r="Y900">
            <v>1</v>
          </cell>
          <cell r="AA900">
            <v>90</v>
          </cell>
          <cell r="AB900">
            <v>0</v>
          </cell>
        </row>
        <row r="901">
          <cell r="O901" t="str">
            <v>W30501</v>
          </cell>
          <cell r="P901">
            <v>645</v>
          </cell>
          <cell r="Q901">
            <v>1.9913046364209618E-4</v>
          </cell>
          <cell r="W901">
            <v>1</v>
          </cell>
          <cell r="AA901">
            <v>105</v>
          </cell>
          <cell r="AB901">
            <v>0</v>
          </cell>
        </row>
        <row r="902">
          <cell r="O902" t="str">
            <v>W39000</v>
          </cell>
          <cell r="P902">
            <v>336</v>
          </cell>
          <cell r="Q902">
            <v>8.6289867578241675E-4</v>
          </cell>
          <cell r="R902" t="str">
            <v>Y</v>
          </cell>
          <cell r="X902">
            <v>1</v>
          </cell>
          <cell r="Y902">
            <v>1</v>
          </cell>
          <cell r="AA902">
            <v>100</v>
          </cell>
          <cell r="AB902">
            <v>0</v>
          </cell>
        </row>
        <row r="903">
          <cell r="O903" t="str">
            <v>W38452</v>
          </cell>
          <cell r="P903">
            <v>690</v>
          </cell>
          <cell r="Q903">
            <v>1.7257973515648337E-4</v>
          </cell>
          <cell r="AA903">
            <v>25</v>
          </cell>
          <cell r="AB903">
            <v>0</v>
          </cell>
        </row>
        <row r="904">
          <cell r="O904" t="str">
            <v>W21705</v>
          </cell>
          <cell r="P904">
            <v>517</v>
          </cell>
          <cell r="Q904">
            <v>3.186087418273539E-4</v>
          </cell>
          <cell r="W904">
            <v>1</v>
          </cell>
          <cell r="AA904">
            <v>75</v>
          </cell>
          <cell r="AB904">
            <v>0</v>
          </cell>
        </row>
        <row r="905">
          <cell r="O905" t="str">
            <v>W36287</v>
          </cell>
          <cell r="P905">
            <v>133</v>
          </cell>
          <cell r="Q905">
            <v>2.4692177491619925E-3</v>
          </cell>
          <cell r="R905" t="str">
            <v>Y</v>
          </cell>
          <cell r="U905" t="str">
            <v>Y</v>
          </cell>
          <cell r="W905">
            <v>1</v>
          </cell>
          <cell r="X905">
            <v>1</v>
          </cell>
          <cell r="Y905">
            <v>1</v>
          </cell>
          <cell r="AA905">
            <v>260</v>
          </cell>
          <cell r="AB905">
            <v>0</v>
          </cell>
        </row>
        <row r="906">
          <cell r="O906" t="str">
            <v>W03452</v>
          </cell>
          <cell r="P906">
            <v>42</v>
          </cell>
          <cell r="Q906">
            <v>4.5136238425541797E-3</v>
          </cell>
          <cell r="R906" t="str">
            <v>Y</v>
          </cell>
          <cell r="U906" t="str">
            <v>Y</v>
          </cell>
          <cell r="W906">
            <v>2</v>
          </cell>
          <cell r="X906">
            <v>2</v>
          </cell>
          <cell r="Y906">
            <v>2</v>
          </cell>
          <cell r="AA906">
            <v>540</v>
          </cell>
          <cell r="AB906">
            <v>0</v>
          </cell>
        </row>
        <row r="907">
          <cell r="O907" t="str">
            <v>W38259</v>
          </cell>
          <cell r="P907">
            <v>528</v>
          </cell>
          <cell r="Q907">
            <v>3.0533337758454748E-4</v>
          </cell>
          <cell r="AA907">
            <v>46</v>
          </cell>
          <cell r="AB907">
            <v>0</v>
          </cell>
        </row>
        <row r="908">
          <cell r="O908" t="str">
            <v>W38257</v>
          </cell>
          <cell r="P908">
            <v>704</v>
          </cell>
          <cell r="Q908">
            <v>1.6594205303508016E-4</v>
          </cell>
          <cell r="AA908">
            <v>23</v>
          </cell>
          <cell r="AB908">
            <v>0</v>
          </cell>
        </row>
        <row r="909">
          <cell r="O909" t="str">
            <v>W38256</v>
          </cell>
          <cell r="P909">
            <v>556</v>
          </cell>
          <cell r="Q909">
            <v>2.6550728485612822E-4</v>
          </cell>
          <cell r="AA909">
            <v>40</v>
          </cell>
          <cell r="AB909">
            <v>0</v>
          </cell>
        </row>
        <row r="910">
          <cell r="O910" t="str">
            <v>W38255</v>
          </cell>
          <cell r="P910">
            <v>664</v>
          </cell>
          <cell r="Q910">
            <v>1.8585509939928976E-4</v>
          </cell>
          <cell r="AA910">
            <v>27</v>
          </cell>
          <cell r="AB910">
            <v>0</v>
          </cell>
        </row>
        <row r="911">
          <cell r="O911" t="str">
            <v>W38254</v>
          </cell>
          <cell r="P911">
            <v>392</v>
          </cell>
          <cell r="Q911">
            <v>5.7084066244067575E-4</v>
          </cell>
          <cell r="AA911">
            <v>85</v>
          </cell>
          <cell r="AB911">
            <v>0</v>
          </cell>
        </row>
        <row r="912">
          <cell r="O912" t="str">
            <v>W38253</v>
          </cell>
          <cell r="P912">
            <v>608</v>
          </cell>
          <cell r="Q912">
            <v>2.323188742491122E-4</v>
          </cell>
          <cell r="AA912">
            <v>35</v>
          </cell>
          <cell r="AB912">
            <v>0</v>
          </cell>
        </row>
        <row r="913">
          <cell r="O913" t="str">
            <v>W04089</v>
          </cell>
          <cell r="P913">
            <v>196</v>
          </cell>
          <cell r="Q913">
            <v>1.5930437091367694E-3</v>
          </cell>
          <cell r="W913">
            <v>1</v>
          </cell>
          <cell r="X913">
            <v>1</v>
          </cell>
          <cell r="Y913">
            <v>1</v>
          </cell>
          <cell r="AA913">
            <v>230</v>
          </cell>
          <cell r="AB913">
            <v>0</v>
          </cell>
        </row>
        <row r="914">
          <cell r="O914" t="str">
            <v>W16871</v>
          </cell>
          <cell r="P914">
            <v>301</v>
          </cell>
          <cell r="Q914">
            <v>9.9565231821048083E-4</v>
          </cell>
          <cell r="W914">
            <v>1</v>
          </cell>
          <cell r="AA914">
            <v>70</v>
          </cell>
          <cell r="AB914">
            <v>0</v>
          </cell>
        </row>
        <row r="915">
          <cell r="O915" t="str">
            <v>W36449</v>
          </cell>
          <cell r="P915">
            <v>798</v>
          </cell>
          <cell r="Q915">
            <v>1.3939132454946732E-4</v>
          </cell>
          <cell r="AA915">
            <v>20</v>
          </cell>
          <cell r="AB915">
            <v>0</v>
          </cell>
        </row>
        <row r="916">
          <cell r="O916" t="str">
            <v>W36448</v>
          </cell>
          <cell r="P916">
            <v>676</v>
          </cell>
          <cell r="Q916">
            <v>1.7921741727788655E-4</v>
          </cell>
          <cell r="AA916">
            <v>25</v>
          </cell>
          <cell r="AB916">
            <v>0</v>
          </cell>
        </row>
        <row r="917">
          <cell r="O917" t="str">
            <v>W36440</v>
          </cell>
          <cell r="P917">
            <v>829</v>
          </cell>
          <cell r="Q917">
            <v>1.2611596030666093E-4</v>
          </cell>
          <cell r="AA917">
            <v>18</v>
          </cell>
          <cell r="AB917">
            <v>0</v>
          </cell>
        </row>
        <row r="918">
          <cell r="O918" t="str">
            <v>W36439</v>
          </cell>
          <cell r="P918">
            <v>879</v>
          </cell>
          <cell r="Q918">
            <v>1.062029139424513E-4</v>
          </cell>
          <cell r="AA918">
            <v>15</v>
          </cell>
          <cell r="AB918">
            <v>0</v>
          </cell>
        </row>
        <row r="919">
          <cell r="O919" t="str">
            <v>W36438</v>
          </cell>
          <cell r="P919">
            <v>776</v>
          </cell>
          <cell r="Q919">
            <v>1.5266668879227374E-4</v>
          </cell>
          <cell r="AA919">
            <v>23</v>
          </cell>
          <cell r="AB919">
            <v>0</v>
          </cell>
        </row>
        <row r="920">
          <cell r="O920" t="str">
            <v>W36437</v>
          </cell>
          <cell r="P920">
            <v>705</v>
          </cell>
          <cell r="Q920">
            <v>1.6594205303508016E-4</v>
          </cell>
          <cell r="AA920">
            <v>25</v>
          </cell>
          <cell r="AB920">
            <v>0</v>
          </cell>
        </row>
        <row r="921">
          <cell r="O921" t="str">
            <v>W36435</v>
          </cell>
          <cell r="P921">
            <v>706</v>
          </cell>
          <cell r="Q921">
            <v>1.6594205303508016E-4</v>
          </cell>
          <cell r="AA921">
            <v>38</v>
          </cell>
          <cell r="AB921">
            <v>0</v>
          </cell>
        </row>
        <row r="922">
          <cell r="O922" t="str">
            <v>W36432</v>
          </cell>
          <cell r="P922">
            <v>658</v>
          </cell>
          <cell r="Q922">
            <v>1.9249278152069297E-4</v>
          </cell>
          <cell r="AA922">
            <v>29</v>
          </cell>
          <cell r="AB922">
            <v>0</v>
          </cell>
        </row>
        <row r="923">
          <cell r="O923" t="str">
            <v>W36428</v>
          </cell>
          <cell r="P923">
            <v>609</v>
          </cell>
          <cell r="Q923">
            <v>2.323188742491122E-4</v>
          </cell>
          <cell r="AA923">
            <v>35</v>
          </cell>
          <cell r="AB923">
            <v>0</v>
          </cell>
        </row>
        <row r="924">
          <cell r="O924" t="str">
            <v>W36427</v>
          </cell>
          <cell r="P924">
            <v>977</v>
          </cell>
          <cell r="Q924">
            <v>8.6289867578241683E-5</v>
          </cell>
          <cell r="AA924">
            <v>13</v>
          </cell>
          <cell r="AB924">
            <v>0</v>
          </cell>
        </row>
        <row r="925">
          <cell r="O925" t="str">
            <v>W36425</v>
          </cell>
          <cell r="P925">
            <v>848</v>
          </cell>
          <cell r="Q925">
            <v>1.194782781852577E-4</v>
          </cell>
          <cell r="AA925">
            <v>18</v>
          </cell>
          <cell r="AB925">
            <v>0</v>
          </cell>
        </row>
        <row r="926">
          <cell r="O926" t="str">
            <v>W36422</v>
          </cell>
          <cell r="P926">
            <v>557</v>
          </cell>
          <cell r="Q926">
            <v>2.6550728485612822E-4</v>
          </cell>
          <cell r="AA926">
            <v>40</v>
          </cell>
          <cell r="AB926">
            <v>0</v>
          </cell>
        </row>
        <row r="927">
          <cell r="O927" t="str">
            <v>W36421</v>
          </cell>
          <cell r="P927">
            <v>978</v>
          </cell>
          <cell r="Q927">
            <v>8.6289867578241683E-5</v>
          </cell>
          <cell r="AA927">
            <v>12</v>
          </cell>
          <cell r="AB927">
            <v>0</v>
          </cell>
        </row>
        <row r="928">
          <cell r="O928" t="str">
            <v>W16861</v>
          </cell>
          <cell r="P928">
            <v>178</v>
          </cell>
          <cell r="Q928">
            <v>1.9913046364209617E-3</v>
          </cell>
          <cell r="W928">
            <v>1</v>
          </cell>
          <cell r="X928">
            <v>1</v>
          </cell>
          <cell r="Y928">
            <v>1</v>
          </cell>
          <cell r="AA928">
            <v>230</v>
          </cell>
          <cell r="AB928">
            <v>0</v>
          </cell>
        </row>
        <row r="929">
          <cell r="O929" t="str">
            <v>W02290</v>
          </cell>
          <cell r="P929">
            <v>493</v>
          </cell>
          <cell r="Q929">
            <v>3.5179715243436992E-4</v>
          </cell>
          <cell r="AA929">
            <v>53</v>
          </cell>
          <cell r="AB929">
            <v>0</v>
          </cell>
        </row>
        <row r="930">
          <cell r="O930" t="str">
            <v>W36274</v>
          </cell>
          <cell r="P930">
            <v>588</v>
          </cell>
          <cell r="Q930">
            <v>2.3895655637051541E-4</v>
          </cell>
          <cell r="AA930">
            <v>36</v>
          </cell>
          <cell r="AB930">
            <v>0</v>
          </cell>
        </row>
        <row r="931">
          <cell r="O931" t="str">
            <v>W16863</v>
          </cell>
          <cell r="P931">
            <v>368</v>
          </cell>
          <cell r="Q931">
            <v>7.3014503335435267E-4</v>
          </cell>
          <cell r="W931">
            <v>1</v>
          </cell>
          <cell r="X931">
            <v>1</v>
          </cell>
          <cell r="Y931">
            <v>1</v>
          </cell>
          <cell r="AA931">
            <v>110</v>
          </cell>
          <cell r="AB931">
            <v>0</v>
          </cell>
        </row>
        <row r="932">
          <cell r="O932" t="str">
            <v>W02899</v>
          </cell>
          <cell r="P932">
            <v>691</v>
          </cell>
          <cell r="Q932">
            <v>1.7257973515648337E-4</v>
          </cell>
          <cell r="AA932">
            <v>25</v>
          </cell>
          <cell r="AB932">
            <v>0</v>
          </cell>
        </row>
        <row r="933">
          <cell r="O933" t="str">
            <v>W16874</v>
          </cell>
          <cell r="P933">
            <v>267</v>
          </cell>
          <cell r="Q933">
            <v>1.1947827818525772E-3</v>
          </cell>
          <cell r="W933">
            <v>1</v>
          </cell>
          <cell r="X933">
            <v>1</v>
          </cell>
          <cell r="Y933">
            <v>1</v>
          </cell>
          <cell r="AA933">
            <v>145</v>
          </cell>
          <cell r="AB933">
            <v>0</v>
          </cell>
        </row>
        <row r="934">
          <cell r="O934" t="str">
            <v>W03442</v>
          </cell>
          <cell r="P934">
            <v>577</v>
          </cell>
          <cell r="Q934">
            <v>2.4559423849191862E-4</v>
          </cell>
          <cell r="AA934">
            <v>37</v>
          </cell>
          <cell r="AB934">
            <v>0</v>
          </cell>
        </row>
        <row r="935">
          <cell r="O935" t="str">
            <v>W21939</v>
          </cell>
          <cell r="P935">
            <v>665</v>
          </cell>
          <cell r="Q935">
            <v>1.8585509939928976E-4</v>
          </cell>
          <cell r="AA935">
            <v>27</v>
          </cell>
          <cell r="AB935">
            <v>0</v>
          </cell>
        </row>
        <row r="936">
          <cell r="O936" t="str">
            <v>W21942</v>
          </cell>
          <cell r="P936">
            <v>268</v>
          </cell>
          <cell r="Q936">
            <v>1.1947827818525772E-3</v>
          </cell>
          <cell r="W936">
            <v>1</v>
          </cell>
          <cell r="X936">
            <v>1</v>
          </cell>
          <cell r="Y936">
            <v>1</v>
          </cell>
          <cell r="AA936">
            <v>135</v>
          </cell>
          <cell r="AB936">
            <v>0</v>
          </cell>
        </row>
        <row r="937">
          <cell r="O937" t="str">
            <v>W23361</v>
          </cell>
          <cell r="P937">
            <v>163</v>
          </cell>
          <cell r="Q937">
            <v>1.7921741727788655E-3</v>
          </cell>
          <cell r="R937" t="str">
            <v>Y</v>
          </cell>
          <cell r="W937">
            <v>1</v>
          </cell>
          <cell r="X937">
            <v>1</v>
          </cell>
          <cell r="Y937">
            <v>1</v>
          </cell>
          <cell r="AA937">
            <v>230</v>
          </cell>
          <cell r="AB937">
            <v>0</v>
          </cell>
        </row>
        <row r="938">
          <cell r="O938" t="str">
            <v>W30513</v>
          </cell>
          <cell r="P938">
            <v>69</v>
          </cell>
          <cell r="Q938">
            <v>2.9869569546314427E-3</v>
          </cell>
          <cell r="R938" t="str">
            <v>Y</v>
          </cell>
          <cell r="W938">
            <v>1</v>
          </cell>
          <cell r="X938">
            <v>1</v>
          </cell>
          <cell r="Y938">
            <v>1</v>
          </cell>
          <cell r="AA938">
            <v>420</v>
          </cell>
          <cell r="AB938">
            <v>0</v>
          </cell>
        </row>
        <row r="939">
          <cell r="O939" t="str">
            <v>W16877</v>
          </cell>
          <cell r="P939">
            <v>830</v>
          </cell>
          <cell r="Q939">
            <v>1.2611596030666093E-4</v>
          </cell>
          <cell r="AA939">
            <v>18</v>
          </cell>
          <cell r="AB939">
            <v>0</v>
          </cell>
        </row>
        <row r="940">
          <cell r="O940" t="str">
            <v>W28518</v>
          </cell>
          <cell r="P940">
            <v>518</v>
          </cell>
          <cell r="Q940">
            <v>3.186087418273539E-4</v>
          </cell>
          <cell r="AA940">
            <v>48</v>
          </cell>
          <cell r="AB940">
            <v>0</v>
          </cell>
        </row>
        <row r="941">
          <cell r="O941" t="str">
            <v>W30516</v>
          </cell>
          <cell r="P941">
            <v>571</v>
          </cell>
          <cell r="Q941">
            <v>2.5223192061332185E-4</v>
          </cell>
          <cell r="AA941">
            <v>37</v>
          </cell>
          <cell r="AB941">
            <v>0</v>
          </cell>
        </row>
        <row r="942">
          <cell r="O942" t="str">
            <v>W30517</v>
          </cell>
          <cell r="P942">
            <v>788</v>
          </cell>
          <cell r="Q942">
            <v>1.4602900667087053E-4</v>
          </cell>
          <cell r="AA942">
            <v>22</v>
          </cell>
          <cell r="AB942">
            <v>0</v>
          </cell>
        </row>
        <row r="943">
          <cell r="O943" t="str">
            <v>W30506</v>
          </cell>
          <cell r="P943">
            <v>636</v>
          </cell>
          <cell r="Q943">
            <v>2.0576814576349939E-4</v>
          </cell>
          <cell r="AA943">
            <v>30</v>
          </cell>
          <cell r="AB943">
            <v>0</v>
          </cell>
        </row>
        <row r="944">
          <cell r="O944" t="str">
            <v>W30507</v>
          </cell>
          <cell r="P944">
            <v>707</v>
          </cell>
          <cell r="Q944">
            <v>1.6594205303508016E-4</v>
          </cell>
          <cell r="AA944">
            <v>23</v>
          </cell>
          <cell r="AB944">
            <v>0</v>
          </cell>
        </row>
        <row r="945">
          <cell r="O945" t="str">
            <v>W30508</v>
          </cell>
          <cell r="P945">
            <v>820</v>
          </cell>
          <cell r="Q945">
            <v>1.3275364242806411E-4</v>
          </cell>
          <cell r="AA945">
            <v>18</v>
          </cell>
          <cell r="AB945">
            <v>0</v>
          </cell>
        </row>
        <row r="946">
          <cell r="O946" t="str">
            <v>W30509</v>
          </cell>
          <cell r="P946">
            <v>777</v>
          </cell>
          <cell r="Q946">
            <v>1.5266668879227374E-4</v>
          </cell>
          <cell r="AA946">
            <v>23</v>
          </cell>
          <cell r="AB946">
            <v>0</v>
          </cell>
        </row>
        <row r="947">
          <cell r="O947" t="str">
            <v>W30510</v>
          </cell>
          <cell r="P947">
            <v>558</v>
          </cell>
          <cell r="Q947">
            <v>2.6550728485612822E-4</v>
          </cell>
          <cell r="AA947">
            <v>35</v>
          </cell>
          <cell r="AB947">
            <v>0</v>
          </cell>
        </row>
        <row r="948">
          <cell r="O948" t="str">
            <v>W30511</v>
          </cell>
          <cell r="P948">
            <v>559</v>
          </cell>
          <cell r="Q948">
            <v>2.6550728485612822E-4</v>
          </cell>
          <cell r="AA948">
            <v>35</v>
          </cell>
          <cell r="AB948">
            <v>0</v>
          </cell>
        </row>
        <row r="949">
          <cell r="O949" t="str">
            <v>W30500</v>
          </cell>
          <cell r="P949">
            <v>646</v>
          </cell>
          <cell r="Q949">
            <v>1.9913046364209618E-4</v>
          </cell>
          <cell r="AA949">
            <v>28</v>
          </cell>
          <cell r="AB949">
            <v>0</v>
          </cell>
        </row>
        <row r="950">
          <cell r="O950" t="str">
            <v>W30518</v>
          </cell>
          <cell r="P950">
            <v>880</v>
          </cell>
          <cell r="Q950">
            <v>1.062029139424513E-4</v>
          </cell>
          <cell r="AA950">
            <v>15</v>
          </cell>
          <cell r="AB950">
            <v>0</v>
          </cell>
        </row>
        <row r="951">
          <cell r="O951" t="str">
            <v>W30496</v>
          </cell>
          <cell r="P951">
            <v>172</v>
          </cell>
          <cell r="Q951">
            <v>2.0576814576349937E-3</v>
          </cell>
          <cell r="R951" t="str">
            <v>Y</v>
          </cell>
          <cell r="W951">
            <v>1</v>
          </cell>
          <cell r="X951">
            <v>1</v>
          </cell>
          <cell r="Y951">
            <v>1</v>
          </cell>
          <cell r="AA951">
            <v>230</v>
          </cell>
          <cell r="AB951">
            <v>0</v>
          </cell>
        </row>
        <row r="952">
          <cell r="O952" t="str">
            <v>W30497</v>
          </cell>
          <cell r="P952">
            <v>789</v>
          </cell>
          <cell r="Q952">
            <v>1.4602900667087053E-4</v>
          </cell>
          <cell r="AA952">
            <v>20</v>
          </cell>
          <cell r="AB952">
            <v>0</v>
          </cell>
        </row>
        <row r="953">
          <cell r="O953" t="str">
            <v>W30498</v>
          </cell>
          <cell r="P953">
            <v>560</v>
          </cell>
          <cell r="Q953">
            <v>2.6550728485612822E-4</v>
          </cell>
          <cell r="AA953">
            <v>37</v>
          </cell>
          <cell r="AB953">
            <v>0</v>
          </cell>
        </row>
        <row r="954">
          <cell r="O954" t="str">
            <v>W30499</v>
          </cell>
          <cell r="P954">
            <v>1085</v>
          </cell>
          <cell r="Q954">
            <v>7.9652185456838474E-5</v>
          </cell>
          <cell r="AA954">
            <v>12</v>
          </cell>
          <cell r="AB954">
            <v>0</v>
          </cell>
        </row>
        <row r="955">
          <cell r="O955" t="str">
            <v>W30512</v>
          </cell>
          <cell r="P955">
            <v>1111</v>
          </cell>
          <cell r="Q955">
            <v>7.3014503335435264E-5</v>
          </cell>
          <cell r="AA955">
            <v>10</v>
          </cell>
          <cell r="AB955">
            <v>0</v>
          </cell>
        </row>
        <row r="956">
          <cell r="O956" t="str">
            <v>W30502</v>
          </cell>
          <cell r="P956">
            <v>881</v>
          </cell>
          <cell r="Q956">
            <v>1.062029139424513E-4</v>
          </cell>
          <cell r="AA956">
            <v>16</v>
          </cell>
          <cell r="AB956">
            <v>0</v>
          </cell>
        </row>
        <row r="957">
          <cell r="O957" t="str">
            <v>W30503</v>
          </cell>
          <cell r="P957">
            <v>1148</v>
          </cell>
          <cell r="Q957">
            <v>5.9739139092628852E-5</v>
          </cell>
          <cell r="AA957">
            <v>8</v>
          </cell>
          <cell r="AB957">
            <v>0</v>
          </cell>
        </row>
        <row r="958">
          <cell r="O958" t="str">
            <v>W30504</v>
          </cell>
          <cell r="P958">
            <v>861</v>
          </cell>
          <cell r="Q958">
            <v>1.1284059606385451E-4</v>
          </cell>
          <cell r="AA958">
            <v>16</v>
          </cell>
          <cell r="AB958">
            <v>0</v>
          </cell>
        </row>
        <row r="959">
          <cell r="O959" t="str">
            <v>W30505</v>
          </cell>
          <cell r="P959">
            <v>1086</v>
          </cell>
          <cell r="Q959">
            <v>7.9652185456838474E-5</v>
          </cell>
          <cell r="AA959">
            <v>12</v>
          </cell>
          <cell r="AB959">
            <v>0</v>
          </cell>
        </row>
        <row r="960">
          <cell r="O960" t="str">
            <v>W21938</v>
          </cell>
          <cell r="P960">
            <v>179</v>
          </cell>
          <cell r="Q960">
            <v>1.6594205303508015E-3</v>
          </cell>
          <cell r="R960" t="str">
            <v>Y</v>
          </cell>
          <cell r="W960">
            <v>1</v>
          </cell>
          <cell r="X960">
            <v>1</v>
          </cell>
          <cell r="Y960">
            <v>1</v>
          </cell>
          <cell r="AA960">
            <v>220</v>
          </cell>
          <cell r="AB960">
            <v>0</v>
          </cell>
        </row>
        <row r="961">
          <cell r="O961" t="str">
            <v>W17468</v>
          </cell>
          <cell r="P961">
            <v>1124</v>
          </cell>
          <cell r="Q961">
            <v>6.6376821214032055E-5</v>
          </cell>
          <cell r="AA961">
            <v>9</v>
          </cell>
          <cell r="AB961">
            <v>0</v>
          </cell>
        </row>
        <row r="962">
          <cell r="O962" t="str">
            <v>W02291</v>
          </cell>
          <cell r="P962">
            <v>912</v>
          </cell>
          <cell r="Q962">
            <v>9.9565231821048089E-5</v>
          </cell>
          <cell r="AA962">
            <v>13</v>
          </cell>
          <cell r="AB962">
            <v>0</v>
          </cell>
        </row>
        <row r="963">
          <cell r="O963" t="str">
            <v>W00584</v>
          </cell>
          <cell r="P963">
            <v>173</v>
          </cell>
          <cell r="Q963">
            <v>1.7257973515648335E-3</v>
          </cell>
          <cell r="R963" t="str">
            <v>Y</v>
          </cell>
          <cell r="W963">
            <v>1</v>
          </cell>
          <cell r="X963">
            <v>1</v>
          </cell>
          <cell r="Y963">
            <v>1</v>
          </cell>
          <cell r="AA963">
            <v>240</v>
          </cell>
          <cell r="AB963">
            <v>0</v>
          </cell>
        </row>
        <row r="964">
          <cell r="O964" t="str">
            <v>W23358</v>
          </cell>
          <cell r="P964">
            <v>1087</v>
          </cell>
          <cell r="Q964">
            <v>7.9652185456838474E-5</v>
          </cell>
          <cell r="AA964">
            <v>11</v>
          </cell>
          <cell r="AB964">
            <v>0</v>
          </cell>
        </row>
        <row r="965">
          <cell r="O965" t="str">
            <v>W23360</v>
          </cell>
          <cell r="P965">
            <v>1125</v>
          </cell>
          <cell r="Q965">
            <v>6.6376821214032055E-5</v>
          </cell>
          <cell r="AA965">
            <v>9</v>
          </cell>
          <cell r="AB965">
            <v>0</v>
          </cell>
        </row>
        <row r="966">
          <cell r="O966" t="str">
            <v>W23362</v>
          </cell>
          <cell r="P966">
            <v>1088</v>
          </cell>
          <cell r="Q966">
            <v>7.9652185456838474E-5</v>
          </cell>
          <cell r="AA966">
            <v>11</v>
          </cell>
          <cell r="AB966">
            <v>0</v>
          </cell>
        </row>
        <row r="967">
          <cell r="O967" t="str">
            <v>W23363</v>
          </cell>
          <cell r="P967">
            <v>666</v>
          </cell>
          <cell r="Q967">
            <v>1.8585509939928976E-4</v>
          </cell>
          <cell r="AA967">
            <v>26</v>
          </cell>
          <cell r="AB967">
            <v>0</v>
          </cell>
        </row>
        <row r="968">
          <cell r="O968" t="str">
            <v>W21941</v>
          </cell>
          <cell r="P968">
            <v>913</v>
          </cell>
          <cell r="Q968">
            <v>9.9565231821048089E-5</v>
          </cell>
          <cell r="AA968">
            <v>14</v>
          </cell>
          <cell r="AB968">
            <v>0</v>
          </cell>
        </row>
        <row r="969">
          <cell r="O969" t="str">
            <v>W21944</v>
          </cell>
          <cell r="P969">
            <v>849</v>
          </cell>
          <cell r="Q969">
            <v>1.194782781852577E-4</v>
          </cell>
          <cell r="AA969">
            <v>16</v>
          </cell>
          <cell r="AB969">
            <v>0</v>
          </cell>
        </row>
        <row r="970">
          <cell r="O970" t="str">
            <v>W21764</v>
          </cell>
          <cell r="P970">
            <v>1089</v>
          </cell>
          <cell r="Q970">
            <v>7.9652185456838474E-5</v>
          </cell>
          <cell r="AA970">
            <v>11</v>
          </cell>
          <cell r="AB970">
            <v>0</v>
          </cell>
        </row>
        <row r="971">
          <cell r="O971" t="str">
            <v>W21940</v>
          </cell>
          <cell r="P971">
            <v>914</v>
          </cell>
          <cell r="Q971">
            <v>9.9565231821048089E-5</v>
          </cell>
          <cell r="AA971">
            <v>14</v>
          </cell>
          <cell r="AB971">
            <v>0</v>
          </cell>
        </row>
        <row r="972">
          <cell r="O972" t="str">
            <v>W03845</v>
          </cell>
          <cell r="P972">
            <v>224</v>
          </cell>
          <cell r="Q972">
            <v>1.3275364242806413E-3</v>
          </cell>
          <cell r="R972" t="str">
            <v>Y</v>
          </cell>
          <cell r="W972">
            <v>1</v>
          </cell>
          <cell r="X972">
            <v>1</v>
          </cell>
          <cell r="Y972">
            <v>1</v>
          </cell>
          <cell r="AA972">
            <v>150</v>
          </cell>
          <cell r="AB972">
            <v>0</v>
          </cell>
        </row>
        <row r="973">
          <cell r="O973" t="str">
            <v>W17499</v>
          </cell>
          <cell r="P973">
            <v>1149</v>
          </cell>
          <cell r="Q973">
            <v>5.9739139092628852E-5</v>
          </cell>
          <cell r="AA973">
            <v>9</v>
          </cell>
          <cell r="AB973">
            <v>0</v>
          </cell>
        </row>
        <row r="974">
          <cell r="O974" t="str">
            <v>W17455</v>
          </cell>
          <cell r="P974">
            <v>1090</v>
          </cell>
          <cell r="Q974">
            <v>7.9652185456838474E-5</v>
          </cell>
          <cell r="AA974">
            <v>12</v>
          </cell>
          <cell r="AB974">
            <v>0</v>
          </cell>
        </row>
        <row r="975">
          <cell r="O975" t="str">
            <v>W16879</v>
          </cell>
          <cell r="P975">
            <v>1126</v>
          </cell>
          <cell r="Q975">
            <v>6.6376821214032055E-5</v>
          </cell>
          <cell r="AA975">
            <v>9</v>
          </cell>
          <cell r="AB975">
            <v>0</v>
          </cell>
        </row>
        <row r="976">
          <cell r="O976" t="str">
            <v>W16866</v>
          </cell>
          <cell r="P976">
            <v>915</v>
          </cell>
          <cell r="Q976">
            <v>9.9565231821048089E-5</v>
          </cell>
          <cell r="AA976">
            <v>14</v>
          </cell>
          <cell r="AB976">
            <v>0</v>
          </cell>
        </row>
        <row r="977">
          <cell r="O977" t="str">
            <v>W16875</v>
          </cell>
          <cell r="P977">
            <v>1127</v>
          </cell>
          <cell r="Q977">
            <v>6.6376821214032055E-5</v>
          </cell>
          <cell r="AA977">
            <v>9</v>
          </cell>
          <cell r="AB977">
            <v>0</v>
          </cell>
        </row>
        <row r="978">
          <cell r="O978" t="str">
            <v>W16878</v>
          </cell>
          <cell r="P978">
            <v>1209</v>
          </cell>
          <cell r="Q978">
            <v>4.646377484982244E-5</v>
          </cell>
          <cell r="AA978">
            <v>6</v>
          </cell>
          <cell r="AB978">
            <v>0</v>
          </cell>
        </row>
        <row r="979">
          <cell r="O979" t="str">
            <v>W16859</v>
          </cell>
          <cell r="P979">
            <v>425</v>
          </cell>
          <cell r="Q979">
            <v>4.646377484982244E-4</v>
          </cell>
          <cell r="AA979">
            <v>70</v>
          </cell>
          <cell r="AB979">
            <v>0</v>
          </cell>
        </row>
        <row r="980">
          <cell r="O980" t="str">
            <v>W16860</v>
          </cell>
          <cell r="P980">
            <v>387</v>
          </cell>
          <cell r="Q980">
            <v>5.9739139092628859E-4</v>
          </cell>
          <cell r="AA980">
            <v>170</v>
          </cell>
          <cell r="AB980">
            <v>0</v>
          </cell>
        </row>
        <row r="981">
          <cell r="O981" t="str">
            <v>W16862</v>
          </cell>
          <cell r="P981">
            <v>1150</v>
          </cell>
          <cell r="Q981">
            <v>5.9739139092628852E-5</v>
          </cell>
          <cell r="AA981">
            <v>8</v>
          </cell>
          <cell r="AB981">
            <v>0</v>
          </cell>
        </row>
        <row r="982">
          <cell r="O982" t="str">
            <v>W16851</v>
          </cell>
          <cell r="P982">
            <v>1128</v>
          </cell>
          <cell r="Q982">
            <v>6.6376821214032055E-5</v>
          </cell>
          <cell r="AA982">
            <v>10</v>
          </cell>
          <cell r="AB982">
            <v>0</v>
          </cell>
        </row>
        <row r="983">
          <cell r="O983" t="str">
            <v>W16844</v>
          </cell>
          <cell r="P983">
            <v>1151</v>
          </cell>
          <cell r="Q983">
            <v>5.9739139092628852E-5</v>
          </cell>
          <cell r="AA983">
            <v>8</v>
          </cell>
          <cell r="AB983">
            <v>0</v>
          </cell>
        </row>
        <row r="984">
          <cell r="O984" t="str">
            <v>W16845</v>
          </cell>
          <cell r="P984">
            <v>1152</v>
          </cell>
          <cell r="Q984">
            <v>5.9739139092628852E-5</v>
          </cell>
          <cell r="AA984">
            <v>9</v>
          </cell>
          <cell r="AB984">
            <v>0</v>
          </cell>
        </row>
        <row r="985">
          <cell r="O985" t="str">
            <v>W16846</v>
          </cell>
          <cell r="P985">
            <v>979</v>
          </cell>
          <cell r="Q985">
            <v>8.6289867578241683E-5</v>
          </cell>
          <cell r="AA985">
            <v>11</v>
          </cell>
          <cell r="AB985">
            <v>0</v>
          </cell>
        </row>
        <row r="986">
          <cell r="O986" t="str">
            <v>W16848</v>
          </cell>
          <cell r="P986">
            <v>980</v>
          </cell>
          <cell r="Q986">
            <v>8.6289867578241683E-5</v>
          </cell>
          <cell r="AA986">
            <v>13</v>
          </cell>
          <cell r="AB986">
            <v>0</v>
          </cell>
        </row>
        <row r="987">
          <cell r="O987" t="str">
            <v>W16850</v>
          </cell>
          <cell r="P987">
            <v>1112</v>
          </cell>
          <cell r="Q987">
            <v>7.3014503335435264E-5</v>
          </cell>
          <cell r="AA987">
            <v>10</v>
          </cell>
          <cell r="AB987">
            <v>0</v>
          </cell>
        </row>
        <row r="988">
          <cell r="O988" t="str">
            <v>W16842</v>
          </cell>
          <cell r="P988">
            <v>1153</v>
          </cell>
          <cell r="Q988">
            <v>5.9739139092628852E-5</v>
          </cell>
          <cell r="AA988">
            <v>9</v>
          </cell>
          <cell r="AB988">
            <v>0</v>
          </cell>
        </row>
        <row r="989">
          <cell r="O989" t="str">
            <v>W02897</v>
          </cell>
          <cell r="P989">
            <v>152</v>
          </cell>
          <cell r="Q989">
            <v>1.8651886761143009E-3</v>
          </cell>
          <cell r="W989">
            <v>1</v>
          </cell>
          <cell r="Z989">
            <v>318</v>
          </cell>
          <cell r="AA989">
            <v>284.42971663698677</v>
          </cell>
          <cell r="AB989">
            <v>26.5</v>
          </cell>
        </row>
        <row r="990">
          <cell r="O990" t="str">
            <v>W03326</v>
          </cell>
          <cell r="P990">
            <v>487</v>
          </cell>
          <cell r="Q990">
            <v>3.6507251667717633E-4</v>
          </cell>
          <cell r="Z990">
            <v>100</v>
          </cell>
          <cell r="AA990">
            <v>43.436660330365363</v>
          </cell>
          <cell r="AB990">
            <v>8.3333333333333339</v>
          </cell>
        </row>
        <row r="991">
          <cell r="O991" t="str">
            <v>W16769</v>
          </cell>
          <cell r="P991">
            <v>338</v>
          </cell>
          <cell r="Q991">
            <v>8.5626099366101357E-4</v>
          </cell>
          <cell r="U991" t="str">
            <v>Y</v>
          </cell>
          <cell r="X991">
            <v>1</v>
          </cell>
          <cell r="Y991">
            <v>1</v>
          </cell>
          <cell r="Z991">
            <v>140</v>
          </cell>
          <cell r="AA991">
            <v>102.601924321461</v>
          </cell>
          <cell r="AB991">
            <v>11.666666666666666</v>
          </cell>
        </row>
        <row r="992">
          <cell r="O992" t="str">
            <v>W16721</v>
          </cell>
          <cell r="P992">
            <v>692</v>
          </cell>
          <cell r="Q992">
            <v>1.7257973515648337E-4</v>
          </cell>
          <cell r="Z992">
            <v>70</v>
          </cell>
          <cell r="AA992">
            <v>22.719854797774026</v>
          </cell>
          <cell r="AB992">
            <v>5.833333333333333</v>
          </cell>
        </row>
        <row r="993">
          <cell r="O993" t="str">
            <v>W16760</v>
          </cell>
          <cell r="P993">
            <v>269</v>
          </cell>
          <cell r="Q993">
            <v>1.1947827818525772E-3</v>
          </cell>
          <cell r="X993">
            <v>1</v>
          </cell>
          <cell r="Y993">
            <v>1</v>
          </cell>
          <cell r="Z993">
            <v>195</v>
          </cell>
          <cell r="AA993">
            <v>175.05923930365367</v>
          </cell>
          <cell r="AB993">
            <v>16.25</v>
          </cell>
        </row>
        <row r="994">
          <cell r="O994" t="str">
            <v>W03816</v>
          </cell>
          <cell r="P994">
            <v>201</v>
          </cell>
          <cell r="Q994">
            <v>1.5731306627725598E-3</v>
          </cell>
          <cell r="W994">
            <v>1</v>
          </cell>
          <cell r="X994">
            <v>1</v>
          </cell>
          <cell r="Y994">
            <v>1</v>
          </cell>
          <cell r="Z994">
            <v>298</v>
          </cell>
          <cell r="AA994">
            <v>233.5687560465766</v>
          </cell>
          <cell r="AB994">
            <v>24.833333333333332</v>
          </cell>
        </row>
        <row r="995">
          <cell r="O995" t="str">
            <v>W40758</v>
          </cell>
          <cell r="P995">
            <v>693</v>
          </cell>
          <cell r="Q995">
            <v>1.7257973515648337E-4</v>
          </cell>
          <cell r="AA995">
            <v>9.2261419999999994</v>
          </cell>
          <cell r="AB995">
            <v>0</v>
          </cell>
        </row>
        <row r="996">
          <cell r="O996" t="str">
            <v>W40757</v>
          </cell>
          <cell r="P996">
            <v>756</v>
          </cell>
          <cell r="Q996">
            <v>1.5930437091367695E-4</v>
          </cell>
          <cell r="AA996">
            <v>10.404808999999998</v>
          </cell>
          <cell r="AB996">
            <v>0</v>
          </cell>
        </row>
        <row r="997">
          <cell r="O997" t="str">
            <v>W40756</v>
          </cell>
          <cell r="P997">
            <v>1091</v>
          </cell>
          <cell r="Q997">
            <v>7.9652185456838474E-5</v>
          </cell>
          <cell r="AA997">
            <v>4.6130709999999997</v>
          </cell>
          <cell r="AB997">
            <v>0</v>
          </cell>
        </row>
        <row r="998">
          <cell r="O998" t="str">
            <v>W23983</v>
          </cell>
          <cell r="P998">
            <v>589</v>
          </cell>
          <cell r="Q998">
            <v>2.3895655637051541E-4</v>
          </cell>
          <cell r="Z998">
            <v>62</v>
          </cell>
          <cell r="AA998">
            <v>26.911574330365365</v>
          </cell>
          <cell r="AB998">
            <v>5.166666666666667</v>
          </cell>
        </row>
        <row r="999">
          <cell r="O999" t="str">
            <v>W23966</v>
          </cell>
          <cell r="P999">
            <v>210</v>
          </cell>
          <cell r="Q999">
            <v>1.4403770203444957E-3</v>
          </cell>
          <cell r="W999">
            <v>1</v>
          </cell>
          <cell r="X999">
            <v>1</v>
          </cell>
          <cell r="Y999">
            <v>1</v>
          </cell>
          <cell r="Z999">
            <v>304</v>
          </cell>
          <cell r="AA999">
            <v>215.98670436644156</v>
          </cell>
          <cell r="AB999">
            <v>25.333333333333332</v>
          </cell>
        </row>
        <row r="1000">
          <cell r="O1000" t="str">
            <v>W35571</v>
          </cell>
          <cell r="P1000">
            <v>438</v>
          </cell>
          <cell r="Q1000">
            <v>4.3808702001261161E-4</v>
          </cell>
          <cell r="Z1000">
            <v>40</v>
          </cell>
          <cell r="AA1000">
            <v>63.605089651826844</v>
          </cell>
          <cell r="AB1000">
            <v>3.3333333333333335</v>
          </cell>
        </row>
        <row r="1001">
          <cell r="O1001" t="str">
            <v>W40759</v>
          </cell>
          <cell r="P1001">
            <v>694</v>
          </cell>
          <cell r="Q1001">
            <v>1.7257973515648337E-4</v>
          </cell>
          <cell r="AA1001">
            <v>9.1123249999999985</v>
          </cell>
          <cell r="AB1001">
            <v>0</v>
          </cell>
        </row>
        <row r="1002">
          <cell r="O1002" t="str">
            <v>W17447</v>
          </cell>
          <cell r="P1002">
            <v>381</v>
          </cell>
          <cell r="Q1002">
            <v>6.3721748365470779E-4</v>
          </cell>
          <cell r="Z1002">
            <v>110</v>
          </cell>
          <cell r="AA1002">
            <v>56.886021330365367</v>
          </cell>
          <cell r="AB1002">
            <v>9.1666666666666661</v>
          </cell>
        </row>
        <row r="1003">
          <cell r="O1003" t="str">
            <v>W21698</v>
          </cell>
          <cell r="P1003">
            <v>395</v>
          </cell>
          <cell r="Q1003">
            <v>5.5756529819786928E-4</v>
          </cell>
          <cell r="Z1003">
            <v>108</v>
          </cell>
          <cell r="AA1003">
            <v>82.258716678495517</v>
          </cell>
          <cell r="AB1003">
            <v>9</v>
          </cell>
        </row>
        <row r="1004">
          <cell r="O1004" t="str">
            <v>W16753</v>
          </cell>
          <cell r="P1004">
            <v>61</v>
          </cell>
          <cell r="Q1004">
            <v>3.1728120540307323E-3</v>
          </cell>
          <cell r="W1004">
            <v>1</v>
          </cell>
          <cell r="Z1004">
            <v>598</v>
          </cell>
          <cell r="AA1004">
            <v>475.47440162500078</v>
          </cell>
          <cell r="AB1004">
            <v>49.833333333333336</v>
          </cell>
        </row>
        <row r="1005">
          <cell r="O1005" t="str">
            <v>W39410</v>
          </cell>
          <cell r="P1005">
            <v>476</v>
          </cell>
          <cell r="Q1005">
            <v>3.8498556304138594E-4</v>
          </cell>
          <cell r="AA1005">
            <v>18.663754999999998</v>
          </cell>
          <cell r="AB1005">
            <v>0</v>
          </cell>
        </row>
        <row r="1006">
          <cell r="O1006" t="str">
            <v>W40755</v>
          </cell>
          <cell r="P1006">
            <v>462</v>
          </cell>
          <cell r="Q1006">
            <v>3.9826092728419236E-4</v>
          </cell>
          <cell r="AA1006">
            <v>23.4362195</v>
          </cell>
          <cell r="AB1006">
            <v>0</v>
          </cell>
        </row>
        <row r="1007">
          <cell r="O1007" t="str">
            <v>W30958</v>
          </cell>
          <cell r="P1007">
            <v>389</v>
          </cell>
          <cell r="Q1007">
            <v>7.9652185456838471E-4</v>
          </cell>
          <cell r="Z1007">
            <v>20</v>
          </cell>
          <cell r="AA1007">
            <v>62.642380618181818</v>
          </cell>
          <cell r="AB1007">
            <v>1.6666666666666667</v>
          </cell>
        </row>
        <row r="1008">
          <cell r="O1008" t="str">
            <v>W36031</v>
          </cell>
          <cell r="P1008">
            <v>314</v>
          </cell>
          <cell r="Q1008">
            <v>9.5582622548206163E-4</v>
          </cell>
          <cell r="Z1008">
            <v>34</v>
          </cell>
          <cell r="AA1008">
            <v>97.347771518181787</v>
          </cell>
          <cell r="AB1008">
            <v>2.8333333333333335</v>
          </cell>
        </row>
        <row r="1009">
          <cell r="O1009" t="str">
            <v>W39407</v>
          </cell>
          <cell r="P1009">
            <v>291</v>
          </cell>
          <cell r="Q1009">
            <v>1.0354784109389001E-3</v>
          </cell>
          <cell r="X1009">
            <v>1</v>
          </cell>
          <cell r="Y1009">
            <v>1</v>
          </cell>
          <cell r="AA1009">
            <v>86.95289098500011</v>
          </cell>
          <cell r="AB1009">
            <v>0</v>
          </cell>
        </row>
        <row r="1010">
          <cell r="O1010" t="str">
            <v>W30987</v>
          </cell>
          <cell r="P1010">
            <v>981</v>
          </cell>
          <cell r="Q1010">
            <v>8.6289867578241683E-5</v>
          </cell>
          <cell r="Z1010">
            <v>25</v>
          </cell>
          <cell r="AA1010">
            <v>12.055737000000001</v>
          </cell>
          <cell r="AB1010">
            <v>2.0833333333333335</v>
          </cell>
        </row>
        <row r="1011">
          <cell r="O1011" t="str">
            <v>W40766</v>
          </cell>
          <cell r="P1011">
            <v>1270</v>
          </cell>
          <cell r="Q1011">
            <v>3.9826092728419237E-5</v>
          </cell>
          <cell r="AA1011">
            <v>1.7172019999999999</v>
          </cell>
          <cell r="AB1011">
            <v>0</v>
          </cell>
        </row>
        <row r="1012">
          <cell r="O1012" t="str">
            <v>W40765</v>
          </cell>
          <cell r="P1012">
            <v>1129</v>
          </cell>
          <cell r="Q1012">
            <v>6.6376821214032055E-5</v>
          </cell>
          <cell r="AA1012">
            <v>2.2557369999999999</v>
          </cell>
          <cell r="AB1012">
            <v>0</v>
          </cell>
        </row>
        <row r="1013">
          <cell r="O1013" t="str">
            <v>W40770</v>
          </cell>
          <cell r="P1013">
            <v>1271</v>
          </cell>
          <cell r="Q1013">
            <v>3.9826092728419237E-5</v>
          </cell>
          <cell r="AA1013">
            <v>2.9678181100000001</v>
          </cell>
          <cell r="AB1013">
            <v>0</v>
          </cell>
        </row>
        <row r="1014">
          <cell r="O1014" t="str">
            <v>W40769</v>
          </cell>
          <cell r="P1014">
            <v>1135</v>
          </cell>
          <cell r="Q1014">
            <v>6.1730443729049822E-5</v>
          </cell>
          <cell r="AA1014">
            <v>1.7064312999999998</v>
          </cell>
          <cell r="AB1014">
            <v>0</v>
          </cell>
        </row>
        <row r="1015">
          <cell r="O1015" t="str">
            <v>W23979</v>
          </cell>
          <cell r="P1015">
            <v>376</v>
          </cell>
          <cell r="Q1015">
            <v>6.4385516577611097E-4</v>
          </cell>
          <cell r="Z1015">
            <v>83.75</v>
          </cell>
          <cell r="AA1015">
            <v>76.210554999999999</v>
          </cell>
          <cell r="AB1015">
            <v>6.979166666666667</v>
          </cell>
        </row>
        <row r="1016">
          <cell r="O1016" t="str">
            <v>W40768</v>
          </cell>
          <cell r="P1016">
            <v>1414</v>
          </cell>
          <cell r="Q1016">
            <v>1.5930437091367693E-5</v>
          </cell>
          <cell r="AA1016">
            <v>1.7172019999999999</v>
          </cell>
          <cell r="AB1016">
            <v>0</v>
          </cell>
        </row>
        <row r="1017">
          <cell r="O1017" t="str">
            <v>W40767</v>
          </cell>
          <cell r="P1017">
            <v>1415</v>
          </cell>
          <cell r="Q1017">
            <v>1.5930437091367693E-5</v>
          </cell>
          <cell r="AA1017">
            <v>1.5017879999999999</v>
          </cell>
          <cell r="AB1017">
            <v>0</v>
          </cell>
        </row>
        <row r="1018">
          <cell r="O1018" t="str">
            <v>W32477</v>
          </cell>
          <cell r="P1018">
            <v>953</v>
          </cell>
          <cell r="Q1018">
            <v>9.2927549699644879E-5</v>
          </cell>
          <cell r="Z1018">
            <v>60</v>
          </cell>
          <cell r="AA1018">
            <v>13.894081</v>
          </cell>
          <cell r="AB1018">
            <v>5</v>
          </cell>
        </row>
        <row r="1019">
          <cell r="O1019" t="str">
            <v>W24077</v>
          </cell>
          <cell r="P1019">
            <v>680</v>
          </cell>
          <cell r="Q1019">
            <v>1.7523480800504462E-4</v>
          </cell>
          <cell r="Z1019">
            <v>4</v>
          </cell>
          <cell r="AA1019">
            <v>17.042707000000004</v>
          </cell>
          <cell r="AB1019">
            <v>0.33333333333333331</v>
          </cell>
        </row>
        <row r="1020">
          <cell r="O1020" t="str">
            <v>W17433</v>
          </cell>
          <cell r="P1020">
            <v>647</v>
          </cell>
          <cell r="Q1020">
            <v>1.9913046364209618E-4</v>
          </cell>
          <cell r="Z1020">
            <v>20.25</v>
          </cell>
          <cell r="AA1020">
            <v>22.205830133333333</v>
          </cell>
          <cell r="AB1020">
            <v>1.6875</v>
          </cell>
        </row>
        <row r="1021">
          <cell r="O1021" t="str">
            <v>W16765</v>
          </cell>
          <cell r="P1021">
            <v>574</v>
          </cell>
          <cell r="Q1021">
            <v>2.4891307955262021E-4</v>
          </cell>
          <cell r="Z1021">
            <v>71.568865647626666</v>
          </cell>
          <cell r="AA1021">
            <v>20.021835830365365</v>
          </cell>
          <cell r="AB1021">
            <v>5.9640721373022219</v>
          </cell>
        </row>
        <row r="1022">
          <cell r="O1022" t="str">
            <v>W17015</v>
          </cell>
          <cell r="P1022">
            <v>446</v>
          </cell>
          <cell r="Q1022">
            <v>4.1817397364840196E-4</v>
          </cell>
          <cell r="Z1022">
            <v>79.566532582461747</v>
          </cell>
          <cell r="AA1022">
            <v>49.536286741096106</v>
          </cell>
          <cell r="AB1022">
            <v>6.6305443818718119</v>
          </cell>
        </row>
        <row r="1023">
          <cell r="O1023" t="str">
            <v>W17016</v>
          </cell>
          <cell r="P1023">
            <v>1543</v>
          </cell>
          <cell r="Q1023">
            <v>1.3275364242806412E-5</v>
          </cell>
          <cell r="Z1023">
            <v>114.68449316170546</v>
          </cell>
          <cell r="AA1023">
            <v>70.192516026826837</v>
          </cell>
          <cell r="AB1023">
            <v>9.5570410968087884</v>
          </cell>
        </row>
        <row r="1024">
          <cell r="O1024" t="str">
            <v>W16764</v>
          </cell>
          <cell r="P1024">
            <v>615</v>
          </cell>
          <cell r="Q1024">
            <v>2.2900003318841061E-4</v>
          </cell>
          <cell r="Z1024">
            <v>70.697325020112601</v>
          </cell>
          <cell r="AA1024">
            <v>20.127504035730738</v>
          </cell>
          <cell r="AB1024">
            <v>5.8914437516760501</v>
          </cell>
        </row>
        <row r="1025">
          <cell r="O1025" t="str">
            <v>W17091</v>
          </cell>
          <cell r="P1025">
            <v>1544</v>
          </cell>
          <cell r="Q1025">
            <v>1.3275364242806412E-5</v>
          </cell>
          <cell r="Z1025">
            <v>64.852876106194628</v>
          </cell>
          <cell r="AA1025">
            <v>22.196391705365365</v>
          </cell>
          <cell r="AB1025">
            <v>5.4044063421828854</v>
          </cell>
        </row>
        <row r="1026">
          <cell r="O1026" t="str">
            <v>W16763</v>
          </cell>
          <cell r="P1026">
            <v>433</v>
          </cell>
          <cell r="Q1026">
            <v>3.385217881915635E-4</v>
          </cell>
          <cell r="Z1026">
            <v>101.86771922767491</v>
          </cell>
          <cell r="AA1026">
            <v>39.936450410730735</v>
          </cell>
          <cell r="AB1026">
            <v>8.4889766023062432</v>
          </cell>
        </row>
        <row r="1027">
          <cell r="O1027" t="str">
            <v>W00191</v>
          </cell>
          <cell r="P1027">
            <v>435</v>
          </cell>
          <cell r="Q1027">
            <v>3.4515947031296673E-4</v>
          </cell>
          <cell r="Z1027">
            <v>111.09579646017691</v>
          </cell>
          <cell r="AA1027">
            <v>44.172040820719481</v>
          </cell>
          <cell r="AB1027">
            <v>9.2579830383480761</v>
          </cell>
        </row>
        <row r="1028">
          <cell r="O1028" t="str">
            <v>W23990</v>
          </cell>
          <cell r="P1028">
            <v>434</v>
          </cell>
          <cell r="Q1028">
            <v>4.4472470213401479E-4</v>
          </cell>
          <cell r="Z1028">
            <v>164.6699115044247</v>
          </cell>
          <cell r="AA1028">
            <v>55.891049991096104</v>
          </cell>
          <cell r="AB1028">
            <v>13.722492625368725</v>
          </cell>
        </row>
        <row r="1029">
          <cell r="O1029" t="str">
            <v>W42140</v>
          </cell>
          <cell r="P1029">
            <v>590</v>
          </cell>
          <cell r="Q1029">
            <v>2.3895655637051541E-4</v>
          </cell>
          <cell r="AA1029">
            <v>4.9150413899999998</v>
          </cell>
          <cell r="AB1029">
            <v>0</v>
          </cell>
        </row>
        <row r="1030">
          <cell r="O1030" t="str">
            <v>W01146</v>
          </cell>
          <cell r="P1030">
            <v>32</v>
          </cell>
          <cell r="Q1030">
            <v>4.3808702001261156E-3</v>
          </cell>
          <cell r="R1030" t="str">
            <v>Y</v>
          </cell>
          <cell r="U1030" t="str">
            <v>Y</v>
          </cell>
          <cell r="W1030">
            <v>2</v>
          </cell>
          <cell r="X1030">
            <v>2</v>
          </cell>
          <cell r="Y1030">
            <v>2</v>
          </cell>
          <cell r="Z1030">
            <v>689.17257132841496</v>
          </cell>
          <cell r="AA1030">
            <v>523.15157999999997</v>
          </cell>
          <cell r="AB1030">
            <v>57.431047610701249</v>
          </cell>
        </row>
        <row r="1031">
          <cell r="O1031" t="str">
            <v>W00686</v>
          </cell>
          <cell r="P1031">
            <v>62</v>
          </cell>
          <cell r="Q1031">
            <v>3.1462613255451195E-3</v>
          </cell>
          <cell r="R1031" t="str">
            <v>Y</v>
          </cell>
          <cell r="W1031">
            <v>1</v>
          </cell>
          <cell r="X1031">
            <v>1</v>
          </cell>
          <cell r="Y1031">
            <v>1</v>
          </cell>
          <cell r="Z1031">
            <v>1370.3018333333725</v>
          </cell>
          <cell r="AA1031">
            <v>480.95065107499903</v>
          </cell>
          <cell r="AB1031">
            <v>114.19181944444772</v>
          </cell>
        </row>
        <row r="1032">
          <cell r="O1032" t="str">
            <v>W16746</v>
          </cell>
          <cell r="P1032">
            <v>38</v>
          </cell>
          <cell r="Q1032">
            <v>3.9826092728419233E-3</v>
          </cell>
          <cell r="R1032" t="str">
            <v>Y</v>
          </cell>
          <cell r="W1032">
            <v>1</v>
          </cell>
          <cell r="X1032">
            <v>1</v>
          </cell>
          <cell r="Y1032">
            <v>1</v>
          </cell>
          <cell r="Z1032">
            <v>388.91817081064028</v>
          </cell>
          <cell r="AA1032">
            <v>477.09066966666694</v>
          </cell>
          <cell r="AB1032">
            <v>32.409847567553356</v>
          </cell>
        </row>
        <row r="1033">
          <cell r="O1033" t="str">
            <v>W00270</v>
          </cell>
          <cell r="P1033">
            <v>66</v>
          </cell>
          <cell r="Q1033">
            <v>3.0931598685738941E-3</v>
          </cell>
          <cell r="R1033" t="str">
            <v>Y</v>
          </cell>
          <cell r="U1033" t="str">
            <v>Y</v>
          </cell>
          <cell r="W1033">
            <v>1</v>
          </cell>
          <cell r="X1033">
            <v>1</v>
          </cell>
          <cell r="Y1033">
            <v>1</v>
          </cell>
          <cell r="Z1033">
            <v>297.33590906639671</v>
          </cell>
          <cell r="AA1033">
            <v>433.64781812000001</v>
          </cell>
          <cell r="AB1033">
            <v>24.777992422199727</v>
          </cell>
        </row>
        <row r="1034">
          <cell r="O1034" t="str">
            <v>W16740</v>
          </cell>
          <cell r="P1034">
            <v>68</v>
          </cell>
          <cell r="Q1034">
            <v>3.0334207294812651E-3</v>
          </cell>
          <cell r="R1034" t="str">
            <v>Y</v>
          </cell>
          <cell r="W1034">
            <v>1</v>
          </cell>
          <cell r="X1034">
            <v>1</v>
          </cell>
          <cell r="Y1034">
            <v>1</v>
          </cell>
          <cell r="Z1034">
            <v>325.97097498396397</v>
          </cell>
          <cell r="AA1034">
            <v>382.96560999999997</v>
          </cell>
          <cell r="AB1034">
            <v>27.164247915330332</v>
          </cell>
        </row>
        <row r="1035">
          <cell r="O1035" t="str">
            <v>W16747</v>
          </cell>
          <cell r="P1035">
            <v>71</v>
          </cell>
          <cell r="Q1035">
            <v>2.9670439082672331E-3</v>
          </cell>
          <cell r="R1035" t="str">
            <v>Y</v>
          </cell>
          <cell r="Z1035">
            <v>369.53938757348988</v>
          </cell>
          <cell r="AA1035">
            <v>354.12662883330097</v>
          </cell>
          <cell r="AB1035">
            <v>30.79494896445749</v>
          </cell>
        </row>
        <row r="1036">
          <cell r="O1036" t="str">
            <v>W17069</v>
          </cell>
          <cell r="P1036">
            <v>90</v>
          </cell>
          <cell r="Q1036">
            <v>2.5488699346188312E-3</v>
          </cell>
          <cell r="Z1036">
            <v>247.65000000001299</v>
          </cell>
          <cell r="AA1036">
            <v>329.70142654165971</v>
          </cell>
          <cell r="AB1036">
            <v>20.637500000001083</v>
          </cell>
        </row>
        <row r="1037">
          <cell r="O1037" t="str">
            <v>W30969</v>
          </cell>
          <cell r="P1037">
            <v>519</v>
          </cell>
          <cell r="Q1037">
            <v>3.186087418273539E-4</v>
          </cell>
          <cell r="Z1037">
            <v>21</v>
          </cell>
          <cell r="AA1037">
            <v>46.579454518181819</v>
          </cell>
          <cell r="AB1037">
            <v>1.75</v>
          </cell>
        </row>
        <row r="1038">
          <cell r="O1038" t="str">
            <v>W30955</v>
          </cell>
          <cell r="P1038">
            <v>548</v>
          </cell>
          <cell r="Q1038">
            <v>2.7214496697753146E-4</v>
          </cell>
          <cell r="Z1038">
            <v>25</v>
          </cell>
          <cell r="AA1038">
            <v>36.35345451818182</v>
          </cell>
          <cell r="AB1038">
            <v>2.0833333333333335</v>
          </cell>
        </row>
        <row r="1039">
          <cell r="O1039" t="str">
            <v>W36306</v>
          </cell>
          <cell r="P1039">
            <v>248</v>
          </cell>
          <cell r="Q1039">
            <v>1.2279711924595932E-3</v>
          </cell>
          <cell r="X1039">
            <v>1</v>
          </cell>
          <cell r="Y1039">
            <v>1</v>
          </cell>
          <cell r="AA1039">
            <v>303.19951904832982</v>
          </cell>
          <cell r="AB1039">
            <v>0</v>
          </cell>
        </row>
        <row r="1040">
          <cell r="O1040" t="str">
            <v>W39408</v>
          </cell>
          <cell r="P1040">
            <v>916</v>
          </cell>
          <cell r="Q1040">
            <v>9.9565231821048089E-5</v>
          </cell>
          <cell r="AA1040">
            <v>12.896000000000001</v>
          </cell>
          <cell r="AB1040">
            <v>0</v>
          </cell>
        </row>
        <row r="1041">
          <cell r="O1041" t="str">
            <v>W30970</v>
          </cell>
          <cell r="P1041">
            <v>512</v>
          </cell>
          <cell r="Q1041">
            <v>3.2524642394875708E-4</v>
          </cell>
          <cell r="Z1041">
            <v>31</v>
          </cell>
          <cell r="AA1041">
            <v>47.000094518181825</v>
          </cell>
          <cell r="AB1041">
            <v>2.5833333333333335</v>
          </cell>
        </row>
        <row r="1042">
          <cell r="O1042" t="str">
            <v>W26759</v>
          </cell>
          <cell r="P1042">
            <v>162</v>
          </cell>
          <cell r="Q1042">
            <v>1.7988118549002688E-3</v>
          </cell>
          <cell r="W1042">
            <v>1</v>
          </cell>
          <cell r="X1042">
            <v>1</v>
          </cell>
          <cell r="Y1042">
            <v>1</v>
          </cell>
          <cell r="Z1042">
            <v>196.95</v>
          </cell>
          <cell r="AA1042">
            <v>283.74295373667212</v>
          </cell>
          <cell r="AB1042">
            <v>16.412499999999998</v>
          </cell>
        </row>
        <row r="1043">
          <cell r="O1043" t="str">
            <v>W23984</v>
          </cell>
          <cell r="P1043">
            <v>151</v>
          </cell>
          <cell r="Q1043">
            <v>1.971391590056752E-3</v>
          </cell>
          <cell r="Z1043">
            <v>175.06666666665802</v>
          </cell>
          <cell r="AA1043">
            <v>277.90929975999506</v>
          </cell>
          <cell r="AB1043">
            <v>14.588888888888169</v>
          </cell>
        </row>
        <row r="1044">
          <cell r="O1044" t="str">
            <v>W33266</v>
          </cell>
          <cell r="P1044">
            <v>177</v>
          </cell>
          <cell r="Q1044">
            <v>1.6793335767150111E-3</v>
          </cell>
          <cell r="W1044">
            <v>1</v>
          </cell>
          <cell r="X1044">
            <v>1</v>
          </cell>
          <cell r="Y1044">
            <v>1</v>
          </cell>
          <cell r="Z1044">
            <v>100</v>
          </cell>
          <cell r="AA1044">
            <v>265.96989512499653</v>
          </cell>
          <cell r="AB1044">
            <v>8.3333333333333339</v>
          </cell>
        </row>
        <row r="1045">
          <cell r="O1045" t="str">
            <v>W30967</v>
          </cell>
          <cell r="P1045">
            <v>204</v>
          </cell>
          <cell r="Q1045">
            <v>1.5266668879227374E-3</v>
          </cell>
          <cell r="U1045" t="str">
            <v>Y</v>
          </cell>
          <cell r="W1045">
            <v>1</v>
          </cell>
          <cell r="X1045">
            <v>1</v>
          </cell>
          <cell r="Y1045">
            <v>1</v>
          </cell>
          <cell r="Z1045">
            <v>250</v>
          </cell>
          <cell r="AA1045">
            <v>168.76739999999998</v>
          </cell>
          <cell r="AB1045">
            <v>20.833333333333332</v>
          </cell>
        </row>
        <row r="1046">
          <cell r="O1046" t="str">
            <v>W16734</v>
          </cell>
          <cell r="P1046">
            <v>296</v>
          </cell>
          <cell r="Q1046">
            <v>1.0155653645746905E-3</v>
          </cell>
          <cell r="U1046" t="str">
            <v>Y</v>
          </cell>
          <cell r="X1046">
            <v>1</v>
          </cell>
          <cell r="Y1046">
            <v>1</v>
          </cell>
          <cell r="Z1046">
            <v>106.49166666665801</v>
          </cell>
          <cell r="AA1046">
            <v>167.82390458332986</v>
          </cell>
          <cell r="AB1046">
            <v>8.8743055555548338</v>
          </cell>
        </row>
        <row r="1047">
          <cell r="O1047" t="str">
            <v>W16784</v>
          </cell>
          <cell r="P1047">
            <v>216</v>
          </cell>
          <cell r="Q1047">
            <v>1.3806378812518669E-3</v>
          </cell>
          <cell r="U1047" t="str">
            <v>Y</v>
          </cell>
          <cell r="X1047">
            <v>1</v>
          </cell>
          <cell r="Y1047">
            <v>1</v>
          </cell>
          <cell r="Z1047">
            <v>170</v>
          </cell>
          <cell r="AA1047">
            <v>161.03739999999999</v>
          </cell>
          <cell r="AB1047">
            <v>14.166666666666666</v>
          </cell>
        </row>
        <row r="1048">
          <cell r="O1048" t="str">
            <v>W16761</v>
          </cell>
          <cell r="P1048">
            <v>344</v>
          </cell>
          <cell r="Q1048">
            <v>8.0315953668978789E-4</v>
          </cell>
          <cell r="Z1048">
            <v>73.42924491667199</v>
          </cell>
          <cell r="AA1048">
            <v>135.08161899999999</v>
          </cell>
          <cell r="AB1048">
            <v>6.1191037430559989</v>
          </cell>
        </row>
        <row r="1049">
          <cell r="O1049" t="str">
            <v>W02560</v>
          </cell>
          <cell r="P1049">
            <v>305</v>
          </cell>
          <cell r="Q1049">
            <v>9.8901463608907776E-4</v>
          </cell>
          <cell r="U1049" t="str">
            <v>Y</v>
          </cell>
          <cell r="X1049">
            <v>1</v>
          </cell>
          <cell r="Y1049">
            <v>1</v>
          </cell>
          <cell r="Z1049">
            <v>106.3498284882165</v>
          </cell>
          <cell r="AA1049">
            <v>128.30327580500008</v>
          </cell>
          <cell r="AB1049">
            <v>8.8624857073513752</v>
          </cell>
        </row>
        <row r="1050">
          <cell r="O1050" t="str">
            <v>W25193</v>
          </cell>
          <cell r="P1050">
            <v>321</v>
          </cell>
          <cell r="Q1050">
            <v>9.2927549699644879E-4</v>
          </cell>
          <cell r="U1050" t="str">
            <v>Y</v>
          </cell>
          <cell r="X1050">
            <v>1</v>
          </cell>
          <cell r="Y1050">
            <v>1</v>
          </cell>
          <cell r="Z1050">
            <v>60</v>
          </cell>
          <cell r="AA1050">
            <v>121.52847118</v>
          </cell>
          <cell r="AB1050">
            <v>5</v>
          </cell>
        </row>
        <row r="1051">
          <cell r="O1051" t="str">
            <v>W03697</v>
          </cell>
          <cell r="P1051">
            <v>306</v>
          </cell>
          <cell r="Q1051">
            <v>9.7573927184627129E-4</v>
          </cell>
          <cell r="W1051">
            <v>1</v>
          </cell>
          <cell r="X1051">
            <v>1</v>
          </cell>
          <cell r="Y1051">
            <v>1</v>
          </cell>
          <cell r="Z1051">
            <v>203</v>
          </cell>
          <cell r="AA1051">
            <v>120.99605000000001</v>
          </cell>
          <cell r="AB1051">
            <v>16.916666666666668</v>
          </cell>
        </row>
        <row r="1052">
          <cell r="O1052" t="str">
            <v>W28385</v>
          </cell>
          <cell r="P1052">
            <v>215</v>
          </cell>
          <cell r="Q1052">
            <v>1.3939132454946733E-3</v>
          </cell>
          <cell r="W1052">
            <v>1</v>
          </cell>
          <cell r="X1052">
            <v>1</v>
          </cell>
          <cell r="Y1052">
            <v>1</v>
          </cell>
          <cell r="Z1052">
            <v>19</v>
          </cell>
          <cell r="AA1052">
            <v>120.5874</v>
          </cell>
          <cell r="AB1052">
            <v>1.5833333333333333</v>
          </cell>
        </row>
        <row r="1053">
          <cell r="O1053" t="str">
            <v>W26758</v>
          </cell>
          <cell r="P1053">
            <v>371</v>
          </cell>
          <cell r="Q1053">
            <v>7.168696691115462E-4</v>
          </cell>
          <cell r="Z1053">
            <v>140</v>
          </cell>
          <cell r="AA1053">
            <v>109.8717175</v>
          </cell>
          <cell r="AB1053">
            <v>11.666666666666666</v>
          </cell>
        </row>
        <row r="1054">
          <cell r="O1054" t="str">
            <v>W38702</v>
          </cell>
          <cell r="P1054">
            <v>209</v>
          </cell>
          <cell r="Q1054">
            <v>1.4868407951943181E-3</v>
          </cell>
          <cell r="Z1054">
            <v>17</v>
          </cell>
          <cell r="AA1054">
            <v>100.34675</v>
          </cell>
          <cell r="AB1054">
            <v>0</v>
          </cell>
        </row>
        <row r="1055">
          <cell r="O1055" t="str">
            <v>W16811</v>
          </cell>
          <cell r="P1055">
            <v>408</v>
          </cell>
          <cell r="Q1055">
            <v>5.1773920546945007E-4</v>
          </cell>
          <cell r="Z1055">
            <v>108.55</v>
          </cell>
          <cell r="AA1055">
            <v>97.119160429999994</v>
          </cell>
          <cell r="AB1055">
            <v>9.0458333333333325</v>
          </cell>
        </row>
        <row r="1056">
          <cell r="O1056" t="str">
            <v>W38428</v>
          </cell>
          <cell r="P1056">
            <v>218</v>
          </cell>
          <cell r="Q1056">
            <v>1.3408117885234476E-3</v>
          </cell>
          <cell r="X1056">
            <v>1</v>
          </cell>
          <cell r="Y1056">
            <v>1</v>
          </cell>
          <cell r="Z1056">
            <v>17</v>
          </cell>
          <cell r="AA1056">
            <v>88.70561536000001</v>
          </cell>
          <cell r="AB1056">
            <v>0</v>
          </cell>
        </row>
        <row r="1057">
          <cell r="O1057" t="str">
            <v>W17014</v>
          </cell>
          <cell r="P1057">
            <v>1545</v>
          </cell>
          <cell r="Q1057">
            <v>1.3275364242806412E-5</v>
          </cell>
          <cell r="Z1057">
            <v>113.14648028962183</v>
          </cell>
          <cell r="AA1057">
            <v>41.06561</v>
          </cell>
          <cell r="AB1057">
            <v>9.4288733574684862</v>
          </cell>
        </row>
        <row r="1058">
          <cell r="O1058" t="str">
            <v>W33023</v>
          </cell>
          <cell r="P1058">
            <v>388</v>
          </cell>
          <cell r="Q1058">
            <v>5.9739139092628859E-4</v>
          </cell>
          <cell r="W1058">
            <v>1</v>
          </cell>
          <cell r="Z1058">
            <v>189</v>
          </cell>
          <cell r="AA1058">
            <v>84.04173999999999</v>
          </cell>
          <cell r="AB1058">
            <v>15.75</v>
          </cell>
        </row>
        <row r="1059">
          <cell r="O1059" t="str">
            <v>W16744</v>
          </cell>
          <cell r="P1059">
            <v>451</v>
          </cell>
          <cell r="Q1059">
            <v>4.1153629152699877E-4</v>
          </cell>
          <cell r="Z1059">
            <v>20</v>
          </cell>
          <cell r="AA1059">
            <v>57.941739999999996</v>
          </cell>
          <cell r="AB1059">
            <v>1.6666666666666667</v>
          </cell>
        </row>
        <row r="1060">
          <cell r="O1060" t="str">
            <v>W17055</v>
          </cell>
          <cell r="P1060">
            <v>225</v>
          </cell>
          <cell r="Q1060">
            <v>1.3275364242806413E-3</v>
          </cell>
          <cell r="X1060">
            <v>1</v>
          </cell>
          <cell r="Y1060">
            <v>1</v>
          </cell>
          <cell r="Z1060">
            <v>37</v>
          </cell>
          <cell r="AA1060">
            <v>55.993660000000006</v>
          </cell>
          <cell r="AB1060">
            <v>3.0833333333333335</v>
          </cell>
        </row>
        <row r="1061">
          <cell r="O1061" t="str">
            <v>W36032</v>
          </cell>
          <cell r="P1061">
            <v>533</v>
          </cell>
          <cell r="Q1061">
            <v>2.9869569546314429E-4</v>
          </cell>
          <cell r="Z1061">
            <v>35</v>
          </cell>
          <cell r="AA1061">
            <v>43.54235051818182</v>
          </cell>
          <cell r="AB1061">
            <v>2.9166666666666665</v>
          </cell>
        </row>
        <row r="1062">
          <cell r="O1062" t="str">
            <v>W03283</v>
          </cell>
          <cell r="P1062">
            <v>450</v>
          </cell>
          <cell r="Q1062">
            <v>4.1153629152699877E-4</v>
          </cell>
          <cell r="Z1062">
            <v>88.349374599101992</v>
          </cell>
          <cell r="AA1062">
            <v>54.54374</v>
          </cell>
          <cell r="AB1062">
            <v>7.3624478832584996</v>
          </cell>
        </row>
        <row r="1063">
          <cell r="O1063" t="str">
            <v>W02559</v>
          </cell>
          <cell r="P1063">
            <v>542</v>
          </cell>
          <cell r="Q1063">
            <v>2.9205801334174106E-4</v>
          </cell>
          <cell r="Z1063">
            <v>70</v>
          </cell>
          <cell r="AA1063">
            <v>53.88530918</v>
          </cell>
          <cell r="AB1063">
            <v>5.833333333333333</v>
          </cell>
        </row>
        <row r="1064">
          <cell r="O1064" t="str">
            <v>W36033</v>
          </cell>
          <cell r="P1064">
            <v>882</v>
          </cell>
          <cell r="Q1064">
            <v>1.062029139424513E-4</v>
          </cell>
          <cell r="W1064">
            <v>1</v>
          </cell>
          <cell r="X1064">
            <v>1</v>
          </cell>
          <cell r="Y1064">
            <v>1</v>
          </cell>
          <cell r="Z1064">
            <v>51.799999999959994</v>
          </cell>
          <cell r="AA1064">
            <v>53.456308088339988</v>
          </cell>
          <cell r="AB1064">
            <v>4.3166666666633331</v>
          </cell>
        </row>
        <row r="1065">
          <cell r="O1065" t="str">
            <v>W17440</v>
          </cell>
          <cell r="P1065">
            <v>490</v>
          </cell>
          <cell r="Q1065">
            <v>3.584348345557731E-4</v>
          </cell>
          <cell r="Z1065">
            <v>63.95000000001199</v>
          </cell>
          <cell r="AA1065">
            <v>51.44361</v>
          </cell>
          <cell r="AB1065">
            <v>5.3291666666676658</v>
          </cell>
        </row>
        <row r="1066">
          <cell r="O1066" t="str">
            <v>W16736</v>
          </cell>
          <cell r="P1066">
            <v>463</v>
          </cell>
          <cell r="Q1066">
            <v>3.9826092728419236E-4</v>
          </cell>
          <cell r="Z1066">
            <v>155</v>
          </cell>
          <cell r="AA1066">
            <v>46.143740000000001</v>
          </cell>
          <cell r="AB1066">
            <v>12.916666666666666</v>
          </cell>
        </row>
        <row r="1067">
          <cell r="O1067" t="str">
            <v>W32583</v>
          </cell>
          <cell r="P1067">
            <v>499</v>
          </cell>
          <cell r="Q1067">
            <v>3.385217881915635E-4</v>
          </cell>
          <cell r="Z1067">
            <v>58</v>
          </cell>
          <cell r="AA1067">
            <v>45.559869999999997</v>
          </cell>
          <cell r="AB1067">
            <v>4.833333333333333</v>
          </cell>
        </row>
        <row r="1068">
          <cell r="O1068" t="str">
            <v>W03284</v>
          </cell>
          <cell r="P1068">
            <v>511</v>
          </cell>
          <cell r="Q1068">
            <v>3.2524642394875708E-4</v>
          </cell>
          <cell r="Z1068">
            <v>95.318409236690172</v>
          </cell>
          <cell r="AA1068">
            <v>43.36374</v>
          </cell>
          <cell r="AB1068">
            <v>7.9432007697241813</v>
          </cell>
        </row>
        <row r="1069">
          <cell r="O1069" t="str">
            <v>W38558</v>
          </cell>
          <cell r="P1069">
            <v>409</v>
          </cell>
          <cell r="Q1069">
            <v>5.1110152334804689E-4</v>
          </cell>
          <cell r="AA1069">
            <v>41.525309033336384</v>
          </cell>
          <cell r="AB1069">
            <v>0</v>
          </cell>
        </row>
        <row r="1070">
          <cell r="O1070" t="str">
            <v>W40761</v>
          </cell>
          <cell r="P1070">
            <v>250</v>
          </cell>
          <cell r="Q1070">
            <v>1.2146958282167866E-3</v>
          </cell>
          <cell r="AA1070">
            <v>39.613121208335905</v>
          </cell>
          <cell r="AB1070">
            <v>0</v>
          </cell>
        </row>
        <row r="1071">
          <cell r="O1071" t="str">
            <v>W16750</v>
          </cell>
          <cell r="P1071">
            <v>567</v>
          </cell>
          <cell r="Q1071">
            <v>2.5886960273472504E-4</v>
          </cell>
          <cell r="Z1071">
            <v>18</v>
          </cell>
          <cell r="AA1071">
            <v>33.546750000000003</v>
          </cell>
          <cell r="AB1071">
            <v>1.5</v>
          </cell>
        </row>
        <row r="1072">
          <cell r="O1072" t="str">
            <v>W24078</v>
          </cell>
          <cell r="P1072">
            <v>660</v>
          </cell>
          <cell r="Q1072">
            <v>1.9249278152069297E-4</v>
          </cell>
          <cell r="Z1072">
            <v>12.749999999988002</v>
          </cell>
          <cell r="AA1072">
            <v>31.005005129999997</v>
          </cell>
          <cell r="AB1072">
            <v>1.0624999999990001</v>
          </cell>
        </row>
        <row r="1073">
          <cell r="O1073" t="str">
            <v>W30960</v>
          </cell>
          <cell r="P1073">
            <v>630</v>
          </cell>
          <cell r="Q1073">
            <v>2.124058278849026E-4</v>
          </cell>
          <cell r="Z1073">
            <v>155</v>
          </cell>
          <cell r="AA1073">
            <v>30.551739999999999</v>
          </cell>
          <cell r="AB1073">
            <v>12.916666666666666</v>
          </cell>
        </row>
        <row r="1074">
          <cell r="O1074" t="str">
            <v>W35570</v>
          </cell>
          <cell r="P1074">
            <v>637</v>
          </cell>
          <cell r="Q1074">
            <v>2.0576814576349939E-4</v>
          </cell>
          <cell r="Z1074">
            <v>43</v>
          </cell>
          <cell r="AA1074">
            <v>29.540066499999998</v>
          </cell>
          <cell r="AB1074">
            <v>3.5833333333333335</v>
          </cell>
        </row>
        <row r="1075">
          <cell r="O1075" t="str">
            <v>W30951</v>
          </cell>
          <cell r="P1075">
            <v>708</v>
          </cell>
          <cell r="Q1075">
            <v>1.6594205303508016E-4</v>
          </cell>
          <cell r="Z1075">
            <v>55</v>
          </cell>
          <cell r="AA1075">
            <v>24.65935</v>
          </cell>
          <cell r="AB1075">
            <v>4.583333333333333</v>
          </cell>
        </row>
        <row r="1076">
          <cell r="O1076" t="str">
            <v>W33026</v>
          </cell>
          <cell r="P1076">
            <v>494</v>
          </cell>
          <cell r="Q1076">
            <v>3.5179715243436992E-4</v>
          </cell>
          <cell r="Z1076">
            <v>71</v>
          </cell>
          <cell r="AA1076">
            <v>24.18227697</v>
          </cell>
          <cell r="AB1076">
            <v>5.916666666666667</v>
          </cell>
        </row>
        <row r="1077">
          <cell r="O1077" t="str">
            <v>W41770</v>
          </cell>
          <cell r="P1077">
            <v>852</v>
          </cell>
          <cell r="Q1077">
            <v>1.194782781852577E-4</v>
          </cell>
          <cell r="AA1077">
            <v>2.33</v>
          </cell>
          <cell r="AB1077">
            <v>0</v>
          </cell>
        </row>
        <row r="1078">
          <cell r="O1078" t="str">
            <v>W38553</v>
          </cell>
          <cell r="P1078">
            <v>491</v>
          </cell>
          <cell r="Q1078">
            <v>3.584348345557731E-4</v>
          </cell>
          <cell r="U1078" t="str">
            <v>Y</v>
          </cell>
          <cell r="AA1078">
            <v>43.927426029742094</v>
          </cell>
          <cell r="AB1078">
            <v>0</v>
          </cell>
        </row>
        <row r="1079">
          <cell r="O1079" t="str">
            <v>W40775</v>
          </cell>
          <cell r="P1079">
            <v>1231</v>
          </cell>
          <cell r="Q1079">
            <v>4.3144933789120842E-5</v>
          </cell>
          <cell r="AA1079">
            <v>4.2982399999999998</v>
          </cell>
          <cell r="AB1079">
            <v>0</v>
          </cell>
        </row>
        <row r="1080">
          <cell r="O1080" t="str">
            <v>W40776</v>
          </cell>
          <cell r="P1080">
            <v>1232</v>
          </cell>
          <cell r="Q1080">
            <v>4.3144933789120842E-5</v>
          </cell>
          <cell r="AA1080">
            <v>3.913424</v>
          </cell>
          <cell r="AB1080">
            <v>0</v>
          </cell>
        </row>
        <row r="1081">
          <cell r="O1081" t="str">
            <v>W40774</v>
          </cell>
          <cell r="P1081">
            <v>1233</v>
          </cell>
          <cell r="Q1081">
            <v>4.3144933789120842E-5</v>
          </cell>
          <cell r="AA1081">
            <v>3.0733600000000001</v>
          </cell>
          <cell r="AB1081">
            <v>0</v>
          </cell>
        </row>
        <row r="1082">
          <cell r="O1082" t="str">
            <v>W30986</v>
          </cell>
          <cell r="P1082">
            <v>407</v>
          </cell>
          <cell r="Q1082">
            <v>5.1773920546945007E-4</v>
          </cell>
          <cell r="Z1082">
            <v>56.45</v>
          </cell>
          <cell r="AA1082">
            <v>77.991824076760821</v>
          </cell>
          <cell r="AB1082">
            <v>4.7041666666666666</v>
          </cell>
        </row>
        <row r="1083">
          <cell r="O1083" t="str">
            <v>W40773</v>
          </cell>
          <cell r="P1083">
            <v>1154</v>
          </cell>
          <cell r="Q1083">
            <v>5.9739139092628852E-5</v>
          </cell>
          <cell r="AA1083">
            <v>3.0646399999999998</v>
          </cell>
          <cell r="AB1083">
            <v>0</v>
          </cell>
        </row>
        <row r="1084">
          <cell r="O1084" t="str">
            <v>W27805</v>
          </cell>
          <cell r="P1084">
            <v>492</v>
          </cell>
          <cell r="Q1084">
            <v>3.584348345557731E-4</v>
          </cell>
          <cell r="Z1084">
            <v>87</v>
          </cell>
          <cell r="AA1084">
            <v>52.641661220000003</v>
          </cell>
          <cell r="AB1084">
            <v>7.25</v>
          </cell>
        </row>
        <row r="1085">
          <cell r="O1085" t="str">
            <v>W40772</v>
          </cell>
          <cell r="P1085">
            <v>1274</v>
          </cell>
          <cell r="Q1085">
            <v>3.9826092728419237E-5</v>
          </cell>
          <cell r="AA1085">
            <v>2.0646399999999998</v>
          </cell>
          <cell r="AB1085">
            <v>0</v>
          </cell>
        </row>
        <row r="1086">
          <cell r="O1086" t="str">
            <v>W30964</v>
          </cell>
          <cell r="P1086">
            <v>369</v>
          </cell>
          <cell r="Q1086">
            <v>7.3014503335435267E-4</v>
          </cell>
          <cell r="Z1086">
            <v>60</v>
          </cell>
          <cell r="AA1086">
            <v>95.874616651826841</v>
          </cell>
          <cell r="AB1086">
            <v>5</v>
          </cell>
        </row>
        <row r="1087">
          <cell r="O1087" t="str">
            <v>W40771</v>
          </cell>
          <cell r="P1087">
            <v>1093</v>
          </cell>
          <cell r="Q1087">
            <v>7.9652185456838474E-5</v>
          </cell>
          <cell r="AA1087">
            <v>2.5646399999999998</v>
          </cell>
          <cell r="AB1087">
            <v>0</v>
          </cell>
        </row>
        <row r="1088">
          <cell r="O1088" t="str">
            <v>W17444</v>
          </cell>
          <cell r="P1088">
            <v>667</v>
          </cell>
          <cell r="Q1088">
            <v>1.8585509939928976E-4</v>
          </cell>
          <cell r="Z1088">
            <v>63</v>
          </cell>
          <cell r="AA1088">
            <v>27.549455330365365</v>
          </cell>
          <cell r="AB1088">
            <v>5.25</v>
          </cell>
        </row>
        <row r="1089">
          <cell r="O1089" t="str">
            <v>W28383</v>
          </cell>
          <cell r="P1089">
            <v>315</v>
          </cell>
          <cell r="Q1089">
            <v>9.5582622548206163E-4</v>
          </cell>
          <cell r="W1089">
            <v>1</v>
          </cell>
          <cell r="X1089">
            <v>1</v>
          </cell>
          <cell r="Y1089">
            <v>1</v>
          </cell>
          <cell r="Z1089">
            <v>122</v>
          </cell>
          <cell r="AA1089">
            <v>146.50182899999999</v>
          </cell>
          <cell r="AB1089">
            <v>10.166666666666666</v>
          </cell>
        </row>
        <row r="1090">
          <cell r="O1090" t="str">
            <v>W16759</v>
          </cell>
          <cell r="P1090">
            <v>278</v>
          </cell>
          <cell r="Q1090">
            <v>1.1748697354883675E-3</v>
          </cell>
          <cell r="Z1090">
            <v>198</v>
          </cell>
          <cell r="AA1090">
            <v>136.63669692000002</v>
          </cell>
          <cell r="AB1090">
            <v>16.5</v>
          </cell>
        </row>
        <row r="1091">
          <cell r="O1091" t="str">
            <v>W38249</v>
          </cell>
          <cell r="P1091">
            <v>695</v>
          </cell>
          <cell r="Q1091">
            <v>1.7257973515648337E-4</v>
          </cell>
          <cell r="AA1091">
            <v>19.898663413113169</v>
          </cell>
          <cell r="AB1091">
            <v>0</v>
          </cell>
        </row>
        <row r="1092">
          <cell r="O1092" t="str">
            <v>W00175</v>
          </cell>
          <cell r="P1092">
            <v>158</v>
          </cell>
          <cell r="Q1092">
            <v>1.8386379476286881E-3</v>
          </cell>
          <cell r="Z1092">
            <v>298.41779647039402</v>
          </cell>
          <cell r="AA1092">
            <v>248.20192075245629</v>
          </cell>
          <cell r="AB1092">
            <v>24.86814970586617</v>
          </cell>
        </row>
        <row r="1093">
          <cell r="O1093" t="str">
            <v>W30971</v>
          </cell>
          <cell r="P1093">
            <v>678</v>
          </cell>
          <cell r="Q1093">
            <v>1.7921741727788655E-4</v>
          </cell>
          <cell r="Z1093">
            <v>42</v>
          </cell>
          <cell r="AA1093">
            <v>21.162356660730733</v>
          </cell>
          <cell r="AB1093">
            <v>3.5</v>
          </cell>
        </row>
        <row r="1094">
          <cell r="O1094" t="str">
            <v>W16748</v>
          </cell>
          <cell r="P1094">
            <v>384</v>
          </cell>
          <cell r="Q1094">
            <v>6.0402907304769177E-4</v>
          </cell>
          <cell r="U1094" t="str">
            <v>Y</v>
          </cell>
          <cell r="X1094">
            <v>1</v>
          </cell>
          <cell r="Y1094">
            <v>1</v>
          </cell>
          <cell r="Z1094">
            <v>56.724822695035407</v>
          </cell>
          <cell r="AA1094">
            <v>49</v>
          </cell>
          <cell r="AB1094">
            <v>4.7270685579196172</v>
          </cell>
        </row>
        <row r="1095">
          <cell r="O1095" t="str">
            <v>W03313</v>
          </cell>
          <cell r="P1095">
            <v>402</v>
          </cell>
          <cell r="Q1095">
            <v>5.3765225183365973E-4</v>
          </cell>
          <cell r="Z1095">
            <v>149.35023915553347</v>
          </cell>
          <cell r="AA1095">
            <v>59.74992366073073</v>
          </cell>
          <cell r="AB1095">
            <v>12.445853262961123</v>
          </cell>
        </row>
        <row r="1096">
          <cell r="O1096" t="str">
            <v>W17525</v>
          </cell>
          <cell r="P1096">
            <v>780</v>
          </cell>
          <cell r="Q1096">
            <v>1.5266668879227374E-4</v>
          </cell>
          <cell r="Z1096">
            <v>12</v>
          </cell>
          <cell r="AA1096">
            <v>22.442576452342649</v>
          </cell>
          <cell r="AB1096">
            <v>1</v>
          </cell>
        </row>
        <row r="1097">
          <cell r="O1097" t="str">
            <v>W28384</v>
          </cell>
          <cell r="P1097">
            <v>418</v>
          </cell>
          <cell r="Q1097">
            <v>4.7791311274103082E-4</v>
          </cell>
          <cell r="Z1097">
            <v>31</v>
          </cell>
          <cell r="AA1097">
            <v>48.516573000000001</v>
          </cell>
          <cell r="AB1097">
            <v>2.5833333333333335</v>
          </cell>
        </row>
        <row r="1098">
          <cell r="O1098" t="str">
            <v>W27806</v>
          </cell>
          <cell r="P1098">
            <v>863</v>
          </cell>
          <cell r="Q1098">
            <v>1.1284059606385451E-4</v>
          </cell>
          <cell r="Z1098">
            <v>36</v>
          </cell>
          <cell r="AA1098">
            <v>15.908622665182683</v>
          </cell>
          <cell r="AB1098">
            <v>3</v>
          </cell>
        </row>
        <row r="1099">
          <cell r="O1099" t="str">
            <v>W17442</v>
          </cell>
          <cell r="P1099">
            <v>277</v>
          </cell>
          <cell r="Q1099">
            <v>1.1881450997311739E-3</v>
          </cell>
          <cell r="X1099">
            <v>1</v>
          </cell>
          <cell r="Y1099">
            <v>1</v>
          </cell>
          <cell r="Z1099">
            <v>228</v>
          </cell>
          <cell r="AA1099">
            <v>183.59620000000001</v>
          </cell>
          <cell r="AB1099">
            <v>19</v>
          </cell>
        </row>
        <row r="1100">
          <cell r="O1100" t="str">
            <v>W23992</v>
          </cell>
          <cell r="P1100">
            <v>572</v>
          </cell>
          <cell r="Q1100">
            <v>2.5223192061332185E-4</v>
          </cell>
          <cell r="Z1100">
            <v>40</v>
          </cell>
          <cell r="AA1100">
            <v>39.52302564</v>
          </cell>
          <cell r="AB1100">
            <v>3.3333333333333335</v>
          </cell>
        </row>
        <row r="1101">
          <cell r="O1101" t="str">
            <v>W23974</v>
          </cell>
          <cell r="P1101">
            <v>447</v>
          </cell>
          <cell r="Q1101">
            <v>4.1817397364840196E-4</v>
          </cell>
          <cell r="Z1101">
            <v>84.39695550351297</v>
          </cell>
          <cell r="AA1101">
            <v>52.788908000000006</v>
          </cell>
          <cell r="AB1101">
            <v>7.0330796252927472</v>
          </cell>
        </row>
        <row r="1102">
          <cell r="O1102" t="str">
            <v>W38757</v>
          </cell>
          <cell r="P1102">
            <v>610</v>
          </cell>
          <cell r="Q1102">
            <v>2.323188742491122E-4</v>
          </cell>
          <cell r="AA1102">
            <v>21.788367600000001</v>
          </cell>
          <cell r="AB1102">
            <v>0</v>
          </cell>
        </row>
        <row r="1103">
          <cell r="O1103" t="str">
            <v>W30952</v>
          </cell>
          <cell r="P1103">
            <v>495</v>
          </cell>
          <cell r="Q1103">
            <v>3.5179715243436992E-4</v>
          </cell>
          <cell r="Z1103">
            <v>90.749414519906423</v>
          </cell>
          <cell r="AA1103">
            <v>32.839268000000004</v>
          </cell>
          <cell r="AB1103">
            <v>7.5624512099922017</v>
          </cell>
        </row>
        <row r="1104">
          <cell r="O1104" t="str">
            <v>W32357</v>
          </cell>
          <cell r="P1104">
            <v>317</v>
          </cell>
          <cell r="Q1104">
            <v>9.3591317911785208E-4</v>
          </cell>
          <cell r="Z1104">
            <v>110.26053864168631</v>
          </cell>
          <cell r="AA1104">
            <v>138.29127066666592</v>
          </cell>
          <cell r="AB1104">
            <v>9.1883782201405264</v>
          </cell>
        </row>
        <row r="1105">
          <cell r="O1105" t="str">
            <v>W35651</v>
          </cell>
          <cell r="P1105">
            <v>790</v>
          </cell>
          <cell r="Q1105">
            <v>1.4602900667087053E-4</v>
          </cell>
          <cell r="Z1105">
            <v>5</v>
          </cell>
          <cell r="AA1105">
            <v>17.215347999999999</v>
          </cell>
          <cell r="AB1105">
            <v>0.41666666666666669</v>
          </cell>
        </row>
        <row r="1106">
          <cell r="O1106" t="str">
            <v>W17438</v>
          </cell>
          <cell r="P1106">
            <v>377</v>
          </cell>
          <cell r="Q1106">
            <v>6.4385516577611097E-4</v>
          </cell>
          <cell r="W1106">
            <v>1</v>
          </cell>
          <cell r="X1106">
            <v>1</v>
          </cell>
          <cell r="Y1106">
            <v>1</v>
          </cell>
          <cell r="Z1106">
            <v>68.062060889929825</v>
          </cell>
          <cell r="AA1106">
            <v>94.779437999999999</v>
          </cell>
          <cell r="AB1106">
            <v>5.6718384074941524</v>
          </cell>
        </row>
        <row r="1107">
          <cell r="O1107" t="str">
            <v>W03427</v>
          </cell>
          <cell r="P1107">
            <v>365</v>
          </cell>
          <cell r="Q1107">
            <v>7.3678271547575585E-4</v>
          </cell>
          <cell r="Z1107">
            <v>209.75659075224226</v>
          </cell>
          <cell r="AA1107">
            <v>111.37674000000001</v>
          </cell>
          <cell r="AB1107">
            <v>17.479715896020188</v>
          </cell>
        </row>
        <row r="1108">
          <cell r="O1108" t="str">
            <v>W16783</v>
          </cell>
          <cell r="P1108">
            <v>453</v>
          </cell>
          <cell r="Q1108">
            <v>4.0489860940559559E-4</v>
          </cell>
          <cell r="Z1108">
            <v>120</v>
          </cell>
          <cell r="AA1108">
            <v>58.243369999999999</v>
          </cell>
          <cell r="AB1108">
            <v>10</v>
          </cell>
        </row>
        <row r="1109">
          <cell r="O1109" t="str">
            <v>W01131</v>
          </cell>
          <cell r="P1109">
            <v>30</v>
          </cell>
          <cell r="Q1109">
            <v>4.4074209286117287E-3</v>
          </cell>
          <cell r="R1109" t="str">
            <v>Y</v>
          </cell>
          <cell r="U1109" t="str">
            <v>Y</v>
          </cell>
          <cell r="W1109">
            <v>1</v>
          </cell>
          <cell r="X1109">
            <v>1</v>
          </cell>
          <cell r="Y1109">
            <v>1</v>
          </cell>
          <cell r="Z1109">
            <v>657.93498964803121</v>
          </cell>
          <cell r="AA1109">
            <v>557.59144360000005</v>
          </cell>
          <cell r="AB1109">
            <v>54.8279158040026</v>
          </cell>
        </row>
        <row r="1110">
          <cell r="O1110" t="str">
            <v>W35650</v>
          </cell>
          <cell r="P1110">
            <v>496</v>
          </cell>
          <cell r="Q1110">
            <v>3.5179715243436992E-4</v>
          </cell>
          <cell r="Z1110">
            <v>70</v>
          </cell>
          <cell r="AA1110">
            <v>47.118021999999996</v>
          </cell>
          <cell r="AB1110">
            <v>5.833333333333333</v>
          </cell>
        </row>
        <row r="1111">
          <cell r="O1111" t="str">
            <v>W35649</v>
          </cell>
          <cell r="P1111">
            <v>411</v>
          </cell>
          <cell r="Q1111">
            <v>5.0446384122664371E-4</v>
          </cell>
          <cell r="Z1111">
            <v>70</v>
          </cell>
          <cell r="AA1111">
            <v>74.0070695</v>
          </cell>
          <cell r="AB1111">
            <v>5.833333333333333</v>
          </cell>
        </row>
        <row r="1112">
          <cell r="O1112" t="str">
            <v>W00174</v>
          </cell>
          <cell r="P1112">
            <v>116</v>
          </cell>
          <cell r="Q1112">
            <v>2.2866814908234045E-3</v>
          </cell>
          <cell r="W1112">
            <v>1</v>
          </cell>
          <cell r="X1112">
            <v>1</v>
          </cell>
          <cell r="Y1112">
            <v>1</v>
          </cell>
          <cell r="Z1112">
            <v>360.36273291925363</v>
          </cell>
          <cell r="AA1112">
            <v>330.21628799999996</v>
          </cell>
          <cell r="AB1112">
            <v>30.030227743271137</v>
          </cell>
        </row>
        <row r="1113">
          <cell r="O1113" t="str">
            <v>W16779</v>
          </cell>
          <cell r="P1113">
            <v>1416</v>
          </cell>
          <cell r="Q1113">
            <v>1.5930437091367693E-5</v>
          </cell>
          <cell r="Z1113">
            <v>2.4</v>
          </cell>
          <cell r="AA1113">
            <v>7.1092621993301419</v>
          </cell>
          <cell r="AB1113">
            <v>0.19999999999999998</v>
          </cell>
        </row>
        <row r="1114">
          <cell r="O1114" t="str">
            <v>W16777</v>
          </cell>
          <cell r="P1114">
            <v>1413</v>
          </cell>
          <cell r="Q1114">
            <v>1.6594205303508014E-5</v>
          </cell>
          <cell r="Z1114">
            <v>2.4</v>
          </cell>
          <cell r="AA1114">
            <v>10.202497844444444</v>
          </cell>
          <cell r="AB1114">
            <v>0.19999999999999998</v>
          </cell>
        </row>
        <row r="1115">
          <cell r="O1115" t="str">
            <v>W16772</v>
          </cell>
          <cell r="P1115">
            <v>1410</v>
          </cell>
          <cell r="Q1115">
            <v>1.7921741727788659E-5</v>
          </cell>
          <cell r="Z1115">
            <v>2.4</v>
          </cell>
          <cell r="AA1115">
            <v>3.1904055311111112</v>
          </cell>
          <cell r="AB1115">
            <v>0.19999999999999998</v>
          </cell>
        </row>
        <row r="1116">
          <cell r="O1116" t="str">
            <v>W41771</v>
          </cell>
          <cell r="P1116">
            <v>1189</v>
          </cell>
          <cell r="Q1116">
            <v>4.9118847698383723E-5</v>
          </cell>
          <cell r="AA1116">
            <v>-0.3</v>
          </cell>
          <cell r="AB1116">
            <v>0</v>
          </cell>
        </row>
        <row r="1117">
          <cell r="O1117" t="str">
            <v>W41769</v>
          </cell>
          <cell r="P1117">
            <v>956</v>
          </cell>
          <cell r="Q1117">
            <v>9.2927549699644879E-5</v>
          </cell>
          <cell r="AA1117">
            <v>1</v>
          </cell>
          <cell r="AB1117">
            <v>0</v>
          </cell>
        </row>
        <row r="1118">
          <cell r="O1118" t="str">
            <v>W41768</v>
          </cell>
          <cell r="P1118">
            <v>864</v>
          </cell>
          <cell r="Q1118">
            <v>1.1284059606385451E-4</v>
          </cell>
          <cell r="AA1118">
            <v>2</v>
          </cell>
          <cell r="AB1118">
            <v>0</v>
          </cell>
        </row>
        <row r="1119">
          <cell r="O1119" t="str">
            <v>W41767</v>
          </cell>
          <cell r="P1119">
            <v>534</v>
          </cell>
          <cell r="Q1119">
            <v>2.9869569546314429E-4</v>
          </cell>
          <cell r="AA1119">
            <v>1.5</v>
          </cell>
          <cell r="AB1119">
            <v>0</v>
          </cell>
        </row>
        <row r="1120">
          <cell r="O1120" t="str">
            <v>W38555</v>
          </cell>
          <cell r="P1120">
            <v>800</v>
          </cell>
          <cell r="Q1120">
            <v>1.3939132454946732E-4</v>
          </cell>
          <cell r="AA1120">
            <v>9.1136003776384111</v>
          </cell>
          <cell r="AB1120">
            <v>0</v>
          </cell>
        </row>
        <row r="1121">
          <cell r="O1121" t="str">
            <v>W41512</v>
          </cell>
          <cell r="P1121">
            <v>545</v>
          </cell>
          <cell r="Q1121">
            <v>2.7878264909893464E-4</v>
          </cell>
          <cell r="AA1121">
            <v>3</v>
          </cell>
          <cell r="AB1121">
            <v>0</v>
          </cell>
        </row>
        <row r="1122">
          <cell r="O1122" t="str">
            <v>W30966</v>
          </cell>
          <cell r="P1122">
            <v>710</v>
          </cell>
          <cell r="Q1122">
            <v>1.6594205303508016E-4</v>
          </cell>
          <cell r="Z1122">
            <v>22</v>
          </cell>
          <cell r="AA1122">
            <v>17.899740757269491</v>
          </cell>
          <cell r="AB1122">
            <v>1.8333333333333333</v>
          </cell>
        </row>
        <row r="1123">
          <cell r="O1123" t="str">
            <v>W30965</v>
          </cell>
          <cell r="P1123">
            <v>631</v>
          </cell>
          <cell r="Q1123">
            <v>2.124058278849026E-4</v>
          </cell>
          <cell r="Z1123">
            <v>34</v>
          </cell>
          <cell r="AA1123">
            <v>31.968118663698725</v>
          </cell>
          <cell r="AB1123">
            <v>2.8333333333333335</v>
          </cell>
        </row>
        <row r="1124">
          <cell r="O1124" t="str">
            <v>W33291</v>
          </cell>
          <cell r="P1124">
            <v>696</v>
          </cell>
          <cell r="Q1124">
            <v>1.7257973515648337E-4</v>
          </cell>
          <cell r="Z1124">
            <v>34.031030444964912</v>
          </cell>
          <cell r="AA1124">
            <v>24.163382000000002</v>
          </cell>
          <cell r="AB1124">
            <v>2.8359192037470762</v>
          </cell>
        </row>
        <row r="1125">
          <cell r="O1125" t="str">
            <v>W33020</v>
          </cell>
          <cell r="P1125">
            <v>709</v>
          </cell>
          <cell r="Q1125">
            <v>1.6594205303508016E-4</v>
          </cell>
          <cell r="R1125" t="str">
            <v>Y</v>
          </cell>
          <cell r="W1125">
            <v>2</v>
          </cell>
          <cell r="X1125">
            <v>2</v>
          </cell>
          <cell r="Y1125">
            <v>2</v>
          </cell>
          <cell r="Z1125">
            <v>50</v>
          </cell>
          <cell r="AA1125">
            <v>23.039349999999999</v>
          </cell>
          <cell r="AB1125">
            <v>4.166666666666667</v>
          </cell>
        </row>
        <row r="1126">
          <cell r="O1126" t="str">
            <v>W32588</v>
          </cell>
          <cell r="P1126">
            <v>619</v>
          </cell>
          <cell r="Q1126">
            <v>2.2568119212770902E-4</v>
          </cell>
          <cell r="R1126" t="str">
            <v>Y</v>
          </cell>
          <cell r="W1126">
            <v>1</v>
          </cell>
          <cell r="X1126">
            <v>1</v>
          </cell>
          <cell r="Y1126">
            <v>1</v>
          </cell>
          <cell r="Z1126">
            <v>16</v>
          </cell>
          <cell r="AA1126">
            <v>22.674027369999997</v>
          </cell>
          <cell r="AB1126">
            <v>1.3333333333333333</v>
          </cell>
        </row>
        <row r="1127">
          <cell r="O1127" t="str">
            <v>W33027</v>
          </cell>
          <cell r="P1127">
            <v>488</v>
          </cell>
          <cell r="Q1127">
            <v>3.6507251667717633E-4</v>
          </cell>
          <cell r="R1127" t="str">
            <v>Y</v>
          </cell>
          <cell r="U1127" t="str">
            <v>Y</v>
          </cell>
          <cell r="W1127">
            <v>1</v>
          </cell>
          <cell r="X1127">
            <v>1</v>
          </cell>
          <cell r="Y1127">
            <v>1</v>
          </cell>
          <cell r="Z1127">
            <v>72</v>
          </cell>
          <cell r="AA1127">
            <v>20.595609969999998</v>
          </cell>
          <cell r="AB1127">
            <v>6</v>
          </cell>
        </row>
        <row r="1128">
          <cell r="O1128" t="str">
            <v>W33028</v>
          </cell>
          <cell r="P1128">
            <v>779</v>
          </cell>
          <cell r="Q1128">
            <v>1.5266668879227374E-4</v>
          </cell>
          <cell r="Z1128">
            <v>17</v>
          </cell>
          <cell r="AA1128">
            <v>19.977479970000001</v>
          </cell>
          <cell r="AB1128">
            <v>1.4166666666666667</v>
          </cell>
        </row>
        <row r="1129">
          <cell r="O1129" t="str">
            <v>W16720</v>
          </cell>
          <cell r="P1129">
            <v>618</v>
          </cell>
          <cell r="Q1129">
            <v>2.2568119212770902E-4</v>
          </cell>
          <cell r="R1129" t="str">
            <v>Y</v>
          </cell>
          <cell r="Z1129">
            <v>21</v>
          </cell>
          <cell r="AA1129">
            <v>19.84374</v>
          </cell>
          <cell r="AB1129">
            <v>1.75</v>
          </cell>
        </row>
        <row r="1130">
          <cell r="O1130" t="str">
            <v>W36034</v>
          </cell>
          <cell r="P1130">
            <v>758</v>
          </cell>
          <cell r="Q1130">
            <v>1.5930437091367695E-4</v>
          </cell>
          <cell r="Z1130">
            <v>30</v>
          </cell>
          <cell r="AA1130">
            <v>18.86561</v>
          </cell>
          <cell r="AB1130">
            <v>2.5</v>
          </cell>
        </row>
        <row r="1131">
          <cell r="O1131" t="str">
            <v>W33024</v>
          </cell>
          <cell r="P1131">
            <v>778</v>
          </cell>
          <cell r="Q1131">
            <v>1.5266668879227374E-4</v>
          </cell>
          <cell r="U1131" t="str">
            <v>Y</v>
          </cell>
          <cell r="X1131">
            <v>1</v>
          </cell>
          <cell r="Y1131">
            <v>1</v>
          </cell>
          <cell r="Z1131">
            <v>103</v>
          </cell>
          <cell r="AA1131">
            <v>18.601739999999999</v>
          </cell>
          <cell r="AB1131">
            <v>8.5833333333333339</v>
          </cell>
        </row>
        <row r="1132">
          <cell r="O1132" t="str">
            <v>W27807</v>
          </cell>
          <cell r="P1132">
            <v>851</v>
          </cell>
          <cell r="Q1132">
            <v>1.194782781852577E-4</v>
          </cell>
          <cell r="Z1132">
            <v>43</v>
          </cell>
          <cell r="AA1132">
            <v>17.371740059999997</v>
          </cell>
          <cell r="AB1132">
            <v>3.5833333333333335</v>
          </cell>
        </row>
        <row r="1133">
          <cell r="O1133" t="str">
            <v>W33025</v>
          </cell>
          <cell r="P1133">
            <v>862</v>
          </cell>
          <cell r="Q1133">
            <v>1.1284059606385451E-4</v>
          </cell>
          <cell r="U1133" t="str">
            <v>Y</v>
          </cell>
          <cell r="X1133">
            <v>1</v>
          </cell>
          <cell r="Y1133">
            <v>1</v>
          </cell>
          <cell r="Z1133">
            <v>51</v>
          </cell>
          <cell r="AA1133">
            <v>16.429870000000001</v>
          </cell>
          <cell r="AB1133">
            <v>4.25</v>
          </cell>
        </row>
        <row r="1134">
          <cell r="O1134" t="str">
            <v>W30968</v>
          </cell>
          <cell r="P1134">
            <v>757</v>
          </cell>
          <cell r="Q1134">
            <v>1.5930437091367695E-4</v>
          </cell>
          <cell r="Z1134">
            <v>85</v>
          </cell>
          <cell r="AA1134">
            <v>15.9447954</v>
          </cell>
          <cell r="AB1134">
            <v>7.083333333333333</v>
          </cell>
        </row>
        <row r="1135">
          <cell r="O1135" t="str">
            <v>W38395</v>
          </cell>
          <cell r="P1135">
            <v>831</v>
          </cell>
          <cell r="Q1135">
            <v>1.2611596030666093E-4</v>
          </cell>
          <cell r="AA1135">
            <v>15.739015520000001</v>
          </cell>
          <cell r="AB1135">
            <v>0</v>
          </cell>
        </row>
        <row r="1136">
          <cell r="O1136" t="str">
            <v>W16771</v>
          </cell>
          <cell r="P1136">
            <v>850</v>
          </cell>
          <cell r="Q1136">
            <v>1.194782781852577E-4</v>
          </cell>
          <cell r="Z1136">
            <v>11</v>
          </cell>
          <cell r="AA1136">
            <v>14.615609970000001</v>
          </cell>
          <cell r="AB1136">
            <v>0.91666666666666663</v>
          </cell>
        </row>
        <row r="1137">
          <cell r="O1137" t="str">
            <v>W32772</v>
          </cell>
          <cell r="P1137">
            <v>45</v>
          </cell>
          <cell r="Q1137">
            <v>3.6772758952573763E-3</v>
          </cell>
          <cell r="R1137" t="str">
            <v>Y</v>
          </cell>
          <cell r="S1137" t="str">
            <v>Y</v>
          </cell>
          <cell r="W1137">
            <v>1</v>
          </cell>
          <cell r="X1137">
            <v>1</v>
          </cell>
          <cell r="Y1137">
            <v>1</v>
          </cell>
          <cell r="Z1137">
            <v>350</v>
          </cell>
          <cell r="AA1137">
            <v>483.13567121751447</v>
          </cell>
          <cell r="AB1137">
            <v>29.166666666666668</v>
          </cell>
        </row>
        <row r="1138">
          <cell r="O1138" t="str">
            <v>W31793</v>
          </cell>
          <cell r="P1138">
            <v>85</v>
          </cell>
          <cell r="Q1138">
            <v>2.7280873518967176E-3</v>
          </cell>
          <cell r="S1138" t="str">
            <v>Y</v>
          </cell>
          <cell r="W1138">
            <v>1</v>
          </cell>
          <cell r="Z1138">
            <v>500</v>
          </cell>
          <cell r="AA1138">
            <v>357.29273956598189</v>
          </cell>
          <cell r="AB1138">
            <v>41.666666666666664</v>
          </cell>
        </row>
        <row r="1139">
          <cell r="O1139" t="str">
            <v>W21763</v>
          </cell>
          <cell r="P1139">
            <v>63</v>
          </cell>
          <cell r="Q1139">
            <v>3.1130729149381037E-3</v>
          </cell>
          <cell r="R1139" t="str">
            <v>Y</v>
          </cell>
          <cell r="S1139" t="str">
            <v>Y</v>
          </cell>
          <cell r="W1139">
            <v>1</v>
          </cell>
          <cell r="X1139">
            <v>1</v>
          </cell>
          <cell r="Y1139">
            <v>1</v>
          </cell>
          <cell r="Z1139">
            <v>650</v>
          </cell>
          <cell r="AA1139">
            <v>402.21159781412825</v>
          </cell>
          <cell r="AB1139">
            <v>54.166666666666664</v>
          </cell>
        </row>
        <row r="1140">
          <cell r="O1140" t="str">
            <v>W33531</v>
          </cell>
          <cell r="P1140">
            <v>307</v>
          </cell>
          <cell r="Q1140">
            <v>9.7573927184627129E-4</v>
          </cell>
          <cell r="S1140" t="str">
            <v>Y</v>
          </cell>
          <cell r="Z1140">
            <v>47</v>
          </cell>
          <cell r="AA1140">
            <v>124.29375712073679</v>
          </cell>
          <cell r="AB1140">
            <v>3.9166666666666665</v>
          </cell>
        </row>
        <row r="1141">
          <cell r="O1141" t="str">
            <v>新增门店</v>
          </cell>
          <cell r="P1141">
            <v>740</v>
          </cell>
          <cell r="Q1141">
            <v>1.5930437091367695E-4</v>
          </cell>
          <cell r="S1141" t="str">
            <v>Y</v>
          </cell>
          <cell r="AA1141">
            <v>13.541666666666668</v>
          </cell>
          <cell r="AB1141">
            <v>0</v>
          </cell>
        </row>
        <row r="1142">
          <cell r="O1142" t="str">
            <v>W40763</v>
          </cell>
          <cell r="P1142">
            <v>573</v>
          </cell>
          <cell r="Q1142">
            <v>2.5223192061332185E-4</v>
          </cell>
          <cell r="S1142" t="str">
            <v>Y</v>
          </cell>
          <cell r="AA1142">
            <v>20.458599999999997</v>
          </cell>
          <cell r="AB1142">
            <v>0</v>
          </cell>
        </row>
        <row r="1143">
          <cell r="O1143" t="str">
            <v>W39007</v>
          </cell>
          <cell r="P1143">
            <v>697</v>
          </cell>
          <cell r="Q1143">
            <v>1.7257973515648337E-4</v>
          </cell>
          <cell r="W1143">
            <v>1</v>
          </cell>
          <cell r="X1143">
            <v>1</v>
          </cell>
          <cell r="Y1143">
            <v>1</v>
          </cell>
          <cell r="Z1143">
            <v>100</v>
          </cell>
          <cell r="AA1143">
            <v>14.42440019</v>
          </cell>
          <cell r="AB1143">
            <v>0</v>
          </cell>
        </row>
        <row r="1144">
          <cell r="O1144" t="str">
            <v>W17054</v>
          </cell>
          <cell r="P1144">
            <v>954</v>
          </cell>
          <cell r="Q1144">
            <v>9.2927549699644879E-5</v>
          </cell>
          <cell r="X1144">
            <v>1</v>
          </cell>
          <cell r="Y1144">
            <v>1</v>
          </cell>
          <cell r="Z1144">
            <v>10</v>
          </cell>
          <cell r="AA1144">
            <v>13.163740000000001</v>
          </cell>
          <cell r="AB1144">
            <v>0.83333333333333337</v>
          </cell>
        </row>
        <row r="1145">
          <cell r="O1145" t="str">
            <v>W16733</v>
          </cell>
          <cell r="P1145">
            <v>1338</v>
          </cell>
          <cell r="Q1145">
            <v>2.6550728485612825E-5</v>
          </cell>
          <cell r="Z1145">
            <v>6</v>
          </cell>
          <cell r="AA1145">
            <v>12.330799479999996</v>
          </cell>
          <cell r="AB1145">
            <v>0.5</v>
          </cell>
        </row>
        <row r="1146">
          <cell r="O1146" t="str">
            <v>W41764</v>
          </cell>
          <cell r="P1146">
            <v>444</v>
          </cell>
          <cell r="Q1146">
            <v>4.2481165576980519E-4</v>
          </cell>
          <cell r="Z1146">
            <v>108.55</v>
          </cell>
          <cell r="AA1146">
            <v>12.13174575</v>
          </cell>
          <cell r="AB1146">
            <v>0</v>
          </cell>
        </row>
        <row r="1147">
          <cell r="O1147" t="str">
            <v>W16770</v>
          </cell>
          <cell r="P1147">
            <v>982</v>
          </cell>
          <cell r="Q1147">
            <v>8.6289867578241683E-5</v>
          </cell>
          <cell r="Z1147">
            <v>11</v>
          </cell>
          <cell r="AA1147">
            <v>12.01560997</v>
          </cell>
          <cell r="AB1147">
            <v>0.91666666666666663</v>
          </cell>
        </row>
        <row r="1148">
          <cell r="O1148" t="str">
            <v>W17436</v>
          </cell>
          <cell r="P1148">
            <v>1092</v>
          </cell>
          <cell r="Q1148">
            <v>7.9652185456838474E-5</v>
          </cell>
          <cell r="Z1148">
            <v>8</v>
          </cell>
          <cell r="AA1148">
            <v>11.615609970000001</v>
          </cell>
          <cell r="AB1148">
            <v>0.66666666666666663</v>
          </cell>
        </row>
        <row r="1149">
          <cell r="O1149" t="str">
            <v>W32581</v>
          </cell>
          <cell r="P1149">
            <v>983</v>
          </cell>
          <cell r="Q1149">
            <v>8.6289867578241683E-5</v>
          </cell>
          <cell r="Z1149">
            <v>12</v>
          </cell>
          <cell r="AA1149">
            <v>10.793739970000001</v>
          </cell>
          <cell r="AB1149">
            <v>1</v>
          </cell>
        </row>
        <row r="1150">
          <cell r="O1150" t="str">
            <v>W32582</v>
          </cell>
          <cell r="P1150">
            <v>917</v>
          </cell>
          <cell r="Q1150">
            <v>9.9565231821048089E-5</v>
          </cell>
          <cell r="X1150">
            <v>1</v>
          </cell>
          <cell r="Y1150">
            <v>1</v>
          </cell>
          <cell r="Z1150">
            <v>17</v>
          </cell>
          <cell r="AA1150">
            <v>10.01373997</v>
          </cell>
          <cell r="AB1150">
            <v>1.4166666666666667</v>
          </cell>
        </row>
        <row r="1151">
          <cell r="O1151" t="str">
            <v>W23982</v>
          </cell>
          <cell r="P1151">
            <v>984</v>
          </cell>
          <cell r="Q1151">
            <v>8.6289867578241683E-5</v>
          </cell>
          <cell r="Z1151">
            <v>17</v>
          </cell>
          <cell r="AA1151">
            <v>9.5237400000000001</v>
          </cell>
          <cell r="AB1151">
            <v>1.4166666666666667</v>
          </cell>
        </row>
        <row r="1152">
          <cell r="O1152" t="str">
            <v>W36035</v>
          </cell>
          <cell r="P1152">
            <v>677</v>
          </cell>
          <cell r="Q1152">
            <v>1.7921741727788655E-4</v>
          </cell>
          <cell r="W1152">
            <v>1</v>
          </cell>
          <cell r="X1152">
            <v>1</v>
          </cell>
          <cell r="Y1152">
            <v>1</v>
          </cell>
          <cell r="Z1152">
            <v>448</v>
          </cell>
          <cell r="AA1152">
            <v>9.4437399699999993</v>
          </cell>
          <cell r="AB1152">
            <v>37.333333333333336</v>
          </cell>
        </row>
        <row r="1153">
          <cell r="O1153" t="str">
            <v>W40762</v>
          </cell>
          <cell r="P1153">
            <v>918</v>
          </cell>
          <cell r="Q1153">
            <v>9.9565231821048089E-5</v>
          </cell>
          <cell r="R1153" t="str">
            <v>Y</v>
          </cell>
          <cell r="W1153">
            <v>1</v>
          </cell>
          <cell r="X1153">
            <v>1</v>
          </cell>
          <cell r="Y1153">
            <v>1</v>
          </cell>
          <cell r="Z1153">
            <v>1370.3018333333725</v>
          </cell>
          <cell r="AA1153">
            <v>3.6330437500000001</v>
          </cell>
          <cell r="AB1153">
            <v>0</v>
          </cell>
        </row>
        <row r="1154">
          <cell r="O1154" t="str">
            <v>W41517</v>
          </cell>
          <cell r="P1154">
            <v>955</v>
          </cell>
          <cell r="Q1154">
            <v>9.2927549699644879E-5</v>
          </cell>
          <cell r="AA1154">
            <v>2.0437400000000001</v>
          </cell>
          <cell r="AB1154">
            <v>0</v>
          </cell>
        </row>
        <row r="1155">
          <cell r="O1155" t="str">
            <v>W41516</v>
          </cell>
          <cell r="P1155">
            <v>985</v>
          </cell>
          <cell r="Q1155">
            <v>8.6289867578241683E-5</v>
          </cell>
          <cell r="AA1155">
            <v>2.0437400000000001</v>
          </cell>
          <cell r="AB1155">
            <v>0</v>
          </cell>
        </row>
        <row r="1156">
          <cell r="O1156" t="str">
            <v>W41513</v>
          </cell>
          <cell r="P1156">
            <v>799</v>
          </cell>
          <cell r="Q1156">
            <v>1.3939132454946732E-4</v>
          </cell>
          <cell r="AA1156">
            <v>2.0437400000000001</v>
          </cell>
          <cell r="AB1156">
            <v>0</v>
          </cell>
        </row>
        <row r="1157">
          <cell r="O1157" t="str">
            <v>W41765</v>
          </cell>
          <cell r="P1157">
            <v>1273</v>
          </cell>
          <cell r="Q1157">
            <v>3.9826092728419237E-5</v>
          </cell>
          <cell r="AA1157">
            <v>2.0437400000000001</v>
          </cell>
          <cell r="AB1157">
            <v>0</v>
          </cell>
        </row>
        <row r="1158">
          <cell r="O1158" t="str">
            <v>W40764</v>
          </cell>
          <cell r="P1158">
            <v>632</v>
          </cell>
          <cell r="Q1158">
            <v>2.124058278849026E-4</v>
          </cell>
          <cell r="AA1158">
            <v>1.5597805</v>
          </cell>
          <cell r="AB1158">
            <v>0</v>
          </cell>
        </row>
        <row r="1159">
          <cell r="O1159" t="str">
            <v>W41766</v>
          </cell>
          <cell r="P1159">
            <v>1272</v>
          </cell>
          <cell r="Q1159">
            <v>3.9826092728419237E-5</v>
          </cell>
          <cell r="AA1159">
            <v>1.0218700000000001</v>
          </cell>
          <cell r="AB1159">
            <v>0</v>
          </cell>
        </row>
        <row r="1160">
          <cell r="O1160" t="str">
            <v>W41518</v>
          </cell>
          <cell r="P1160">
            <v>633</v>
          </cell>
          <cell r="Q1160">
            <v>2.124058278849026E-4</v>
          </cell>
          <cell r="AA1160">
            <v>0.53990600000000011</v>
          </cell>
          <cell r="AB1160">
            <v>0</v>
          </cell>
        </row>
        <row r="1161">
          <cell r="O1161" t="str">
            <v>W41514</v>
          </cell>
          <cell r="P1161">
            <v>801</v>
          </cell>
          <cell r="Q1161">
            <v>1.3275364242806412E-5</v>
          </cell>
          <cell r="AA1161">
            <v>0.5162445</v>
          </cell>
          <cell r="AB1161">
            <v>0</v>
          </cell>
        </row>
        <row r="1162">
          <cell r="O1162" t="str">
            <v>W41520</v>
          </cell>
          <cell r="P1162">
            <v>781</v>
          </cell>
          <cell r="Q1162">
            <v>1.5266668879227374E-4</v>
          </cell>
          <cell r="AA1162">
            <v>0.5162445</v>
          </cell>
          <cell r="AB1162">
            <v>0</v>
          </cell>
        </row>
        <row r="1163">
          <cell r="O1163" t="str">
            <v>W41514</v>
          </cell>
          <cell r="P1163">
            <v>801</v>
          </cell>
          <cell r="Q1163">
            <v>1.3939132454946732E-4</v>
          </cell>
          <cell r="AA1163">
            <v>0.5162445</v>
          </cell>
          <cell r="AB1163">
            <v>0</v>
          </cell>
        </row>
        <row r="1164">
          <cell r="O1164" t="str">
            <v>W33029</v>
          </cell>
          <cell r="P1164">
            <v>679</v>
          </cell>
          <cell r="Q1164">
            <v>1.7921741727788655E-4</v>
          </cell>
          <cell r="Z1164">
            <v>25</v>
          </cell>
          <cell r="AA1164">
            <v>37.943506784848921</v>
          </cell>
          <cell r="AB1164">
            <v>2.0833333333333335</v>
          </cell>
        </row>
        <row r="1165">
          <cell r="O1165" t="str">
            <v>W39409</v>
          </cell>
          <cell r="P1165">
            <v>782</v>
          </cell>
          <cell r="Q1165">
            <v>1.5266668879227374E-4</v>
          </cell>
          <cell r="AA1165">
            <v>14.712679999999999</v>
          </cell>
          <cell r="AB1165">
            <v>0</v>
          </cell>
        </row>
        <row r="1166">
          <cell r="O1166" t="str">
            <v>W41525</v>
          </cell>
          <cell r="P1166">
            <v>857</v>
          </cell>
          <cell r="Q1166">
            <v>1.161594371245561E-4</v>
          </cell>
          <cell r="Z1166">
            <v>12.749999999988002</v>
          </cell>
          <cell r="AA1166">
            <v>0.43364537999999997</v>
          </cell>
          <cell r="AB1166">
            <v>0</v>
          </cell>
        </row>
        <row r="1167">
          <cell r="O1167" t="str">
            <v>W41524</v>
          </cell>
          <cell r="P1167">
            <v>1104</v>
          </cell>
          <cell r="Q1167">
            <v>7.6333344396136869E-5</v>
          </cell>
          <cell r="Z1167">
            <v>51.799999999959994</v>
          </cell>
          <cell r="AA1167">
            <v>0.20649780000000001</v>
          </cell>
          <cell r="AB1167">
            <v>0</v>
          </cell>
        </row>
        <row r="1168">
          <cell r="O1168" t="str">
            <v>W41522</v>
          </cell>
          <cell r="P1168">
            <v>791</v>
          </cell>
          <cell r="Q1168">
            <v>1.4602900667087053E-4</v>
          </cell>
          <cell r="Z1168">
            <v>16</v>
          </cell>
          <cell r="AA1168">
            <v>0.20649780000000001</v>
          </cell>
          <cell r="AB1168">
            <v>0</v>
          </cell>
        </row>
        <row r="1169">
          <cell r="O1169" t="str">
            <v>W41515</v>
          </cell>
          <cell r="P1169">
            <v>659</v>
          </cell>
          <cell r="Q1169">
            <v>1.9249278152069297E-4</v>
          </cell>
          <cell r="Z1169">
            <v>6</v>
          </cell>
          <cell r="AA1169">
            <v>0.20649780000000001</v>
          </cell>
          <cell r="AB1169">
            <v>0</v>
          </cell>
        </row>
        <row r="1170">
          <cell r="O1170" t="str">
            <v>W01126</v>
          </cell>
          <cell r="P1170">
            <v>145</v>
          </cell>
          <cell r="Q1170">
            <v>1.9913046364209617E-3</v>
          </cell>
          <cell r="S1170" t="str">
            <v>Y</v>
          </cell>
          <cell r="W1170">
            <v>1</v>
          </cell>
          <cell r="Z1170">
            <v>331.0304576754973</v>
          </cell>
          <cell r="AA1170">
            <v>292.32526666666666</v>
          </cell>
          <cell r="AB1170">
            <v>27.585871472958107</v>
          </cell>
        </row>
        <row r="1171">
          <cell r="O1171" t="str">
            <v>W38250</v>
          </cell>
          <cell r="P1171">
            <v>244</v>
          </cell>
          <cell r="Q1171">
            <v>1.2346088745809963E-3</v>
          </cell>
          <cell r="X1171">
            <v>1</v>
          </cell>
          <cell r="Y1171">
            <v>1</v>
          </cell>
          <cell r="AA1171">
            <v>92.508074454784548</v>
          </cell>
          <cell r="AB1171">
            <v>0</v>
          </cell>
        </row>
        <row r="1172">
          <cell r="O1172" t="str">
            <v>W35951</v>
          </cell>
          <cell r="P1172">
            <v>239</v>
          </cell>
          <cell r="Q1172">
            <v>1.2545219209452059E-3</v>
          </cell>
          <cell r="X1172">
            <v>1</v>
          </cell>
          <cell r="Y1172">
            <v>1</v>
          </cell>
          <cell r="Z1172">
            <v>60</v>
          </cell>
          <cell r="AA1172">
            <v>176.83230591597501</v>
          </cell>
          <cell r="AB1172">
            <v>5</v>
          </cell>
        </row>
        <row r="1173">
          <cell r="O1173" t="str">
            <v>W38520</v>
          </cell>
          <cell r="P1173">
            <v>883</v>
          </cell>
          <cell r="Q1173">
            <v>1.062029139424513E-4</v>
          </cell>
          <cell r="AA1173">
            <v>15.228232038573067</v>
          </cell>
          <cell r="AB1173">
            <v>0</v>
          </cell>
        </row>
        <row r="1174">
          <cell r="O1174" t="str">
            <v>W38519</v>
          </cell>
          <cell r="P1174">
            <v>919</v>
          </cell>
          <cell r="Q1174">
            <v>9.9565231821048089E-5</v>
          </cell>
          <cell r="AA1174">
            <v>11.218585764380606</v>
          </cell>
          <cell r="AB1174">
            <v>0</v>
          </cell>
        </row>
        <row r="1175">
          <cell r="O1175" t="str">
            <v>W37205</v>
          </cell>
          <cell r="P1175">
            <v>489</v>
          </cell>
          <cell r="Q1175">
            <v>3.6507251667717633E-4</v>
          </cell>
          <cell r="AA1175">
            <v>54.787502387214239</v>
          </cell>
          <cell r="AB1175">
            <v>0</v>
          </cell>
        </row>
        <row r="1176">
          <cell r="O1176" t="str">
            <v>W38731</v>
          </cell>
          <cell r="P1176">
            <v>957</v>
          </cell>
          <cell r="Q1176">
            <v>9.2927549699644879E-5</v>
          </cell>
          <cell r="AA1176">
            <v>10.414946215523635</v>
          </cell>
          <cell r="AB1176">
            <v>0</v>
          </cell>
        </row>
        <row r="1177">
          <cell r="O1177" t="str">
            <v>W38096</v>
          </cell>
          <cell r="P1177">
            <v>180</v>
          </cell>
          <cell r="Q1177">
            <v>1.6594205303508015E-3</v>
          </cell>
          <cell r="S1177" t="str">
            <v>Y</v>
          </cell>
          <cell r="X1177">
            <v>1</v>
          </cell>
          <cell r="Y1177">
            <v>1</v>
          </cell>
          <cell r="AA1177">
            <v>237.30340000000001</v>
          </cell>
          <cell r="AB1177">
            <v>0</v>
          </cell>
        </row>
        <row r="1178">
          <cell r="O1178" t="str">
            <v>W37201</v>
          </cell>
          <cell r="P1178">
            <v>401</v>
          </cell>
          <cell r="Q1178">
            <v>5.4428993395506291E-4</v>
          </cell>
          <cell r="W1178">
            <v>1</v>
          </cell>
          <cell r="AA1178">
            <v>69.758571528761209</v>
          </cell>
          <cell r="AB1178">
            <v>0</v>
          </cell>
        </row>
        <row r="1179">
          <cell r="O1179" t="str">
            <v>W34304</v>
          </cell>
          <cell r="P1179">
            <v>113</v>
          </cell>
          <cell r="Q1179">
            <v>2.3231887424911223E-3</v>
          </cell>
          <cell r="X1179">
            <v>1</v>
          </cell>
          <cell r="Y1179">
            <v>1</v>
          </cell>
          <cell r="Z1179">
            <v>45.221763602251414</v>
          </cell>
          <cell r="AA1179">
            <v>330.92082300728299</v>
          </cell>
          <cell r="AB1179">
            <v>3.7684803001876177</v>
          </cell>
        </row>
        <row r="1180">
          <cell r="O1180" t="str">
            <v>W23973</v>
          </cell>
          <cell r="P1180">
            <v>529</v>
          </cell>
          <cell r="Q1180">
            <v>3.0533337758454748E-4</v>
          </cell>
          <cell r="Z1180">
            <v>204.08716405577576</v>
          </cell>
          <cell r="AA1180">
            <v>73.600915764380616</v>
          </cell>
          <cell r="AB1180">
            <v>17.007263671314647</v>
          </cell>
        </row>
        <row r="1181">
          <cell r="O1181" t="str">
            <v>W16755</v>
          </cell>
          <cell r="P1181">
            <v>414</v>
          </cell>
          <cell r="Q1181">
            <v>4.9782615910524042E-4</v>
          </cell>
          <cell r="Z1181">
            <v>59.508692933083175</v>
          </cell>
          <cell r="AA1181">
            <v>74.655247977341702</v>
          </cell>
          <cell r="AB1181">
            <v>4.9590577444235979</v>
          </cell>
        </row>
        <row r="1182">
          <cell r="O1182" t="str">
            <v>W00341</v>
          </cell>
          <cell r="P1182">
            <v>203</v>
          </cell>
          <cell r="Q1182">
            <v>1.5333045700441407E-3</v>
          </cell>
          <cell r="W1182">
            <v>1</v>
          </cell>
          <cell r="X1182">
            <v>1</v>
          </cell>
          <cell r="Y1182">
            <v>1</v>
          </cell>
          <cell r="Z1182">
            <v>168</v>
          </cell>
          <cell r="AA1182">
            <v>260.52108715523639</v>
          </cell>
          <cell r="AB1182">
            <v>14</v>
          </cell>
        </row>
        <row r="1183">
          <cell r="O1183" t="str">
            <v>W04329</v>
          </cell>
          <cell r="P1183">
            <v>175</v>
          </cell>
          <cell r="Q1183">
            <v>1.6926089409578175E-3</v>
          </cell>
          <cell r="S1183" t="str">
            <v>Y</v>
          </cell>
          <cell r="W1183">
            <v>1</v>
          </cell>
          <cell r="X1183">
            <v>1</v>
          </cell>
          <cell r="Y1183">
            <v>1</v>
          </cell>
          <cell r="Z1183">
            <v>305.39999999999998</v>
          </cell>
          <cell r="AA1183">
            <v>251.64500000000001</v>
          </cell>
          <cell r="AB1183">
            <v>25.45</v>
          </cell>
        </row>
        <row r="1184">
          <cell r="O1184" t="str">
            <v>W29407</v>
          </cell>
          <cell r="P1184">
            <v>125</v>
          </cell>
          <cell r="Q1184">
            <v>2.1373336430918323E-3</v>
          </cell>
          <cell r="W1184">
            <v>1</v>
          </cell>
          <cell r="X1184">
            <v>1</v>
          </cell>
          <cell r="Y1184">
            <v>1</v>
          </cell>
          <cell r="Z1184">
            <v>180.6</v>
          </cell>
          <cell r="AA1184">
            <v>318.46910000000003</v>
          </cell>
          <cell r="AB1184">
            <v>15.049999999999999</v>
          </cell>
        </row>
        <row r="1185">
          <cell r="O1185" t="str">
            <v>W36902</v>
          </cell>
          <cell r="P1185">
            <v>302</v>
          </cell>
          <cell r="Q1185">
            <v>9.9565231821048083E-4</v>
          </cell>
          <cell r="AA1185">
            <v>99.858161062782372</v>
          </cell>
          <cell r="AB1185">
            <v>0</v>
          </cell>
        </row>
        <row r="1186">
          <cell r="O1186" t="str">
            <v>W02561</v>
          </cell>
          <cell r="P1186">
            <v>64</v>
          </cell>
          <cell r="Q1186">
            <v>3.1064352328167002E-3</v>
          </cell>
          <cell r="R1186" t="str">
            <v>Y</v>
          </cell>
          <cell r="W1186">
            <v>1</v>
          </cell>
          <cell r="X1186">
            <v>1</v>
          </cell>
          <cell r="Y1186">
            <v>1</v>
          </cell>
          <cell r="Z1186">
            <v>360</v>
          </cell>
          <cell r="AA1186">
            <v>379.11056187942552</v>
          </cell>
          <cell r="AB1186">
            <v>30</v>
          </cell>
        </row>
        <row r="1187">
          <cell r="O1187" t="str">
            <v>W34303</v>
          </cell>
          <cell r="P1187">
            <v>26</v>
          </cell>
          <cell r="Q1187">
            <v>4.7791311274103087E-3</v>
          </cell>
          <cell r="R1187" t="str">
            <v>Y</v>
          </cell>
          <cell r="S1187" t="str">
            <v>Y</v>
          </cell>
          <cell r="W1187">
            <v>2</v>
          </cell>
          <cell r="X1187">
            <v>2</v>
          </cell>
          <cell r="Y1187">
            <v>2</v>
          </cell>
          <cell r="Z1187">
            <v>20</v>
          </cell>
          <cell r="AA1187">
            <v>578.9749333333333</v>
          </cell>
          <cell r="AB1187">
            <v>1.6666666666666667</v>
          </cell>
        </row>
        <row r="1188">
          <cell r="O1188" t="str">
            <v>W35952</v>
          </cell>
          <cell r="P1188">
            <v>351</v>
          </cell>
          <cell r="Q1188">
            <v>7.9652185456838471E-4</v>
          </cell>
          <cell r="X1188">
            <v>1</v>
          </cell>
          <cell r="Y1188">
            <v>1</v>
          </cell>
          <cell r="Z1188">
            <v>67</v>
          </cell>
          <cell r="AA1188">
            <v>51.843940067570301</v>
          </cell>
          <cell r="AB1188">
            <v>5.583333333333333</v>
          </cell>
        </row>
        <row r="1189">
          <cell r="O1189" t="str">
            <v>W33532</v>
          </cell>
          <cell r="P1189">
            <v>439</v>
          </cell>
          <cell r="Q1189">
            <v>4.3144933789120838E-4</v>
          </cell>
          <cell r="Z1189">
            <v>37.472920575359609</v>
          </cell>
          <cell r="AA1189">
            <v>54.175414718457077</v>
          </cell>
          <cell r="AB1189">
            <v>3.1227433812799674</v>
          </cell>
        </row>
        <row r="1190">
          <cell r="O1190" t="str">
            <v>W00323</v>
          </cell>
          <cell r="P1190">
            <v>19</v>
          </cell>
          <cell r="Q1190">
            <v>5.1773920546945009E-3</v>
          </cell>
          <cell r="R1190" t="str">
            <v>Y</v>
          </cell>
          <cell r="S1190" t="str">
            <v>Y</v>
          </cell>
          <cell r="W1190">
            <v>2</v>
          </cell>
          <cell r="X1190">
            <v>2</v>
          </cell>
          <cell r="Y1190">
            <v>2</v>
          </cell>
          <cell r="Z1190">
            <v>716.15977737817309</v>
          </cell>
          <cell r="AA1190">
            <v>775.56646666666654</v>
          </cell>
          <cell r="AB1190">
            <v>59.679981448181088</v>
          </cell>
        </row>
        <row r="1191">
          <cell r="O1191" t="str">
            <v>W01125</v>
          </cell>
          <cell r="P1191">
            <v>7</v>
          </cell>
          <cell r="Q1191">
            <v>7.3811025190003649E-3</v>
          </cell>
          <cell r="R1191" t="str">
            <v>Y</v>
          </cell>
          <cell r="S1191" t="str">
            <v>Y</v>
          </cell>
          <cell r="W1191">
            <v>3</v>
          </cell>
          <cell r="X1191">
            <v>2</v>
          </cell>
          <cell r="Y1191">
            <v>2</v>
          </cell>
          <cell r="Z1191">
            <v>1605.8464227152549</v>
          </cell>
          <cell r="AA1191">
            <v>1100.0282333333337</v>
          </cell>
          <cell r="AB1191">
            <v>133.82053522627123</v>
          </cell>
        </row>
        <row r="1192">
          <cell r="O1192" t="str">
            <v>W17009</v>
          </cell>
          <cell r="P1192">
            <v>668</v>
          </cell>
          <cell r="Q1192">
            <v>1.8585509939928976E-4</v>
          </cell>
          <cell r="Z1192">
            <v>66.177312446204255</v>
          </cell>
          <cell r="AA1192">
            <v>26.289759548856967</v>
          </cell>
          <cell r="AB1192">
            <v>5.5147760371836876</v>
          </cell>
        </row>
        <row r="1193">
          <cell r="O1193" t="str">
            <v>W01127</v>
          </cell>
          <cell r="P1193">
            <v>43</v>
          </cell>
          <cell r="Q1193">
            <v>3.8498556304138597E-3</v>
          </cell>
          <cell r="R1193" t="str">
            <v>Y</v>
          </cell>
          <cell r="S1193" t="str">
            <v>Y</v>
          </cell>
          <cell r="W1193">
            <v>1</v>
          </cell>
          <cell r="X1193">
            <v>1</v>
          </cell>
          <cell r="Y1193">
            <v>1</v>
          </cell>
          <cell r="Z1193">
            <v>579.43341561155626</v>
          </cell>
          <cell r="AA1193">
            <v>504.48839999999996</v>
          </cell>
          <cell r="AB1193">
            <v>48.286117967629686</v>
          </cell>
        </row>
        <row r="1194">
          <cell r="O1194" t="str">
            <v>W27479</v>
          </cell>
          <cell r="P1194">
            <v>86</v>
          </cell>
          <cell r="Q1194">
            <v>2.6948989412897018E-3</v>
          </cell>
          <cell r="R1194" t="str">
            <v>Y</v>
          </cell>
          <cell r="W1194">
            <v>1</v>
          </cell>
          <cell r="X1194">
            <v>1</v>
          </cell>
          <cell r="Y1194">
            <v>1</v>
          </cell>
          <cell r="Z1194">
            <v>381.73</v>
          </cell>
          <cell r="AA1194">
            <v>350.45433842713607</v>
          </cell>
          <cell r="AB1194">
            <v>31.810833333333335</v>
          </cell>
        </row>
        <row r="1195">
          <cell r="O1195" t="str">
            <v>W26760</v>
          </cell>
          <cell r="P1195">
            <v>821</v>
          </cell>
          <cell r="Q1195">
            <v>1.3275364242806411E-4</v>
          </cell>
          <cell r="Z1195">
            <v>20.101714283170033</v>
          </cell>
          <cell r="AA1195">
            <v>15.78505</v>
          </cell>
          <cell r="AB1195">
            <v>1.675142856930836</v>
          </cell>
        </row>
        <row r="1196">
          <cell r="O1196" t="str">
            <v>W26763</v>
          </cell>
          <cell r="P1196">
            <v>303</v>
          </cell>
          <cell r="Q1196">
            <v>9.9565231821048083E-4</v>
          </cell>
          <cell r="Z1196">
            <v>139.94999999999999</v>
          </cell>
          <cell r="AA1196">
            <v>107.70387288421335</v>
          </cell>
          <cell r="AB1196">
            <v>11.6625</v>
          </cell>
        </row>
        <row r="1197">
          <cell r="O1197" t="str">
            <v>W23972</v>
          </cell>
          <cell r="P1197">
            <v>822</v>
          </cell>
          <cell r="Q1197">
            <v>1.3275364242806411E-4</v>
          </cell>
          <cell r="Z1197">
            <v>31.957249118432703</v>
          </cell>
          <cell r="AA1197">
            <v>16.435255754332726</v>
          </cell>
          <cell r="AB1197">
            <v>2.6631040932027252</v>
          </cell>
        </row>
        <row r="1198">
          <cell r="O1198" t="str">
            <v>W17432</v>
          </cell>
          <cell r="P1198">
            <v>611</v>
          </cell>
          <cell r="Q1198">
            <v>2.323188742491122E-4</v>
          </cell>
          <cell r="Z1198">
            <v>43.1</v>
          </cell>
          <cell r="AA1198">
            <v>30.182000000000002</v>
          </cell>
          <cell r="AB1198">
            <v>3.5916666666666668</v>
          </cell>
        </row>
        <row r="1199">
          <cell r="O1199" t="str">
            <v>W16758</v>
          </cell>
          <cell r="P1199">
            <v>520</v>
          </cell>
          <cell r="Q1199">
            <v>3.186087418273539E-4</v>
          </cell>
          <cell r="Z1199">
            <v>35.293558474046279</v>
          </cell>
          <cell r="AA1199">
            <v>46.167930915975454</v>
          </cell>
          <cell r="AB1199">
            <v>2.9411298728371897</v>
          </cell>
        </row>
        <row r="1200">
          <cell r="O1200" t="str">
            <v>W16789</v>
          </cell>
          <cell r="P1200">
            <v>853</v>
          </cell>
          <cell r="Q1200">
            <v>1.194782781852577E-4</v>
          </cell>
          <cell r="Z1200">
            <v>16.925151166518223</v>
          </cell>
          <cell r="AA1200">
            <v>17.109179818261516</v>
          </cell>
          <cell r="AB1200">
            <v>1.4104292638765186</v>
          </cell>
        </row>
        <row r="1201">
          <cell r="O1201" t="str">
            <v>W01129</v>
          </cell>
          <cell r="P1201">
            <v>27</v>
          </cell>
          <cell r="Q1201">
            <v>4.6463774849822446E-3</v>
          </cell>
          <cell r="R1201" t="str">
            <v>Y</v>
          </cell>
          <cell r="S1201" t="str">
            <v>Y</v>
          </cell>
          <cell r="W1201">
            <v>2</v>
          </cell>
          <cell r="X1201">
            <v>2</v>
          </cell>
          <cell r="Y1201">
            <v>2</v>
          </cell>
          <cell r="Z1201">
            <v>1018.1802971769774</v>
          </cell>
          <cell r="AA1201">
            <v>592.70343333333335</v>
          </cell>
          <cell r="AB1201">
            <v>84.848358098081448</v>
          </cell>
        </row>
        <row r="1202">
          <cell r="O1202" t="str">
            <v>W01130</v>
          </cell>
          <cell r="P1202">
            <v>2</v>
          </cell>
          <cell r="Q1202">
            <v>2.0311307291493809E-2</v>
          </cell>
          <cell r="R1202" t="str">
            <v>Y</v>
          </cell>
          <cell r="S1202" t="str">
            <v>Y</v>
          </cell>
          <cell r="W1202">
            <v>3</v>
          </cell>
          <cell r="X1202">
            <v>3</v>
          </cell>
          <cell r="Y1202">
            <v>3</v>
          </cell>
          <cell r="Z1202">
            <v>4319.9027015010743</v>
          </cell>
          <cell r="AA1202">
            <v>2737.8613000000005</v>
          </cell>
          <cell r="AB1202">
            <v>359.99189179175619</v>
          </cell>
        </row>
        <row r="1203">
          <cell r="O1203" t="str">
            <v>W16690</v>
          </cell>
          <cell r="P1203">
            <v>427</v>
          </cell>
          <cell r="Q1203">
            <v>4.5800006637682121E-4</v>
          </cell>
          <cell r="Z1203">
            <v>24.231411522706985</v>
          </cell>
          <cell r="AA1203">
            <v>43.103488942275263</v>
          </cell>
          <cell r="AB1203">
            <v>2.0192842935589153</v>
          </cell>
        </row>
        <row r="1204">
          <cell r="O1204" t="str">
            <v>W16790</v>
          </cell>
          <cell r="P1204">
            <v>865</v>
          </cell>
          <cell r="Q1204">
            <v>1.1284059606385451E-4</v>
          </cell>
          <cell r="Z1204">
            <v>18.119459608192308</v>
          </cell>
          <cell r="AA1204">
            <v>17.051604651358822</v>
          </cell>
          <cell r="AB1204">
            <v>1.5099549673493591</v>
          </cell>
        </row>
        <row r="1205">
          <cell r="O1205" t="str">
            <v>W01147</v>
          </cell>
          <cell r="P1205">
            <v>181</v>
          </cell>
          <cell r="Q1205">
            <v>1.6594205303508015E-3</v>
          </cell>
          <cell r="W1205">
            <v>1</v>
          </cell>
          <cell r="X1205">
            <v>1</v>
          </cell>
          <cell r="Y1205">
            <v>1</v>
          </cell>
          <cell r="Z1205">
            <v>503.95</v>
          </cell>
          <cell r="AA1205">
            <v>234.119416</v>
          </cell>
          <cell r="AB1205">
            <v>41.99583333333333</v>
          </cell>
        </row>
        <row r="1206">
          <cell r="O1206" t="str">
            <v>W16731</v>
          </cell>
          <cell r="P1206">
            <v>481</v>
          </cell>
          <cell r="Q1206">
            <v>3.7834788091998275E-4</v>
          </cell>
          <cell r="Z1206">
            <v>77.099999999999994</v>
          </cell>
          <cell r="AA1206">
            <v>65.261238678805043</v>
          </cell>
          <cell r="AB1206">
            <v>6.4249999999999998</v>
          </cell>
        </row>
        <row r="1207">
          <cell r="O1207" t="str">
            <v>W17013</v>
          </cell>
          <cell r="P1207">
            <v>866</v>
          </cell>
          <cell r="Q1207">
            <v>1.1284059606385451E-4</v>
          </cell>
          <cell r="Z1207">
            <v>6.4423276936776377</v>
          </cell>
          <cell r="AA1207">
            <v>7.6791190538809087</v>
          </cell>
          <cell r="AB1207">
            <v>0.53686064113980314</v>
          </cell>
        </row>
        <row r="1208">
          <cell r="O1208" t="str">
            <v>W17070</v>
          </cell>
          <cell r="P1208">
            <v>958</v>
          </cell>
          <cell r="Q1208">
            <v>9.2927549699644879E-5</v>
          </cell>
          <cell r="Z1208">
            <v>20.159099437148214</v>
          </cell>
          <cell r="AA1208">
            <v>20.860919215523637</v>
          </cell>
          <cell r="AB1208">
            <v>1.6799249530956846</v>
          </cell>
        </row>
        <row r="1209">
          <cell r="O1209" t="str">
            <v>W16743</v>
          </cell>
          <cell r="P1209">
            <v>1180</v>
          </cell>
          <cell r="Q1209">
            <v>5.3101456971225649E-5</v>
          </cell>
          <cell r="Z1209">
            <v>2.1</v>
          </cell>
          <cell r="AA1209">
            <v>5.4094240919819274</v>
          </cell>
          <cell r="AB1209">
            <v>0.17500000000000002</v>
          </cell>
        </row>
        <row r="1210">
          <cell r="O1210" t="str">
            <v>W16791</v>
          </cell>
          <cell r="P1210">
            <v>959</v>
          </cell>
          <cell r="Q1210">
            <v>9.2927549699644879E-5</v>
          </cell>
          <cell r="Z1210">
            <v>10.444830258236845</v>
          </cell>
          <cell r="AA1210">
            <v>13.116939323285454</v>
          </cell>
          <cell r="AB1210">
            <v>0.87040252151973707</v>
          </cell>
        </row>
        <row r="1211">
          <cell r="O1211" t="str">
            <v>W16732</v>
          </cell>
          <cell r="P1211">
            <v>400</v>
          </cell>
          <cell r="Q1211">
            <v>5.5092761607646609E-4</v>
          </cell>
          <cell r="Z1211">
            <v>72.45</v>
          </cell>
          <cell r="AA1211">
            <v>73.729959163261171</v>
          </cell>
          <cell r="AB1211">
            <v>6.0375000000000005</v>
          </cell>
        </row>
        <row r="1212">
          <cell r="O1212" t="str">
            <v>W16787</v>
          </cell>
          <cell r="P1212">
            <v>1094</v>
          </cell>
          <cell r="Q1212">
            <v>7.9652185456838474E-5</v>
          </cell>
          <cell r="Z1212">
            <v>16.042526579111943</v>
          </cell>
          <cell r="AA1212">
            <v>16.644405720547578</v>
          </cell>
          <cell r="AB1212">
            <v>1.3368772149259953</v>
          </cell>
        </row>
        <row r="1213">
          <cell r="O1213" t="str">
            <v>W16741</v>
          </cell>
          <cell r="P1213">
            <v>1353</v>
          </cell>
          <cell r="Q1213">
            <v>2.5223192061332183E-5</v>
          </cell>
          <cell r="Z1213">
            <v>2.4</v>
          </cell>
          <cell r="AA1213">
            <v>5.4192119999999999</v>
          </cell>
          <cell r="AB1213">
            <v>0.19999999999999998</v>
          </cell>
        </row>
        <row r="1214">
          <cell r="O1214" t="str">
            <v>W16757</v>
          </cell>
          <cell r="P1214">
            <v>867</v>
          </cell>
          <cell r="Q1214">
            <v>1.1284059606385451E-4</v>
          </cell>
          <cell r="Z1214">
            <v>19.129956222639144</v>
          </cell>
          <cell r="AA1214">
            <v>23.68036092076337</v>
          </cell>
          <cell r="AB1214">
            <v>1.594163018553262</v>
          </cell>
        </row>
        <row r="1215">
          <cell r="O1215" t="str">
            <v>W16742</v>
          </cell>
          <cell r="P1215">
            <v>1396</v>
          </cell>
          <cell r="Q1215">
            <v>1.9913046364209618E-5</v>
          </cell>
          <cell r="Z1215">
            <v>2.4</v>
          </cell>
          <cell r="AA1215">
            <v>5.3987440000000007</v>
          </cell>
          <cell r="AB1215">
            <v>0.19999999999999998</v>
          </cell>
        </row>
        <row r="1216">
          <cell r="O1216" t="str">
            <v>W16786</v>
          </cell>
          <cell r="P1216">
            <v>1301</v>
          </cell>
          <cell r="Q1216">
            <v>3.3188410607016027E-5</v>
          </cell>
          <cell r="Z1216">
            <v>2.4820512820512821</v>
          </cell>
          <cell r="AA1216">
            <v>4.4281416434014433</v>
          </cell>
          <cell r="AB1216">
            <v>0.20683760683760685</v>
          </cell>
        </row>
        <row r="1217">
          <cell r="O1217" t="str">
            <v>W01145</v>
          </cell>
          <cell r="P1217">
            <v>17</v>
          </cell>
          <cell r="Q1217">
            <v>5.5756529819786932E-3</v>
          </cell>
          <cell r="R1217" t="str">
            <v>Y</v>
          </cell>
          <cell r="W1217">
            <v>2</v>
          </cell>
          <cell r="X1217">
            <v>2</v>
          </cell>
          <cell r="Y1217">
            <v>2</v>
          </cell>
          <cell r="Z1217">
            <v>1118.55</v>
          </cell>
          <cell r="AA1217">
            <v>693.4492340346618</v>
          </cell>
          <cell r="AB1217">
            <v>93.212499999999991</v>
          </cell>
        </row>
        <row r="1218">
          <cell r="O1218" t="str">
            <v>W00376</v>
          </cell>
          <cell r="P1218">
            <v>14</v>
          </cell>
          <cell r="Q1218">
            <v>5.8411602668348214E-3</v>
          </cell>
          <cell r="R1218" t="str">
            <v>Y</v>
          </cell>
          <cell r="S1218" t="str">
            <v>Y</v>
          </cell>
          <cell r="W1218">
            <v>2</v>
          </cell>
          <cell r="X1218">
            <v>2</v>
          </cell>
          <cell r="Y1218">
            <v>2</v>
          </cell>
          <cell r="Z1218">
            <v>998.07971858551184</v>
          </cell>
          <cell r="AA1218">
            <v>758.3</v>
          </cell>
          <cell r="AB1218">
            <v>83.173309882125992</v>
          </cell>
        </row>
        <row r="1219">
          <cell r="O1219" t="str">
            <v>W16756</v>
          </cell>
          <cell r="P1219">
            <v>884</v>
          </cell>
          <cell r="Q1219">
            <v>1.062029139424513E-4</v>
          </cell>
          <cell r="Z1219">
            <v>26.152345215759848</v>
          </cell>
          <cell r="AA1219">
            <v>23.45890096634972</v>
          </cell>
          <cell r="AB1219">
            <v>2.1793621013133206</v>
          </cell>
        </row>
        <row r="1220">
          <cell r="O1220" t="str">
            <v>W16718</v>
          </cell>
          <cell r="P1220">
            <v>1411</v>
          </cell>
          <cell r="Q1220">
            <v>1.7921741727788659E-5</v>
          </cell>
          <cell r="Z1220">
            <v>2.4</v>
          </cell>
          <cell r="AA1220">
            <v>4.715279333333334</v>
          </cell>
          <cell r="AB1220">
            <v>0.19999999999999998</v>
          </cell>
        </row>
        <row r="1221">
          <cell r="O1221" t="str">
            <v>W17071</v>
          </cell>
          <cell r="P1221">
            <v>986</v>
          </cell>
          <cell r="Q1221">
            <v>8.6289867578241683E-5</v>
          </cell>
          <cell r="Z1221">
            <v>16.829518449030644</v>
          </cell>
          <cell r="AA1221">
            <v>19.87845594611909</v>
          </cell>
          <cell r="AB1221">
            <v>1.4024598707525537</v>
          </cell>
        </row>
        <row r="1222">
          <cell r="O1222" t="str">
            <v>W00641</v>
          </cell>
          <cell r="P1222">
            <v>6</v>
          </cell>
          <cell r="Q1222">
            <v>8.6289867578241679E-3</v>
          </cell>
          <cell r="R1222" t="str">
            <v>Y</v>
          </cell>
          <cell r="S1222" t="str">
            <v>Y</v>
          </cell>
          <cell r="W1222">
            <v>3</v>
          </cell>
          <cell r="X1222">
            <v>2</v>
          </cell>
          <cell r="Y1222">
            <v>2</v>
          </cell>
          <cell r="Z1222">
            <v>1688.5477815194249</v>
          </cell>
          <cell r="AA1222">
            <v>1030.1000666666666</v>
          </cell>
          <cell r="AB1222">
            <v>140.71231512661873</v>
          </cell>
        </row>
        <row r="1223">
          <cell r="O1223" t="str">
            <v>W16785</v>
          </cell>
          <cell r="P1223">
            <v>1105</v>
          </cell>
          <cell r="Q1223">
            <v>7.6333344396136869E-5</v>
          </cell>
          <cell r="Z1223">
            <v>12.107567229518448</v>
          </cell>
          <cell r="AA1223">
            <v>14.619773580821365</v>
          </cell>
          <cell r="AB1223">
            <v>1.0089639357932041</v>
          </cell>
        </row>
        <row r="1224">
          <cell r="O1224" t="str">
            <v>W23993</v>
          </cell>
          <cell r="P1224">
            <v>1339</v>
          </cell>
          <cell r="Q1224">
            <v>2.6550728485612825E-5</v>
          </cell>
          <cell r="Z1224">
            <v>2.4</v>
          </cell>
          <cell r="AA1224">
            <v>6.1026430000000005</v>
          </cell>
          <cell r="AB1224">
            <v>0.19999999999999998</v>
          </cell>
        </row>
        <row r="1225">
          <cell r="O1225" t="str">
            <v>W23994</v>
          </cell>
          <cell r="P1225">
            <v>1397</v>
          </cell>
          <cell r="Q1225">
            <v>1.9913046364209618E-5</v>
          </cell>
          <cell r="Z1225">
            <v>1.2</v>
          </cell>
          <cell r="AA1225">
            <v>6.2988956666666622</v>
          </cell>
          <cell r="AB1225">
            <v>9.9999999999999992E-2</v>
          </cell>
        </row>
        <row r="1226">
          <cell r="O1226" t="str">
            <v>W42784</v>
          </cell>
          <cell r="P1226">
            <v>322</v>
          </cell>
          <cell r="Q1226">
            <v>9.2927549699644879E-4</v>
          </cell>
          <cell r="T1226" t="str">
            <v>Y</v>
          </cell>
          <cell r="Z1226">
            <v>0</v>
          </cell>
          <cell r="AB1226">
            <v>0</v>
          </cell>
        </row>
        <row r="1227">
          <cell r="O1227" t="str">
            <v>W41763</v>
          </cell>
          <cell r="P1227">
            <v>1302</v>
          </cell>
          <cell r="Q1227">
            <v>3.3188410607016027E-5</v>
          </cell>
          <cell r="AA1227">
            <v>0.125</v>
          </cell>
          <cell r="AB1227">
            <v>0</v>
          </cell>
        </row>
        <row r="1228">
          <cell r="O1228" t="str">
            <v>W41761</v>
          </cell>
          <cell r="P1228">
            <v>1303</v>
          </cell>
          <cell r="Q1228">
            <v>3.3188410607016027E-5</v>
          </cell>
          <cell r="AA1228">
            <v>1.5416000000000003</v>
          </cell>
          <cell r="AB1228">
            <v>0</v>
          </cell>
        </row>
        <row r="1229">
          <cell r="Q1229">
            <v>0</v>
          </cell>
          <cell r="Z1229">
            <v>2503.8313140695532</v>
          </cell>
          <cell r="AA1229">
            <v>104.179161003845</v>
          </cell>
          <cell r="AB1229">
            <v>208.65260950579611</v>
          </cell>
        </row>
        <row r="1230">
          <cell r="Q1230">
            <v>0</v>
          </cell>
          <cell r="Z1230">
            <v>1163.7621845620924</v>
          </cell>
          <cell r="AA1230">
            <v>634.13904910982296</v>
          </cell>
          <cell r="AB1230">
            <v>96.980182046841037</v>
          </cell>
        </row>
        <row r="1231">
          <cell r="O1231" t="str">
            <v>W23018</v>
          </cell>
          <cell r="P1231">
            <v>77</v>
          </cell>
          <cell r="Q1231">
            <v>2.7679134446251369E-3</v>
          </cell>
          <cell r="W1231">
            <v>1</v>
          </cell>
          <cell r="X1231">
            <v>1</v>
          </cell>
          <cell r="Y1231">
            <v>1</v>
          </cell>
          <cell r="Z1231">
            <v>410</v>
          </cell>
          <cell r="AA1231">
            <v>336</v>
          </cell>
          <cell r="AB1231">
            <v>34.166666666666664</v>
          </cell>
        </row>
        <row r="1232">
          <cell r="O1232" t="str">
            <v>W30805</v>
          </cell>
          <cell r="P1232">
            <v>80</v>
          </cell>
          <cell r="Q1232">
            <v>2.7878264909893466E-3</v>
          </cell>
          <cell r="R1232" t="str">
            <v>Y</v>
          </cell>
          <cell r="U1232" t="str">
            <v>Y</v>
          </cell>
          <cell r="W1232">
            <v>1</v>
          </cell>
          <cell r="X1232">
            <v>1</v>
          </cell>
          <cell r="Y1232">
            <v>1</v>
          </cell>
          <cell r="Z1232">
            <v>427.5</v>
          </cell>
          <cell r="AA1232">
            <v>384</v>
          </cell>
          <cell r="AB1232">
            <v>35.625</v>
          </cell>
        </row>
        <row r="1233">
          <cell r="O1233" t="str">
            <v>W00725</v>
          </cell>
          <cell r="P1233">
            <v>58</v>
          </cell>
          <cell r="Q1233">
            <v>3.1860874182735384E-3</v>
          </cell>
          <cell r="W1233">
            <v>1</v>
          </cell>
          <cell r="X1233">
            <v>1</v>
          </cell>
          <cell r="Y1233">
            <v>1</v>
          </cell>
          <cell r="Z1233">
            <v>390</v>
          </cell>
          <cell r="AA1233">
            <v>450</v>
          </cell>
          <cell r="AB1233">
            <v>32.5</v>
          </cell>
        </row>
        <row r="1234">
          <cell r="O1234" t="str">
            <v>W32636</v>
          </cell>
          <cell r="P1234">
            <v>36</v>
          </cell>
          <cell r="Q1234">
            <v>4.1153629152699874E-3</v>
          </cell>
          <cell r="R1234" t="str">
            <v>Y</v>
          </cell>
          <cell r="X1234">
            <v>1</v>
          </cell>
          <cell r="Y1234">
            <v>1</v>
          </cell>
          <cell r="Z1234">
            <v>433.2</v>
          </cell>
          <cell r="AA1234">
            <v>564.71999999999991</v>
          </cell>
          <cell r="AB1234">
            <v>36.1</v>
          </cell>
        </row>
        <row r="1235">
          <cell r="O1235" t="str">
            <v>W29031</v>
          </cell>
          <cell r="P1235">
            <v>59</v>
          </cell>
          <cell r="Q1235">
            <v>3.1860874182735384E-3</v>
          </cell>
          <cell r="R1235" t="str">
            <v>Y</v>
          </cell>
          <cell r="W1235">
            <v>1</v>
          </cell>
          <cell r="X1235">
            <v>1</v>
          </cell>
          <cell r="Y1235">
            <v>1</v>
          </cell>
          <cell r="Z1235">
            <v>410</v>
          </cell>
          <cell r="AA1235">
            <v>432</v>
          </cell>
          <cell r="AB1235">
            <v>34.166666666666664</v>
          </cell>
        </row>
        <row r="1236">
          <cell r="O1236" t="str">
            <v>W29053</v>
          </cell>
          <cell r="P1236">
            <v>106</v>
          </cell>
          <cell r="Q1236">
            <v>2.3895655637051539E-3</v>
          </cell>
          <cell r="W1236">
            <v>1</v>
          </cell>
          <cell r="X1236">
            <v>1</v>
          </cell>
          <cell r="Y1236">
            <v>1</v>
          </cell>
          <cell r="Z1236">
            <v>290</v>
          </cell>
          <cell r="AA1236">
            <v>293</v>
          </cell>
          <cell r="AB1236">
            <v>24.166666666666668</v>
          </cell>
        </row>
        <row r="1237">
          <cell r="O1237" t="str">
            <v>W01178</v>
          </cell>
          <cell r="P1237">
            <v>83</v>
          </cell>
          <cell r="Q1237">
            <v>2.7546380803823299E-3</v>
          </cell>
          <cell r="R1237" t="str">
            <v>Y</v>
          </cell>
          <cell r="U1237" t="str">
            <v>Y</v>
          </cell>
          <cell r="W1237">
            <v>1</v>
          </cell>
          <cell r="X1237">
            <v>1</v>
          </cell>
          <cell r="Y1237">
            <v>1</v>
          </cell>
          <cell r="Z1237">
            <v>364.79999999999995</v>
          </cell>
          <cell r="AA1237">
            <v>384</v>
          </cell>
          <cell r="AB1237">
            <v>30.399999999999995</v>
          </cell>
        </row>
        <row r="1238">
          <cell r="O1238" t="str">
            <v>W03278</v>
          </cell>
          <cell r="P1238">
            <v>146</v>
          </cell>
          <cell r="Q1238">
            <v>1.9913046364209617E-3</v>
          </cell>
          <cell r="W1238">
            <v>1</v>
          </cell>
          <cell r="X1238">
            <v>1</v>
          </cell>
          <cell r="Y1238">
            <v>1</v>
          </cell>
          <cell r="Z1238">
            <v>247.82608695652172</v>
          </cell>
          <cell r="AA1238">
            <v>252</v>
          </cell>
          <cell r="AB1238">
            <v>20.652173913043477</v>
          </cell>
        </row>
        <row r="1239">
          <cell r="O1239" t="str">
            <v>W33263</v>
          </cell>
          <cell r="P1239">
            <v>91</v>
          </cell>
          <cell r="Q1239">
            <v>2.5488699346188312E-3</v>
          </cell>
          <cell r="R1239" t="str">
            <v>Y</v>
          </cell>
          <cell r="W1239">
            <v>1</v>
          </cell>
          <cell r="X1239">
            <v>1</v>
          </cell>
          <cell r="Y1239">
            <v>1</v>
          </cell>
          <cell r="Z1239">
            <v>317.21739130434781</v>
          </cell>
          <cell r="AA1239">
            <v>334</v>
          </cell>
          <cell r="AB1239">
            <v>26.434782608695652</v>
          </cell>
        </row>
        <row r="1240">
          <cell r="O1240" t="str">
            <v>W37503</v>
          </cell>
          <cell r="P1240">
            <v>155</v>
          </cell>
          <cell r="Q1240">
            <v>1.8851017224785105E-3</v>
          </cell>
          <cell r="X1240">
            <v>1</v>
          </cell>
          <cell r="Y1240">
            <v>1</v>
          </cell>
          <cell r="Z1240">
            <v>297.39130434782606</v>
          </cell>
          <cell r="AA1240">
            <v>188</v>
          </cell>
          <cell r="AB1240">
            <v>24.782608695652172</v>
          </cell>
        </row>
        <row r="1241">
          <cell r="O1241" t="str">
            <v>W00493</v>
          </cell>
          <cell r="P1241">
            <v>168</v>
          </cell>
          <cell r="Q1241">
            <v>1.7523480800504464E-3</v>
          </cell>
          <cell r="W1241">
            <v>1</v>
          </cell>
          <cell r="X1241">
            <v>1</v>
          </cell>
          <cell r="Y1241">
            <v>1</v>
          </cell>
          <cell r="Z1241">
            <v>95</v>
          </cell>
          <cell r="AA1241">
            <v>200</v>
          </cell>
          <cell r="AB1241">
            <v>7.916666666666667</v>
          </cell>
        </row>
        <row r="1242">
          <cell r="O1242" t="str">
            <v>W00840</v>
          </cell>
          <cell r="P1242">
            <v>270</v>
          </cell>
          <cell r="Q1242">
            <v>1.194782781852577E-3</v>
          </cell>
          <cell r="W1242">
            <v>1</v>
          </cell>
          <cell r="X1242">
            <v>1</v>
          </cell>
          <cell r="Y1242">
            <v>1</v>
          </cell>
          <cell r="Z1242">
            <v>148.69565217391303</v>
          </cell>
          <cell r="AA1242">
            <v>157</v>
          </cell>
          <cell r="AB1242">
            <v>12.391304347826086</v>
          </cell>
        </row>
        <row r="1243">
          <cell r="O1243" t="str">
            <v>W24080</v>
          </cell>
          <cell r="P1243">
            <v>3</v>
          </cell>
          <cell r="Q1243">
            <v>1.1947827818525771E-2</v>
          </cell>
          <cell r="R1243" t="str">
            <v>Y</v>
          </cell>
          <cell r="W1243">
            <v>2</v>
          </cell>
          <cell r="X1243">
            <v>2</v>
          </cell>
          <cell r="Y1243">
            <v>2</v>
          </cell>
          <cell r="Z1243">
            <v>1830</v>
          </cell>
          <cell r="AA1243">
            <v>1620</v>
          </cell>
          <cell r="AB1243">
            <v>152.5</v>
          </cell>
        </row>
        <row r="1244">
          <cell r="O1244" t="str">
            <v>W37375</v>
          </cell>
          <cell r="P1244">
            <v>271</v>
          </cell>
          <cell r="Q1244">
            <v>1.194782781852577E-3</v>
          </cell>
          <cell r="X1244">
            <v>1</v>
          </cell>
          <cell r="Y1244">
            <v>1</v>
          </cell>
          <cell r="Z1244">
            <v>190</v>
          </cell>
          <cell r="AA1244">
            <v>144</v>
          </cell>
          <cell r="AB1244">
            <v>15.833333333333334</v>
          </cell>
        </row>
        <row r="1245">
          <cell r="O1245" t="str">
            <v>W16944</v>
          </cell>
          <cell r="P1245">
            <v>34</v>
          </cell>
          <cell r="Q1245">
            <v>4.7724934452889048E-3</v>
          </cell>
          <cell r="W1245">
            <v>1</v>
          </cell>
          <cell r="Z1245">
            <v>804</v>
          </cell>
          <cell r="AA1245">
            <v>539</v>
          </cell>
          <cell r="AB1245">
            <v>67</v>
          </cell>
        </row>
        <row r="1246">
          <cell r="O1246" t="str">
            <v>W25149</v>
          </cell>
          <cell r="P1246">
            <v>57</v>
          </cell>
          <cell r="Q1246">
            <v>3.1860874182735388E-3</v>
          </cell>
          <cell r="R1246" t="str">
            <v>Y</v>
          </cell>
          <cell r="X1246">
            <v>1</v>
          </cell>
          <cell r="Y1246">
            <v>1</v>
          </cell>
          <cell r="Z1246">
            <v>446.08695652173913</v>
          </cell>
          <cell r="AA1246">
            <v>320</v>
          </cell>
          <cell r="AB1246">
            <v>37.173913043478258</v>
          </cell>
        </row>
        <row r="1247">
          <cell r="O1247" t="str">
            <v>W03564</v>
          </cell>
          <cell r="P1247">
            <v>114</v>
          </cell>
          <cell r="Q1247">
            <v>2.3231887424911223E-3</v>
          </cell>
          <cell r="R1247" t="str">
            <v>Y</v>
          </cell>
          <cell r="W1247">
            <v>1</v>
          </cell>
          <cell r="X1247">
            <v>1</v>
          </cell>
          <cell r="Y1247">
            <v>1</v>
          </cell>
          <cell r="Z1247">
            <v>460</v>
          </cell>
          <cell r="AA1247">
            <v>280</v>
          </cell>
          <cell r="AB1247">
            <v>38.333333333333336</v>
          </cell>
        </row>
        <row r="1248">
          <cell r="O1248" t="str">
            <v>W16684</v>
          </cell>
          <cell r="P1248">
            <v>366</v>
          </cell>
          <cell r="Q1248">
            <v>7.3014503335435278E-4</v>
          </cell>
          <cell r="Z1248">
            <v>456</v>
          </cell>
          <cell r="AA1248">
            <v>363</v>
          </cell>
          <cell r="AB1248">
            <v>38</v>
          </cell>
        </row>
        <row r="1249">
          <cell r="O1249" t="str">
            <v>W03139</v>
          </cell>
          <cell r="P1249">
            <v>226</v>
          </cell>
          <cell r="Q1249">
            <v>1.3275364242806413E-3</v>
          </cell>
          <cell r="W1249">
            <v>1</v>
          </cell>
          <cell r="X1249">
            <v>1</v>
          </cell>
          <cell r="Y1249">
            <v>1</v>
          </cell>
          <cell r="Z1249">
            <v>285</v>
          </cell>
          <cell r="AA1249">
            <v>270</v>
          </cell>
          <cell r="AB1249">
            <v>23.75</v>
          </cell>
        </row>
        <row r="1250">
          <cell r="O1250" t="str">
            <v>W01166</v>
          </cell>
          <cell r="P1250">
            <v>92</v>
          </cell>
          <cell r="Q1250">
            <v>2.5488699346188312E-3</v>
          </cell>
          <cell r="U1250" t="str">
            <v>Y</v>
          </cell>
          <cell r="W1250">
            <v>1</v>
          </cell>
          <cell r="X1250">
            <v>1</v>
          </cell>
          <cell r="Y1250">
            <v>1</v>
          </cell>
          <cell r="Z1250">
            <v>462</v>
          </cell>
          <cell r="AA1250">
            <v>296</v>
          </cell>
          <cell r="AB1250">
            <v>38.5</v>
          </cell>
        </row>
        <row r="1251">
          <cell r="O1251" t="str">
            <v>W26263</v>
          </cell>
          <cell r="P1251">
            <v>561</v>
          </cell>
          <cell r="Q1251">
            <v>2.6550728485612822E-4</v>
          </cell>
          <cell r="W1251">
            <v>1</v>
          </cell>
          <cell r="Z1251">
            <v>99.130434782608702</v>
          </cell>
          <cell r="AA1251">
            <v>10.434782608695652</v>
          </cell>
          <cell r="AB1251">
            <v>8.2608695652173925</v>
          </cell>
        </row>
        <row r="1252">
          <cell r="O1252" t="str">
            <v>W16683</v>
          </cell>
          <cell r="P1252">
            <v>524</v>
          </cell>
          <cell r="Q1252">
            <v>3.0533337758454753E-4</v>
          </cell>
          <cell r="Z1252">
            <v>79.304347826086953</v>
          </cell>
          <cell r="AA1252">
            <v>8.3478260869565233</v>
          </cell>
          <cell r="AB1252">
            <v>6.6086956521739131</v>
          </cell>
        </row>
        <row r="1253">
          <cell r="O1253" t="str">
            <v>W38574</v>
          </cell>
          <cell r="P1253">
            <v>382</v>
          </cell>
          <cell r="Q1253">
            <v>6.3721748365470779E-4</v>
          </cell>
          <cell r="Z1253">
            <v>79.304347826086953</v>
          </cell>
          <cell r="AA1253">
            <v>78</v>
          </cell>
          <cell r="AB1253">
            <v>6.6086956521739131</v>
          </cell>
        </row>
        <row r="1254">
          <cell r="O1254" t="str">
            <v>W00839</v>
          </cell>
          <cell r="P1254">
            <v>39</v>
          </cell>
          <cell r="Q1254">
            <v>3.9826092728419233E-3</v>
          </cell>
          <cell r="W1254">
            <v>1</v>
          </cell>
          <cell r="X1254">
            <v>1</v>
          </cell>
          <cell r="Y1254">
            <v>1</v>
          </cell>
          <cell r="Z1254">
            <v>753.39130434782612</v>
          </cell>
          <cell r="AA1254">
            <v>310</v>
          </cell>
          <cell r="AB1254">
            <v>62.782608695652179</v>
          </cell>
        </row>
        <row r="1255">
          <cell r="O1255" t="str">
            <v>W29916</v>
          </cell>
          <cell r="P1255">
            <v>147</v>
          </cell>
          <cell r="Q1255">
            <v>1.9913046364209617E-3</v>
          </cell>
          <cell r="W1255">
            <v>1</v>
          </cell>
          <cell r="Z1255">
            <v>285</v>
          </cell>
          <cell r="AA1255">
            <v>300</v>
          </cell>
          <cell r="AB1255">
            <v>23.75</v>
          </cell>
        </row>
        <row r="1256">
          <cell r="O1256" t="str">
            <v>W17334</v>
          </cell>
          <cell r="P1256">
            <v>337</v>
          </cell>
          <cell r="Q1256">
            <v>8.6289867578241675E-4</v>
          </cell>
          <cell r="W1256">
            <v>1</v>
          </cell>
          <cell r="Z1256">
            <v>171</v>
          </cell>
          <cell r="AA1256">
            <v>180</v>
          </cell>
          <cell r="AB1256">
            <v>14.25</v>
          </cell>
        </row>
        <row r="1257">
          <cell r="O1257" t="str">
            <v>W04290</v>
          </cell>
          <cell r="P1257">
            <v>272</v>
          </cell>
          <cell r="Q1257">
            <v>1.194782781852577E-3</v>
          </cell>
          <cell r="R1257" t="str">
            <v>Y</v>
          </cell>
          <cell r="W1257">
            <v>1</v>
          </cell>
          <cell r="X1257">
            <v>1</v>
          </cell>
          <cell r="Y1257">
            <v>1</v>
          </cell>
          <cell r="Z1257">
            <v>148.69565217391303</v>
          </cell>
          <cell r="AA1257">
            <v>180</v>
          </cell>
          <cell r="AB1257">
            <v>12.391304347826086</v>
          </cell>
        </row>
        <row r="1258">
          <cell r="O1258" t="str">
            <v>W16980</v>
          </cell>
          <cell r="P1258">
            <v>40</v>
          </cell>
          <cell r="Q1258">
            <v>3.9826092728419233E-3</v>
          </cell>
          <cell r="R1258" t="str">
            <v>Y</v>
          </cell>
          <cell r="W1258">
            <v>1</v>
          </cell>
          <cell r="X1258">
            <v>2</v>
          </cell>
          <cell r="Y1258">
            <v>2</v>
          </cell>
          <cell r="Z1258">
            <v>495.65217391304344</v>
          </cell>
          <cell r="AA1258">
            <v>429.98400000000009</v>
          </cell>
          <cell r="AB1258">
            <v>41.304347826086953</v>
          </cell>
        </row>
        <row r="1259">
          <cell r="O1259" t="str">
            <v>W00097</v>
          </cell>
          <cell r="P1259">
            <v>81</v>
          </cell>
          <cell r="Q1259">
            <v>2.7878264909893466E-3</v>
          </cell>
          <cell r="S1259" t="str">
            <v>Y</v>
          </cell>
          <cell r="W1259">
            <v>1</v>
          </cell>
          <cell r="X1259">
            <v>1</v>
          </cell>
          <cell r="Y1259">
            <v>1</v>
          </cell>
          <cell r="Z1259">
            <v>100</v>
          </cell>
          <cell r="AA1259">
            <v>372.40673758188973</v>
          </cell>
          <cell r="AB1259">
            <v>8.3333333333333339</v>
          </cell>
        </row>
        <row r="1260">
          <cell r="O1260" t="str">
            <v>W01157</v>
          </cell>
          <cell r="P1260">
            <v>13</v>
          </cell>
          <cell r="Q1260">
            <v>6.4385516577611093E-3</v>
          </cell>
          <cell r="R1260" t="str">
            <v>Y</v>
          </cell>
          <cell r="S1260" t="str">
            <v>Y</v>
          </cell>
          <cell r="W1260">
            <v>2</v>
          </cell>
          <cell r="X1260">
            <v>2</v>
          </cell>
          <cell r="Y1260">
            <v>2</v>
          </cell>
          <cell r="Z1260">
            <v>1625</v>
          </cell>
          <cell r="AA1260">
            <v>878</v>
          </cell>
          <cell r="AB1260">
            <v>135.41666666666666</v>
          </cell>
        </row>
        <row r="1261">
          <cell r="O1261" t="str">
            <v>W01158</v>
          </cell>
          <cell r="P1261">
            <v>142</v>
          </cell>
          <cell r="Q1261">
            <v>1.8320002655072849E-3</v>
          </cell>
          <cell r="S1261" t="str">
            <v>Y</v>
          </cell>
          <cell r="W1261">
            <v>1</v>
          </cell>
          <cell r="X1261">
            <v>1</v>
          </cell>
          <cell r="Y1261">
            <v>1</v>
          </cell>
          <cell r="Z1261">
            <v>1964</v>
          </cell>
          <cell r="AA1261">
            <v>155.5</v>
          </cell>
          <cell r="AB1261">
            <v>163.66666666666666</v>
          </cell>
        </row>
        <row r="1262">
          <cell r="O1262" t="str">
            <v>W00271</v>
          </cell>
          <cell r="P1262">
            <v>31</v>
          </cell>
          <cell r="Q1262">
            <v>4.3875078822475195E-3</v>
          </cell>
          <cell r="S1262" t="str">
            <v>Y</v>
          </cell>
          <cell r="W1262">
            <v>1</v>
          </cell>
          <cell r="X1262">
            <v>1</v>
          </cell>
          <cell r="Y1262">
            <v>1</v>
          </cell>
          <cell r="Z1262">
            <v>524</v>
          </cell>
          <cell r="AA1262">
            <v>564</v>
          </cell>
          <cell r="AB1262">
            <v>43.666666666666664</v>
          </cell>
        </row>
        <row r="1263">
          <cell r="O1263" t="str">
            <v>W02364</v>
          </cell>
          <cell r="P1263">
            <v>4</v>
          </cell>
          <cell r="Q1263">
            <v>9.9565231821048088E-3</v>
          </cell>
          <cell r="R1263" t="str">
            <v>Y</v>
          </cell>
          <cell r="S1263" t="str">
            <v>Y</v>
          </cell>
          <cell r="W1263">
            <v>2</v>
          </cell>
          <cell r="X1263">
            <v>2</v>
          </cell>
          <cell r="Y1263">
            <v>2</v>
          </cell>
          <cell r="Z1263">
            <v>1984</v>
          </cell>
          <cell r="AA1263">
            <v>1479.24</v>
          </cell>
          <cell r="AB1263">
            <v>165.33333333333334</v>
          </cell>
        </row>
        <row r="1264">
          <cell r="O1264" t="str">
            <v>W01156</v>
          </cell>
          <cell r="P1264">
            <v>9</v>
          </cell>
          <cell r="Q1264">
            <v>6.6376821214032058E-3</v>
          </cell>
          <cell r="R1264" t="str">
            <v>Y</v>
          </cell>
          <cell r="S1264" t="str">
            <v>Y</v>
          </cell>
          <cell r="W1264">
            <v>2</v>
          </cell>
          <cell r="X1264">
            <v>2</v>
          </cell>
          <cell r="Y1264">
            <v>2</v>
          </cell>
          <cell r="Z1264">
            <v>1231</v>
          </cell>
          <cell r="AA1264">
            <v>984</v>
          </cell>
          <cell r="AB1264">
            <v>102.58333333333333</v>
          </cell>
        </row>
        <row r="1265">
          <cell r="O1265" t="str">
            <v>W36766</v>
          </cell>
          <cell r="P1265">
            <v>29</v>
          </cell>
          <cell r="Q1265">
            <v>4.4472470213401481E-3</v>
          </cell>
          <cell r="S1265" t="str">
            <v>Y</v>
          </cell>
          <cell r="W1265">
            <v>1</v>
          </cell>
          <cell r="X1265">
            <v>1</v>
          </cell>
          <cell r="Y1265">
            <v>1</v>
          </cell>
          <cell r="Z1265">
            <v>56.48</v>
          </cell>
          <cell r="AA1265">
            <v>542.77</v>
          </cell>
          <cell r="AB1265">
            <v>4.7066666666666661</v>
          </cell>
        </row>
        <row r="1266">
          <cell r="O1266" t="str">
            <v>W01163</v>
          </cell>
          <cell r="P1266">
            <v>117</v>
          </cell>
          <cell r="Q1266">
            <v>2.2568119212770898E-3</v>
          </cell>
          <cell r="R1266" t="str">
            <v>Y</v>
          </cell>
          <cell r="S1266" t="str">
            <v>Y</v>
          </cell>
          <cell r="W1266">
            <v>1</v>
          </cell>
          <cell r="X1266">
            <v>1</v>
          </cell>
          <cell r="Y1266">
            <v>1</v>
          </cell>
          <cell r="Z1266">
            <v>281</v>
          </cell>
          <cell r="AA1266">
            <v>240.46</v>
          </cell>
          <cell r="AB1266">
            <v>23.416666666666668</v>
          </cell>
        </row>
        <row r="1267">
          <cell r="O1267" t="str">
            <v>W01155</v>
          </cell>
          <cell r="P1267">
            <v>97</v>
          </cell>
          <cell r="Q1267">
            <v>2.4758554312833956E-3</v>
          </cell>
          <cell r="S1267" t="str">
            <v>Y</v>
          </cell>
          <cell r="W1267">
            <v>1</v>
          </cell>
          <cell r="X1267">
            <v>1</v>
          </cell>
          <cell r="Y1267">
            <v>1</v>
          </cell>
          <cell r="Z1267">
            <v>1110</v>
          </cell>
          <cell r="AA1267">
            <v>363.97</v>
          </cell>
          <cell r="AB1267">
            <v>92.5</v>
          </cell>
        </row>
        <row r="1268">
          <cell r="O1268" t="str">
            <v>W01923</v>
          </cell>
          <cell r="P1268">
            <v>428</v>
          </cell>
          <cell r="Q1268">
            <v>4.5136238425541792E-4</v>
          </cell>
          <cell r="S1268" t="str">
            <v>Y</v>
          </cell>
          <cell r="Z1268">
            <v>43</v>
          </cell>
          <cell r="AA1268">
            <v>60</v>
          </cell>
          <cell r="AB1268">
            <v>3.5833333333333335</v>
          </cell>
        </row>
        <row r="1269">
          <cell r="O1269" t="str">
            <v>W01160</v>
          </cell>
          <cell r="P1269">
            <v>176</v>
          </cell>
          <cell r="Q1269">
            <v>1.6926089409578173E-3</v>
          </cell>
          <cell r="S1269" t="str">
            <v>Y</v>
          </cell>
          <cell r="W1269">
            <v>1</v>
          </cell>
          <cell r="X1269">
            <v>1</v>
          </cell>
          <cell r="Y1269">
            <v>1</v>
          </cell>
          <cell r="Z1269">
            <v>220</v>
          </cell>
          <cell r="AA1269">
            <v>224.05</v>
          </cell>
          <cell r="AB1269">
            <v>18.333333333333332</v>
          </cell>
        </row>
        <row r="1270">
          <cell r="O1270" t="str">
            <v>W01154</v>
          </cell>
          <cell r="P1270">
            <v>1</v>
          </cell>
          <cell r="Q1270">
            <v>3.7277222793800399E-2</v>
          </cell>
          <cell r="R1270" t="str">
            <v>Y</v>
          </cell>
          <cell r="S1270" t="str">
            <v>Y</v>
          </cell>
          <cell r="W1270">
            <v>3</v>
          </cell>
          <cell r="X1270">
            <v>3</v>
          </cell>
          <cell r="Y1270">
            <v>3</v>
          </cell>
          <cell r="Z1270">
            <v>5442</v>
          </cell>
          <cell r="AA1270">
            <v>5163</v>
          </cell>
          <cell r="AB1270">
            <v>453.5</v>
          </cell>
        </row>
        <row r="1271">
          <cell r="O1271" t="str">
            <v>W01162</v>
          </cell>
          <cell r="P1271">
            <v>52</v>
          </cell>
          <cell r="Q1271">
            <v>3.2126381467591516E-3</v>
          </cell>
          <cell r="S1271" t="str">
            <v>Y</v>
          </cell>
          <cell r="W1271">
            <v>1</v>
          </cell>
          <cell r="X1271">
            <v>1</v>
          </cell>
          <cell r="Y1271">
            <v>1</v>
          </cell>
          <cell r="Z1271">
            <v>367</v>
          </cell>
          <cell r="AA1271">
            <v>409</v>
          </cell>
          <cell r="AB1271">
            <v>30.583333333333332</v>
          </cell>
        </row>
        <row r="1272">
          <cell r="O1272" t="str">
            <v>W35171</v>
          </cell>
          <cell r="P1272">
            <v>110</v>
          </cell>
          <cell r="Q1272">
            <v>2.3696525173409447E-3</v>
          </cell>
          <cell r="S1272" t="str">
            <v>Y</v>
          </cell>
          <cell r="W1272">
            <v>1</v>
          </cell>
          <cell r="X1272">
            <v>1</v>
          </cell>
          <cell r="Y1272">
            <v>1</v>
          </cell>
          <cell r="Z1272">
            <v>50</v>
          </cell>
          <cell r="AA1272">
            <v>286</v>
          </cell>
          <cell r="AB1272">
            <v>4.166666666666667</v>
          </cell>
        </row>
        <row r="1273">
          <cell r="O1273" t="str">
            <v>W01929</v>
          </cell>
          <cell r="P1273">
            <v>107</v>
          </cell>
          <cell r="Q1273">
            <v>2.3895655637051539E-3</v>
          </cell>
          <cell r="W1273">
            <v>1</v>
          </cell>
          <cell r="X1273">
            <v>1</v>
          </cell>
          <cell r="Y1273">
            <v>1</v>
          </cell>
          <cell r="Z1273">
            <v>561</v>
          </cell>
          <cell r="AA1273">
            <v>310</v>
          </cell>
          <cell r="AB1273">
            <v>46.75</v>
          </cell>
        </row>
        <row r="1274">
          <cell r="O1274" t="str">
            <v>W29529</v>
          </cell>
          <cell r="P1274">
            <v>108</v>
          </cell>
          <cell r="Q1274">
            <v>2.3895655637051539E-3</v>
          </cell>
          <cell r="W1274">
            <v>1</v>
          </cell>
          <cell r="X1274">
            <v>1</v>
          </cell>
          <cell r="Y1274">
            <v>1</v>
          </cell>
          <cell r="Z1274">
            <v>320</v>
          </cell>
          <cell r="AA1274">
            <v>277</v>
          </cell>
          <cell r="AB1274">
            <v>26.666666666666668</v>
          </cell>
        </row>
        <row r="1275">
          <cell r="O1275" t="str">
            <v>W31794</v>
          </cell>
          <cell r="P1275">
            <v>65</v>
          </cell>
          <cell r="Q1275">
            <v>3.1064352328167002E-3</v>
          </cell>
          <cell r="W1275">
            <v>1</v>
          </cell>
          <cell r="X1275">
            <v>1</v>
          </cell>
          <cell r="Y1275">
            <v>1</v>
          </cell>
          <cell r="Z1275">
            <v>213</v>
          </cell>
          <cell r="AA1275">
            <v>425</v>
          </cell>
          <cell r="AB1275">
            <v>17.75</v>
          </cell>
        </row>
        <row r="1276">
          <cell r="O1276" t="str">
            <v>W02825</v>
          </cell>
          <cell r="P1276">
            <v>49</v>
          </cell>
          <cell r="Q1276">
            <v>3.3586671534300235E-3</v>
          </cell>
          <cell r="W1276">
            <v>2</v>
          </cell>
          <cell r="X1276">
            <v>2</v>
          </cell>
          <cell r="Y1276">
            <v>2</v>
          </cell>
          <cell r="Z1276">
            <v>905</v>
          </cell>
          <cell r="AA1276">
            <v>466</v>
          </cell>
          <cell r="AB1276">
            <v>75.416666666666671</v>
          </cell>
        </row>
        <row r="1277">
          <cell r="O1277" t="str">
            <v>W01180</v>
          </cell>
          <cell r="P1277">
            <v>93</v>
          </cell>
          <cell r="Q1277">
            <v>2.5355945703760246E-3</v>
          </cell>
          <cell r="W1277">
            <v>2</v>
          </cell>
          <cell r="X1277">
            <v>2</v>
          </cell>
          <cell r="Y1277">
            <v>2</v>
          </cell>
          <cell r="Z1277">
            <v>774</v>
          </cell>
          <cell r="AA1277">
            <v>302</v>
          </cell>
          <cell r="AB1277">
            <v>64.5</v>
          </cell>
        </row>
        <row r="1278">
          <cell r="O1278" t="str">
            <v>W02251</v>
          </cell>
          <cell r="P1278">
            <v>12</v>
          </cell>
          <cell r="Q1278">
            <v>6.6907835783744322E-3</v>
          </cell>
          <cell r="R1278" t="str">
            <v>Y</v>
          </cell>
          <cell r="W1278">
            <v>2</v>
          </cell>
          <cell r="X1278">
            <v>2</v>
          </cell>
          <cell r="Y1278">
            <v>2</v>
          </cell>
          <cell r="Z1278">
            <v>1165</v>
          </cell>
          <cell r="AA1278">
            <v>906</v>
          </cell>
          <cell r="AB1278">
            <v>97.083333333333329</v>
          </cell>
        </row>
        <row r="1279">
          <cell r="O1279" t="str">
            <v>W23952</v>
          </cell>
          <cell r="P1279">
            <v>361</v>
          </cell>
          <cell r="Q1279">
            <v>7.6333344396136858E-4</v>
          </cell>
          <cell r="W1279">
            <v>1</v>
          </cell>
          <cell r="X1279">
            <v>1</v>
          </cell>
          <cell r="Y1279">
            <v>1</v>
          </cell>
          <cell r="Z1279">
            <v>238</v>
          </cell>
          <cell r="AA1279">
            <v>80</v>
          </cell>
          <cell r="AB1279">
            <v>19.833333333333332</v>
          </cell>
        </row>
        <row r="1280">
          <cell r="O1280" t="str">
            <v>W02255</v>
          </cell>
          <cell r="P1280">
            <v>109</v>
          </cell>
          <cell r="Q1280">
            <v>2.3762901994623473E-3</v>
          </cell>
          <cell r="W1280">
            <v>1</v>
          </cell>
          <cell r="X1280">
            <v>1</v>
          </cell>
          <cell r="Y1280">
            <v>1</v>
          </cell>
          <cell r="Z1280">
            <v>270.3</v>
          </cell>
          <cell r="AA1280">
            <v>228</v>
          </cell>
          <cell r="AB1280">
            <v>22.525000000000002</v>
          </cell>
        </row>
        <row r="1281">
          <cell r="O1281" t="str">
            <v>W02258</v>
          </cell>
          <cell r="P1281">
            <v>134</v>
          </cell>
          <cell r="Q1281">
            <v>2.0444060933921876E-3</v>
          </cell>
          <cell r="W1281">
            <v>1</v>
          </cell>
          <cell r="X1281">
            <v>1</v>
          </cell>
          <cell r="Y1281">
            <v>1</v>
          </cell>
          <cell r="Z1281">
            <v>236.5</v>
          </cell>
          <cell r="AA1281">
            <v>156</v>
          </cell>
          <cell r="AB1281">
            <v>19.708333333333332</v>
          </cell>
        </row>
        <row r="1282">
          <cell r="O1282" t="str">
            <v>W03800</v>
          </cell>
          <cell r="P1282">
            <v>165</v>
          </cell>
          <cell r="Q1282">
            <v>1.785536490657462E-3</v>
          </cell>
          <cell r="W1282">
            <v>1</v>
          </cell>
          <cell r="X1282">
            <v>1</v>
          </cell>
          <cell r="Y1282">
            <v>1</v>
          </cell>
          <cell r="Z1282">
            <v>245</v>
          </cell>
          <cell r="AA1282">
            <v>12</v>
          </cell>
          <cell r="AB1282">
            <v>20.416666666666668</v>
          </cell>
        </row>
        <row r="1283">
          <cell r="O1283" t="str">
            <v>W02260</v>
          </cell>
          <cell r="P1283">
            <v>160</v>
          </cell>
          <cell r="Q1283">
            <v>1.8320002655072849E-3</v>
          </cell>
          <cell r="W1283">
            <v>1</v>
          </cell>
          <cell r="X1283">
            <v>1</v>
          </cell>
          <cell r="Y1283">
            <v>1</v>
          </cell>
          <cell r="Z1283">
            <v>312</v>
          </cell>
          <cell r="AA1283">
            <v>156</v>
          </cell>
          <cell r="AB1283">
            <v>26</v>
          </cell>
        </row>
        <row r="1284">
          <cell r="O1284" t="str">
            <v>W00838</v>
          </cell>
          <cell r="P1284">
            <v>135</v>
          </cell>
          <cell r="Q1284">
            <v>2.0045800006637682E-3</v>
          </cell>
          <cell r="W1284">
            <v>1</v>
          </cell>
          <cell r="X1284">
            <v>1</v>
          </cell>
          <cell r="Y1284">
            <v>1</v>
          </cell>
          <cell r="Z1284">
            <v>269</v>
          </cell>
          <cell r="AA1284">
            <v>168</v>
          </cell>
          <cell r="AB1284">
            <v>22.416666666666668</v>
          </cell>
        </row>
        <row r="1285">
          <cell r="O1285" t="str">
            <v>W00837</v>
          </cell>
          <cell r="P1285">
            <v>206</v>
          </cell>
          <cell r="Q1285">
            <v>1.5200292058013343E-3</v>
          </cell>
          <cell r="X1285">
            <v>1</v>
          </cell>
          <cell r="Y1285">
            <v>1</v>
          </cell>
          <cell r="Z1285">
            <v>302</v>
          </cell>
          <cell r="AA1285">
            <v>168</v>
          </cell>
          <cell r="AB1285">
            <v>25.166666666666668</v>
          </cell>
        </row>
        <row r="1286">
          <cell r="O1286" t="str">
            <v>W29481</v>
          </cell>
          <cell r="P1286">
            <v>249</v>
          </cell>
          <cell r="Q1286">
            <v>1.227971192459593E-3</v>
          </cell>
          <cell r="X1286">
            <v>1</v>
          </cell>
          <cell r="Y1286">
            <v>1</v>
          </cell>
          <cell r="Z1286">
            <v>45</v>
          </cell>
          <cell r="AA1286">
            <v>108</v>
          </cell>
          <cell r="AB1286">
            <v>3.75</v>
          </cell>
        </row>
        <row r="1287">
          <cell r="O1287" t="str">
            <v>W31929</v>
          </cell>
          <cell r="P1287">
            <v>183</v>
          </cell>
          <cell r="Q1287">
            <v>1.6461451661079949E-3</v>
          </cell>
          <cell r="X1287">
            <v>1</v>
          </cell>
          <cell r="Y1287">
            <v>1</v>
          </cell>
          <cell r="Z1287">
            <v>90</v>
          </cell>
          <cell r="AA1287">
            <v>144</v>
          </cell>
          <cell r="AB1287">
            <v>7.5</v>
          </cell>
        </row>
        <row r="1288">
          <cell r="O1288" t="str">
            <v>W02254</v>
          </cell>
          <cell r="P1288">
            <v>153</v>
          </cell>
          <cell r="Q1288">
            <v>1.9182901330855266E-3</v>
          </cell>
          <cell r="W1288">
            <v>1</v>
          </cell>
          <cell r="X1288">
            <v>1</v>
          </cell>
          <cell r="Y1288">
            <v>1</v>
          </cell>
          <cell r="Z1288">
            <v>251</v>
          </cell>
          <cell r="AA1288">
            <v>144</v>
          </cell>
          <cell r="AB1288">
            <v>20.916666666666668</v>
          </cell>
        </row>
        <row r="1289">
          <cell r="O1289" t="str">
            <v>W21734</v>
          </cell>
          <cell r="P1289">
            <v>70</v>
          </cell>
          <cell r="Q1289">
            <v>2.9869569546314427E-3</v>
          </cell>
          <cell r="R1289" t="str">
            <v>Y</v>
          </cell>
          <cell r="W1289">
            <v>1</v>
          </cell>
          <cell r="X1289">
            <v>1</v>
          </cell>
          <cell r="Y1289">
            <v>1</v>
          </cell>
          <cell r="Z1289">
            <v>314.8</v>
          </cell>
          <cell r="AA1289">
            <v>360</v>
          </cell>
          <cell r="AB1289">
            <v>26.233333333333334</v>
          </cell>
        </row>
        <row r="1290">
          <cell r="O1290" t="str">
            <v>W02256</v>
          </cell>
          <cell r="P1290">
            <v>74</v>
          </cell>
          <cell r="Q1290">
            <v>2.8409279479605725E-3</v>
          </cell>
          <cell r="W1290">
            <v>1</v>
          </cell>
          <cell r="X1290">
            <v>1</v>
          </cell>
          <cell r="Y1290">
            <v>1</v>
          </cell>
          <cell r="Z1290">
            <v>371.5</v>
          </cell>
          <cell r="AA1290">
            <v>276</v>
          </cell>
          <cell r="AB1290">
            <v>30.958333333333332</v>
          </cell>
        </row>
        <row r="1291">
          <cell r="O1291" t="str">
            <v>W39263</v>
          </cell>
          <cell r="P1291">
            <v>538</v>
          </cell>
          <cell r="Q1291">
            <v>2.9869569546314424E-4</v>
          </cell>
          <cell r="X1291">
            <v>1</v>
          </cell>
          <cell r="Y1291">
            <v>1</v>
          </cell>
          <cell r="Z1291">
            <v>1305</v>
          </cell>
          <cell r="AA1291">
            <v>22.05</v>
          </cell>
          <cell r="AB1291">
            <v>108.75</v>
          </cell>
        </row>
        <row r="1292">
          <cell r="O1292" t="str">
            <v>W02257</v>
          </cell>
          <cell r="P1292">
            <v>128</v>
          </cell>
          <cell r="Q1292">
            <v>2.1240582788490258E-3</v>
          </cell>
          <cell r="W1292">
            <v>1</v>
          </cell>
          <cell r="X1292">
            <v>1</v>
          </cell>
          <cell r="Y1292">
            <v>1</v>
          </cell>
          <cell r="Z1292">
            <v>300</v>
          </cell>
          <cell r="AA1292">
            <v>156</v>
          </cell>
          <cell r="AB1292">
            <v>25</v>
          </cell>
        </row>
        <row r="1293">
          <cell r="O1293" t="str">
            <v>W00610</v>
          </cell>
          <cell r="P1293">
            <v>345</v>
          </cell>
          <cell r="Q1293">
            <v>8.0315953668978778E-4</v>
          </cell>
          <cell r="Z1293">
            <v>10</v>
          </cell>
          <cell r="AA1293">
            <v>36</v>
          </cell>
          <cell r="AB1293">
            <v>0.83333333333333337</v>
          </cell>
        </row>
        <row r="1294">
          <cell r="O1294" t="str">
            <v>W04154</v>
          </cell>
          <cell r="P1294">
            <v>339</v>
          </cell>
          <cell r="Q1294">
            <v>8.2971026517540084E-4</v>
          </cell>
          <cell r="Z1294">
            <v>9</v>
          </cell>
          <cell r="AA1294">
            <v>26.05</v>
          </cell>
          <cell r="AB1294">
            <v>0.75</v>
          </cell>
        </row>
        <row r="1295">
          <cell r="O1295" t="str">
            <v>W29480</v>
          </cell>
          <cell r="P1295">
            <v>383</v>
          </cell>
          <cell r="Q1295">
            <v>6.3057980153330472E-4</v>
          </cell>
          <cell r="Z1295">
            <v>28.5</v>
          </cell>
          <cell r="AA1295">
            <v>86.5</v>
          </cell>
          <cell r="AB1295">
            <v>2.375</v>
          </cell>
        </row>
        <row r="1296">
          <cell r="O1296" t="str">
            <v>W26160</v>
          </cell>
          <cell r="P1296">
            <v>197</v>
          </cell>
          <cell r="Q1296">
            <v>1.5930437091367694E-3</v>
          </cell>
          <cell r="W1296">
            <v>1</v>
          </cell>
          <cell r="X1296">
            <v>1</v>
          </cell>
          <cell r="Y1296">
            <v>1</v>
          </cell>
          <cell r="Z1296">
            <v>216</v>
          </cell>
          <cell r="AA1296">
            <v>151.19999999999999</v>
          </cell>
          <cell r="AB1296">
            <v>18</v>
          </cell>
        </row>
        <row r="1297">
          <cell r="O1297" t="str">
            <v>W17343</v>
          </cell>
          <cell r="P1297">
            <v>1425</v>
          </cell>
          <cell r="Q1297">
            <v>1.3275364242806412E-5</v>
          </cell>
          <cell r="W1297">
            <v>1</v>
          </cell>
          <cell r="Z1297">
            <v>230</v>
          </cell>
          <cell r="AA1297">
            <v>161</v>
          </cell>
          <cell r="AB1297">
            <v>19.166666666666668</v>
          </cell>
        </row>
        <row r="1298">
          <cell r="O1298" t="str">
            <v>W35896</v>
          </cell>
          <cell r="P1298">
            <v>198</v>
          </cell>
          <cell r="Q1298">
            <v>1.5930437091367692E-3</v>
          </cell>
          <cell r="X1298">
            <v>1</v>
          </cell>
          <cell r="Y1298">
            <v>1</v>
          </cell>
          <cell r="Z1298">
            <v>145</v>
          </cell>
          <cell r="AA1298">
            <v>216</v>
          </cell>
          <cell r="AB1298">
            <v>12.083333333333334</v>
          </cell>
        </row>
        <row r="1299">
          <cell r="O1299" t="str">
            <v>W41429</v>
          </cell>
          <cell r="P1299">
            <v>405</v>
          </cell>
          <cell r="Q1299">
            <v>5.3101456971225644E-4</v>
          </cell>
          <cell r="AA1299">
            <v>0</v>
          </cell>
          <cell r="AB1299">
            <v>0</v>
          </cell>
        </row>
        <row r="1300">
          <cell r="O1300" t="str">
            <v>W41066</v>
          </cell>
          <cell r="P1300">
            <v>1426</v>
          </cell>
          <cell r="Q1300">
            <v>1.3275364242806412E-5</v>
          </cell>
          <cell r="AA1300">
            <v>0</v>
          </cell>
          <cell r="AB1300">
            <v>0</v>
          </cell>
        </row>
        <row r="1301">
          <cell r="O1301" t="str">
            <v>W41065</v>
          </cell>
          <cell r="P1301">
            <v>1427</v>
          </cell>
          <cell r="Q1301">
            <v>1.3275364242806412E-5</v>
          </cell>
          <cell r="AA1301">
            <v>0</v>
          </cell>
          <cell r="AB1301">
            <v>0</v>
          </cell>
        </row>
        <row r="1302">
          <cell r="O1302" t="str">
            <v>W40906</v>
          </cell>
          <cell r="P1302">
            <v>1428</v>
          </cell>
          <cell r="Q1302">
            <v>1.3275364242806412E-5</v>
          </cell>
          <cell r="AA1302">
            <v>0</v>
          </cell>
          <cell r="AB1302">
            <v>0</v>
          </cell>
        </row>
        <row r="1303">
          <cell r="O1303" t="str">
            <v>W40646</v>
          </cell>
          <cell r="P1303">
            <v>426</v>
          </cell>
          <cell r="Q1303">
            <v>4.646377484982244E-4</v>
          </cell>
          <cell r="X1303">
            <v>1</v>
          </cell>
          <cell r="Y1303">
            <v>1</v>
          </cell>
          <cell r="Z1303">
            <v>70</v>
          </cell>
          <cell r="AA1303">
            <v>84</v>
          </cell>
          <cell r="AB1303">
            <v>5.833333333333333</v>
          </cell>
        </row>
        <row r="1304">
          <cell r="O1304" t="str">
            <v>W40279</v>
          </cell>
          <cell r="P1304">
            <v>1340</v>
          </cell>
          <cell r="Q1304">
            <v>2.6550728485612825E-5</v>
          </cell>
          <cell r="Z1304">
            <v>72</v>
          </cell>
          <cell r="AA1304">
            <v>50.4</v>
          </cell>
          <cell r="AB1304">
            <v>6</v>
          </cell>
        </row>
        <row r="1305">
          <cell r="O1305" t="str">
            <v>W40248</v>
          </cell>
          <cell r="P1305">
            <v>1429</v>
          </cell>
          <cell r="Q1305">
            <v>1.3275364242806412E-5</v>
          </cell>
          <cell r="Z1305">
            <v>60</v>
          </cell>
          <cell r="AA1305">
            <v>42</v>
          </cell>
          <cell r="AB1305">
            <v>5</v>
          </cell>
        </row>
        <row r="1306">
          <cell r="O1306" t="str">
            <v>W40247</v>
          </cell>
          <cell r="P1306">
            <v>1095</v>
          </cell>
          <cell r="Q1306">
            <v>7.9652185456838474E-5</v>
          </cell>
          <cell r="Z1306">
            <v>228</v>
          </cell>
          <cell r="AA1306">
            <v>12</v>
          </cell>
          <cell r="AB1306">
            <v>19</v>
          </cell>
        </row>
        <row r="1307">
          <cell r="O1307" t="str">
            <v>W39611</v>
          </cell>
          <cell r="P1307">
            <v>1430</v>
          </cell>
          <cell r="Q1307">
            <v>1.3275364242806412E-5</v>
          </cell>
          <cell r="Z1307">
            <v>96</v>
          </cell>
          <cell r="AA1307">
            <v>67.199999999999989</v>
          </cell>
          <cell r="AB1307">
            <v>8</v>
          </cell>
        </row>
        <row r="1308">
          <cell r="O1308" t="str">
            <v>W39610</v>
          </cell>
          <cell r="P1308">
            <v>1431</v>
          </cell>
          <cell r="Q1308">
            <v>1.3275364242806412E-5</v>
          </cell>
          <cell r="Z1308">
            <v>96</v>
          </cell>
          <cell r="AA1308">
            <v>67.199999999999989</v>
          </cell>
          <cell r="AB1308">
            <v>8</v>
          </cell>
        </row>
        <row r="1309">
          <cell r="O1309" t="str">
            <v>W38814</v>
          </cell>
          <cell r="P1309">
            <v>760</v>
          </cell>
          <cell r="Q1309">
            <v>1.5930437091367695E-4</v>
          </cell>
          <cell r="Z1309">
            <v>588</v>
          </cell>
          <cell r="AA1309">
            <v>12</v>
          </cell>
          <cell r="AB1309">
            <v>49</v>
          </cell>
        </row>
        <row r="1310">
          <cell r="O1310" t="str">
            <v>W38583</v>
          </cell>
          <cell r="P1310">
            <v>131</v>
          </cell>
          <cell r="Q1310">
            <v>2.0709568218778003E-3</v>
          </cell>
          <cell r="R1310" t="str">
            <v>Y</v>
          </cell>
          <cell r="U1310" t="str">
            <v>Y</v>
          </cell>
          <cell r="X1310">
            <v>1</v>
          </cell>
          <cell r="Y1310">
            <v>1</v>
          </cell>
          <cell r="Z1310">
            <v>300</v>
          </cell>
          <cell r="AA1310">
            <v>89</v>
          </cell>
          <cell r="AB1310">
            <v>25</v>
          </cell>
        </row>
        <row r="1311">
          <cell r="O1311" t="str">
            <v>W38351</v>
          </cell>
          <cell r="P1311">
            <v>1432</v>
          </cell>
          <cell r="Q1311">
            <v>1.3275364242806412E-5</v>
          </cell>
          <cell r="Z1311">
            <v>408</v>
          </cell>
          <cell r="AA1311">
            <v>285.59999999999997</v>
          </cell>
          <cell r="AB1311">
            <v>34</v>
          </cell>
        </row>
        <row r="1312">
          <cell r="O1312" t="str">
            <v>W38289</v>
          </cell>
          <cell r="P1312">
            <v>1433</v>
          </cell>
          <cell r="Q1312">
            <v>1.3275364242806412E-5</v>
          </cell>
          <cell r="Z1312">
            <v>216</v>
          </cell>
          <cell r="AA1312">
            <v>151.19999999999999</v>
          </cell>
          <cell r="AB1312">
            <v>18</v>
          </cell>
        </row>
        <row r="1313">
          <cell r="O1313" t="str">
            <v>W38157</v>
          </cell>
          <cell r="P1313">
            <v>612</v>
          </cell>
          <cell r="Q1313">
            <v>2.323188742491122E-4</v>
          </cell>
          <cell r="Z1313">
            <v>170</v>
          </cell>
          <cell r="AA1313">
            <v>24</v>
          </cell>
          <cell r="AB1313">
            <v>14.166666666666666</v>
          </cell>
        </row>
        <row r="1314">
          <cell r="O1314" t="str">
            <v>W38144</v>
          </cell>
          <cell r="P1314">
            <v>227</v>
          </cell>
          <cell r="Q1314">
            <v>1.3275364242806413E-3</v>
          </cell>
          <cell r="Z1314">
            <v>348</v>
          </cell>
          <cell r="AA1314">
            <v>12</v>
          </cell>
          <cell r="AB1314">
            <v>29</v>
          </cell>
        </row>
        <row r="1315">
          <cell r="O1315" t="str">
            <v>W37809</v>
          </cell>
          <cell r="P1315">
            <v>648</v>
          </cell>
          <cell r="Q1315">
            <v>1.9913046364209618E-4</v>
          </cell>
          <cell r="AA1315">
            <v>12</v>
          </cell>
          <cell r="AB1315">
            <v>0</v>
          </cell>
        </row>
        <row r="1316">
          <cell r="O1316" t="str">
            <v>W37808</v>
          </cell>
          <cell r="P1316">
            <v>649</v>
          </cell>
          <cell r="Q1316">
            <v>1.9913046364209618E-4</v>
          </cell>
          <cell r="AA1316">
            <v>12</v>
          </cell>
          <cell r="AB1316">
            <v>0</v>
          </cell>
        </row>
        <row r="1317">
          <cell r="O1317" t="str">
            <v>W37802</v>
          </cell>
          <cell r="P1317">
            <v>535</v>
          </cell>
          <cell r="Q1317">
            <v>2.9869569546314429E-4</v>
          </cell>
          <cell r="AA1317">
            <v>0</v>
          </cell>
          <cell r="AB1317">
            <v>0</v>
          </cell>
        </row>
        <row r="1318">
          <cell r="O1318" t="str">
            <v>W37766</v>
          </cell>
          <cell r="P1318">
            <v>920</v>
          </cell>
          <cell r="Q1318">
            <v>9.9565231821048075E-5</v>
          </cell>
          <cell r="AA1318">
            <v>12</v>
          </cell>
          <cell r="AB1318">
            <v>0</v>
          </cell>
        </row>
        <row r="1319">
          <cell r="O1319" t="str">
            <v>W37507</v>
          </cell>
          <cell r="P1319">
            <v>1434</v>
          </cell>
          <cell r="Q1319">
            <v>1.3275364242806412E-5</v>
          </cell>
          <cell r="AA1319">
            <v>0</v>
          </cell>
          <cell r="AB1319">
            <v>0</v>
          </cell>
        </row>
        <row r="1320">
          <cell r="O1320" t="str">
            <v>W37506</v>
          </cell>
          <cell r="P1320">
            <v>1341</v>
          </cell>
          <cell r="Q1320">
            <v>2.6550728485612825E-5</v>
          </cell>
          <cell r="AA1320">
            <v>0</v>
          </cell>
          <cell r="AB1320">
            <v>0</v>
          </cell>
        </row>
        <row r="1321">
          <cell r="O1321" t="str">
            <v>W37505</v>
          </cell>
          <cell r="P1321">
            <v>1342</v>
          </cell>
          <cell r="Q1321">
            <v>2.6550728485612825E-5</v>
          </cell>
          <cell r="AA1321">
            <v>0</v>
          </cell>
          <cell r="AB1321">
            <v>0</v>
          </cell>
        </row>
        <row r="1322">
          <cell r="O1322" t="str">
            <v>W37504</v>
          </cell>
          <cell r="P1322">
            <v>1343</v>
          </cell>
          <cell r="Q1322">
            <v>2.6550728485612825E-5</v>
          </cell>
          <cell r="AA1322">
            <v>0</v>
          </cell>
          <cell r="AB1322">
            <v>0</v>
          </cell>
        </row>
        <row r="1323">
          <cell r="O1323" t="str">
            <v>W37502</v>
          </cell>
          <cell r="P1323">
            <v>1435</v>
          </cell>
          <cell r="Q1323">
            <v>1.3275364242806412E-5</v>
          </cell>
          <cell r="AA1323">
            <v>0</v>
          </cell>
          <cell r="AB1323">
            <v>0</v>
          </cell>
        </row>
        <row r="1324">
          <cell r="O1324" t="str">
            <v>W37501</v>
          </cell>
          <cell r="P1324">
            <v>1436</v>
          </cell>
          <cell r="Q1324">
            <v>1.3275364242806412E-5</v>
          </cell>
          <cell r="AA1324">
            <v>0</v>
          </cell>
          <cell r="AB1324">
            <v>0</v>
          </cell>
        </row>
        <row r="1325">
          <cell r="O1325" t="str">
            <v>W37500</v>
          </cell>
          <cell r="P1325">
            <v>1437</v>
          </cell>
          <cell r="Q1325">
            <v>1.3275364242806412E-5</v>
          </cell>
          <cell r="AA1325">
            <v>0</v>
          </cell>
          <cell r="AB1325">
            <v>0</v>
          </cell>
        </row>
        <row r="1326">
          <cell r="O1326" t="str">
            <v>W37499</v>
          </cell>
          <cell r="P1326">
            <v>1438</v>
          </cell>
          <cell r="Q1326">
            <v>1.3275364242806412E-5</v>
          </cell>
          <cell r="AA1326">
            <v>0</v>
          </cell>
          <cell r="AB1326">
            <v>0</v>
          </cell>
        </row>
        <row r="1327">
          <cell r="O1327" t="str">
            <v>W37498</v>
          </cell>
          <cell r="P1327">
            <v>1398</v>
          </cell>
          <cell r="Q1327">
            <v>1.9913046364209618E-5</v>
          </cell>
          <cell r="AA1327">
            <v>0</v>
          </cell>
          <cell r="AB1327">
            <v>0</v>
          </cell>
        </row>
        <row r="1328">
          <cell r="O1328" t="str">
            <v>W37496</v>
          </cell>
          <cell r="P1328">
            <v>1439</v>
          </cell>
          <cell r="Q1328">
            <v>1.3275364242806412E-5</v>
          </cell>
          <cell r="AA1328">
            <v>0</v>
          </cell>
          <cell r="AB1328">
            <v>0</v>
          </cell>
        </row>
        <row r="1329">
          <cell r="O1329" t="str">
            <v>W37497</v>
          </cell>
          <cell r="P1329">
            <v>1440</v>
          </cell>
          <cell r="Q1329">
            <v>1.3275364242806412E-5</v>
          </cell>
          <cell r="AA1329">
            <v>0</v>
          </cell>
          <cell r="AB1329">
            <v>0</v>
          </cell>
        </row>
        <row r="1330">
          <cell r="O1330" t="str">
            <v>W37495</v>
          </cell>
          <cell r="P1330">
            <v>419</v>
          </cell>
          <cell r="Q1330">
            <v>4.7791311274103076E-4</v>
          </cell>
          <cell r="AA1330">
            <v>60</v>
          </cell>
          <cell r="AB1330">
            <v>0</v>
          </cell>
        </row>
        <row r="1331">
          <cell r="O1331" t="str">
            <v>W37494</v>
          </cell>
          <cell r="P1331">
            <v>1441</v>
          </cell>
          <cell r="Q1331">
            <v>1.3275364242806412E-5</v>
          </cell>
          <cell r="AA1331">
            <v>0</v>
          </cell>
          <cell r="AB1331">
            <v>0</v>
          </cell>
        </row>
        <row r="1332">
          <cell r="O1332" t="str">
            <v>W37493</v>
          </cell>
          <cell r="P1332">
            <v>1442</v>
          </cell>
          <cell r="Q1332">
            <v>1.3275364242806412E-5</v>
          </cell>
          <cell r="AA1332">
            <v>0</v>
          </cell>
          <cell r="AB1332">
            <v>0</v>
          </cell>
        </row>
        <row r="1333">
          <cell r="O1333" t="str">
            <v>W37492</v>
          </cell>
          <cell r="P1333">
            <v>420</v>
          </cell>
          <cell r="Q1333">
            <v>4.7791311274103076E-4</v>
          </cell>
          <cell r="AA1333">
            <v>60</v>
          </cell>
          <cell r="AB1333">
            <v>0</v>
          </cell>
        </row>
        <row r="1334">
          <cell r="O1334" t="str">
            <v>W37374</v>
          </cell>
          <cell r="P1334">
            <v>1443</v>
          </cell>
          <cell r="Q1334">
            <v>1.3275364242806412E-5</v>
          </cell>
          <cell r="AA1334">
            <v>0</v>
          </cell>
          <cell r="AB1334">
            <v>0</v>
          </cell>
        </row>
        <row r="1335">
          <cell r="O1335" t="str">
            <v>W36777</v>
          </cell>
          <cell r="P1335">
            <v>1399</v>
          </cell>
          <cell r="Q1335">
            <v>1.9913046364209618E-5</v>
          </cell>
          <cell r="AA1335">
            <v>0</v>
          </cell>
          <cell r="AB1335">
            <v>0</v>
          </cell>
        </row>
        <row r="1336">
          <cell r="O1336" t="str">
            <v>W36776</v>
          </cell>
          <cell r="P1336">
            <v>1444</v>
          </cell>
          <cell r="Q1336">
            <v>1.3275364242806412E-5</v>
          </cell>
          <cell r="AA1336">
            <v>0</v>
          </cell>
          <cell r="AB1336">
            <v>0</v>
          </cell>
        </row>
        <row r="1337">
          <cell r="O1337" t="str">
            <v>W36774</v>
          </cell>
          <cell r="P1337">
            <v>148</v>
          </cell>
          <cell r="Q1337">
            <v>1.9913046364209617E-3</v>
          </cell>
          <cell r="X1337">
            <v>1</v>
          </cell>
          <cell r="Y1337">
            <v>1</v>
          </cell>
          <cell r="AA1337">
            <v>187.2</v>
          </cell>
          <cell r="AB1337">
            <v>0</v>
          </cell>
        </row>
        <row r="1338">
          <cell r="O1338" t="str">
            <v>W36464</v>
          </cell>
          <cell r="P1338">
            <v>1445</v>
          </cell>
          <cell r="Q1338">
            <v>1.3275364242806412E-5</v>
          </cell>
          <cell r="Z1338">
            <v>32.4</v>
          </cell>
          <cell r="AA1338">
            <v>22.679999999999996</v>
          </cell>
          <cell r="AB1338">
            <v>2.6999999999999997</v>
          </cell>
        </row>
        <row r="1339">
          <cell r="O1339" t="str">
            <v>W36038</v>
          </cell>
          <cell r="P1339">
            <v>1446</v>
          </cell>
          <cell r="Q1339">
            <v>1.3275364242806412E-5</v>
          </cell>
          <cell r="Z1339">
            <v>0</v>
          </cell>
          <cell r="AA1339">
            <v>0</v>
          </cell>
          <cell r="AB1339">
            <v>0</v>
          </cell>
        </row>
        <row r="1340">
          <cell r="O1340" t="str">
            <v>W36036</v>
          </cell>
          <cell r="P1340">
            <v>273</v>
          </cell>
          <cell r="Q1340">
            <v>1.194782781852577E-3</v>
          </cell>
          <cell r="Z1340">
            <v>0</v>
          </cell>
          <cell r="AA1340">
            <v>195.11999999999998</v>
          </cell>
          <cell r="AB1340">
            <v>0</v>
          </cell>
        </row>
        <row r="1341">
          <cell r="O1341" t="str">
            <v>W35984</v>
          </cell>
          <cell r="P1341">
            <v>1447</v>
          </cell>
          <cell r="Q1341">
            <v>1.3275364242806412E-5</v>
          </cell>
          <cell r="Z1341">
            <v>7.2</v>
          </cell>
          <cell r="AA1341">
            <v>5.04</v>
          </cell>
          <cell r="AB1341">
            <v>0.6</v>
          </cell>
        </row>
        <row r="1342">
          <cell r="O1342" t="str">
            <v>W35958</v>
          </cell>
          <cell r="P1342">
            <v>353</v>
          </cell>
          <cell r="Q1342">
            <v>7.965218545683846E-4</v>
          </cell>
          <cell r="Z1342">
            <v>32.4</v>
          </cell>
          <cell r="AA1342">
            <v>94.127999999999986</v>
          </cell>
          <cell r="AB1342">
            <v>2.6999999999999997</v>
          </cell>
        </row>
        <row r="1343">
          <cell r="O1343" t="str">
            <v>W35897</v>
          </cell>
          <cell r="P1343">
            <v>1400</v>
          </cell>
          <cell r="Q1343">
            <v>1.9913046364209618E-5</v>
          </cell>
          <cell r="Z1343">
            <v>45</v>
          </cell>
          <cell r="AA1343">
            <v>31.499999999999996</v>
          </cell>
          <cell r="AB1343">
            <v>3.75</v>
          </cell>
        </row>
        <row r="1344">
          <cell r="O1344" t="str">
            <v>W35895</v>
          </cell>
          <cell r="P1344">
            <v>1448</v>
          </cell>
          <cell r="Q1344">
            <v>1.3275364242806412E-5</v>
          </cell>
          <cell r="Z1344">
            <v>0</v>
          </cell>
          <cell r="AA1344">
            <v>0</v>
          </cell>
          <cell r="AB1344">
            <v>0</v>
          </cell>
        </row>
        <row r="1345">
          <cell r="O1345" t="str">
            <v>W35894</v>
          </cell>
          <cell r="P1345">
            <v>1449</v>
          </cell>
          <cell r="Q1345">
            <v>1.3275364242806412E-5</v>
          </cell>
          <cell r="Z1345">
            <v>0</v>
          </cell>
          <cell r="AA1345">
            <v>0</v>
          </cell>
          <cell r="AB1345">
            <v>0</v>
          </cell>
        </row>
        <row r="1346">
          <cell r="O1346" t="str">
            <v>W35893</v>
          </cell>
          <cell r="P1346">
            <v>578</v>
          </cell>
          <cell r="Q1346">
            <v>2.4559423849191862E-4</v>
          </cell>
          <cell r="W1346">
            <v>1</v>
          </cell>
          <cell r="Z1346">
            <v>50.4</v>
          </cell>
          <cell r="AA1346">
            <v>24</v>
          </cell>
          <cell r="AB1346">
            <v>4.2</v>
          </cell>
        </row>
        <row r="1347">
          <cell r="O1347" t="str">
            <v>W35446</v>
          </cell>
          <cell r="P1347">
            <v>105</v>
          </cell>
          <cell r="Q1347">
            <v>2.3895655637051543E-3</v>
          </cell>
          <cell r="X1347">
            <v>1</v>
          </cell>
          <cell r="Y1347">
            <v>1</v>
          </cell>
          <cell r="Z1347">
            <v>171</v>
          </cell>
          <cell r="AA1347">
            <v>330.096</v>
          </cell>
          <cell r="AB1347">
            <v>14.25</v>
          </cell>
        </row>
        <row r="1348">
          <cell r="O1348" t="str">
            <v>W34428</v>
          </cell>
          <cell r="P1348">
            <v>1450</v>
          </cell>
          <cell r="Q1348">
            <v>1.3275364242806412E-5</v>
          </cell>
          <cell r="Z1348">
            <v>34.200000000000003</v>
          </cell>
          <cell r="AA1348">
            <v>23.94</v>
          </cell>
          <cell r="AB1348">
            <v>2.85</v>
          </cell>
        </row>
        <row r="1349">
          <cell r="O1349" t="str">
            <v>W34425</v>
          </cell>
          <cell r="P1349">
            <v>375</v>
          </cell>
          <cell r="Q1349">
            <v>6.4887232492916679E-4</v>
          </cell>
          <cell r="Z1349">
            <v>120</v>
          </cell>
          <cell r="AA1349">
            <v>72</v>
          </cell>
          <cell r="AB1349">
            <v>10</v>
          </cell>
        </row>
        <row r="1350">
          <cell r="O1350" t="str">
            <v>W34424</v>
          </cell>
          <cell r="P1350">
            <v>385</v>
          </cell>
          <cell r="Q1350">
            <v>6.0100991930908351E-4</v>
          </cell>
          <cell r="Z1350">
            <v>111</v>
          </cell>
          <cell r="AA1350">
            <v>60</v>
          </cell>
          <cell r="AB1350">
            <v>9.25</v>
          </cell>
        </row>
        <row r="1351">
          <cell r="O1351" t="str">
            <v>W34423</v>
          </cell>
          <cell r="P1351">
            <v>111</v>
          </cell>
          <cell r="Q1351">
            <v>2.3627728270660918E-3</v>
          </cell>
          <cell r="R1351" t="str">
            <v>Y</v>
          </cell>
          <cell r="W1351">
            <v>1</v>
          </cell>
          <cell r="X1351">
            <v>1</v>
          </cell>
          <cell r="Y1351">
            <v>1</v>
          </cell>
          <cell r="Z1351">
            <v>436</v>
          </cell>
          <cell r="AA1351">
            <v>228</v>
          </cell>
          <cell r="AB1351">
            <v>36.333333333333336</v>
          </cell>
        </row>
        <row r="1352">
          <cell r="O1352" t="str">
            <v>W34074</v>
          </cell>
          <cell r="P1352">
            <v>274</v>
          </cell>
          <cell r="Q1352">
            <v>1.194782781852577E-3</v>
          </cell>
          <cell r="W1352">
            <v>1</v>
          </cell>
          <cell r="X1352">
            <v>1</v>
          </cell>
          <cell r="Y1352">
            <v>1</v>
          </cell>
          <cell r="Z1352">
            <v>181</v>
          </cell>
          <cell r="AA1352">
            <v>144</v>
          </cell>
          <cell r="AB1352">
            <v>15.083333333333334</v>
          </cell>
        </row>
        <row r="1353">
          <cell r="O1353" t="str">
            <v>W34052</v>
          </cell>
          <cell r="P1353">
            <v>1451</v>
          </cell>
          <cell r="Q1353">
            <v>1.3275364242806412E-5</v>
          </cell>
          <cell r="Z1353">
            <v>0</v>
          </cell>
          <cell r="AA1353">
            <v>0</v>
          </cell>
          <cell r="AB1353">
            <v>0</v>
          </cell>
        </row>
        <row r="1354">
          <cell r="O1354" t="str">
            <v>W34049</v>
          </cell>
          <cell r="P1354">
            <v>1401</v>
          </cell>
          <cell r="Q1354">
            <v>1.9913046364209618E-5</v>
          </cell>
          <cell r="AA1354">
            <v>0</v>
          </cell>
          <cell r="AB1354">
            <v>0</v>
          </cell>
        </row>
        <row r="1355">
          <cell r="O1355" t="str">
            <v>W33401</v>
          </cell>
          <cell r="P1355">
            <v>421</v>
          </cell>
          <cell r="Q1355">
            <v>4.7791311274103076E-4</v>
          </cell>
          <cell r="Z1355">
            <v>9</v>
          </cell>
          <cell r="AA1355">
            <v>36</v>
          </cell>
          <cell r="AB1355">
            <v>0.75</v>
          </cell>
        </row>
        <row r="1356">
          <cell r="O1356" t="str">
            <v>W33267</v>
          </cell>
          <cell r="P1356">
            <v>164</v>
          </cell>
          <cell r="Q1356">
            <v>1.7921741727788655E-3</v>
          </cell>
          <cell r="W1356">
            <v>1</v>
          </cell>
          <cell r="X1356">
            <v>1</v>
          </cell>
          <cell r="Y1356">
            <v>1</v>
          </cell>
          <cell r="Z1356">
            <v>121</v>
          </cell>
          <cell r="AA1356">
            <v>270</v>
          </cell>
          <cell r="AB1356">
            <v>10.083333333333334</v>
          </cell>
        </row>
        <row r="1357">
          <cell r="O1357" t="str">
            <v>W33133</v>
          </cell>
          <cell r="P1357">
            <v>1452</v>
          </cell>
          <cell r="Q1357">
            <v>1.3275364242806412E-5</v>
          </cell>
          <cell r="Z1357">
            <v>0</v>
          </cell>
          <cell r="AA1357">
            <v>0</v>
          </cell>
          <cell r="AB1357">
            <v>0</v>
          </cell>
        </row>
        <row r="1358">
          <cell r="O1358" t="str">
            <v>W33132</v>
          </cell>
          <cell r="P1358">
            <v>232</v>
          </cell>
          <cell r="Q1358">
            <v>1.2945922113193735E-3</v>
          </cell>
          <cell r="W1358">
            <v>1</v>
          </cell>
          <cell r="Z1358">
            <v>239</v>
          </cell>
          <cell r="AA1358">
            <v>96</v>
          </cell>
          <cell r="AB1358">
            <v>19.916666666666668</v>
          </cell>
        </row>
        <row r="1359">
          <cell r="O1359" t="str">
            <v>W33130</v>
          </cell>
          <cell r="P1359">
            <v>1096</v>
          </cell>
          <cell r="Q1359">
            <v>7.9652185456838474E-5</v>
          </cell>
          <cell r="Z1359">
            <v>0</v>
          </cell>
          <cell r="AA1359">
            <v>8.088000000000001</v>
          </cell>
          <cell r="AB1359">
            <v>0</v>
          </cell>
        </row>
        <row r="1360">
          <cell r="O1360" t="str">
            <v>W33128</v>
          </cell>
          <cell r="P1360">
            <v>1453</v>
          </cell>
          <cell r="Q1360">
            <v>1.3275364242806412E-5</v>
          </cell>
          <cell r="Z1360">
            <v>0</v>
          </cell>
          <cell r="AA1360">
            <v>0</v>
          </cell>
          <cell r="AB1360">
            <v>0</v>
          </cell>
        </row>
        <row r="1361">
          <cell r="O1361" t="str">
            <v>W33127</v>
          </cell>
          <cell r="P1361">
            <v>761</v>
          </cell>
          <cell r="Q1361">
            <v>1.5930437091367695E-4</v>
          </cell>
          <cell r="Z1361">
            <v>27</v>
          </cell>
          <cell r="AA1361">
            <v>19.200000000000003</v>
          </cell>
          <cell r="AB1361">
            <v>2.25</v>
          </cell>
        </row>
        <row r="1362">
          <cell r="O1362" t="str">
            <v>W32637</v>
          </cell>
          <cell r="P1362">
            <v>316</v>
          </cell>
          <cell r="Q1362">
            <v>9.5582622548206152E-4</v>
          </cell>
          <cell r="Z1362">
            <v>90</v>
          </cell>
          <cell r="AA1362">
            <v>125.85600000000002</v>
          </cell>
          <cell r="AB1362">
            <v>7.5</v>
          </cell>
        </row>
        <row r="1363">
          <cell r="O1363" t="str">
            <v>W32635</v>
          </cell>
          <cell r="P1363">
            <v>422</v>
          </cell>
          <cell r="Q1363">
            <v>4.7791311274103076E-4</v>
          </cell>
          <cell r="Z1363">
            <v>31.5</v>
          </cell>
          <cell r="AA1363">
            <v>60</v>
          </cell>
          <cell r="AB1363">
            <v>2.625</v>
          </cell>
        </row>
        <row r="1364">
          <cell r="O1364" t="str">
            <v>W32634</v>
          </cell>
          <cell r="P1364">
            <v>1454</v>
          </cell>
          <cell r="Q1364">
            <v>1.3275364242806412E-5</v>
          </cell>
          <cell r="Z1364">
            <v>16.2</v>
          </cell>
          <cell r="AA1364">
            <v>11.339999999999998</v>
          </cell>
          <cell r="AB1364">
            <v>1.3499999999999999</v>
          </cell>
        </row>
        <row r="1365">
          <cell r="O1365" t="str">
            <v>W32633</v>
          </cell>
          <cell r="P1365">
            <v>354</v>
          </cell>
          <cell r="Q1365">
            <v>7.965218545683846E-4</v>
          </cell>
          <cell r="Z1365">
            <v>72</v>
          </cell>
          <cell r="AA1365">
            <v>100</v>
          </cell>
          <cell r="AB1365">
            <v>6</v>
          </cell>
        </row>
        <row r="1366">
          <cell r="O1366" t="str">
            <v>W32632</v>
          </cell>
          <cell r="P1366">
            <v>1402</v>
          </cell>
          <cell r="Q1366">
            <v>1.9913046364209618E-5</v>
          </cell>
          <cell r="Z1366">
            <v>14.4</v>
          </cell>
          <cell r="AA1366">
            <v>10.08</v>
          </cell>
          <cell r="AB1366">
            <v>1.2</v>
          </cell>
        </row>
        <row r="1367">
          <cell r="O1367" t="str">
            <v>W32631</v>
          </cell>
          <cell r="P1367">
            <v>304</v>
          </cell>
          <cell r="Q1367">
            <v>9.9565231821048083E-4</v>
          </cell>
          <cell r="Z1367">
            <v>42.300000000000004</v>
          </cell>
          <cell r="AA1367">
            <v>144</v>
          </cell>
          <cell r="AB1367">
            <v>3.5250000000000004</v>
          </cell>
        </row>
        <row r="1368">
          <cell r="O1368" t="str">
            <v>W32621</v>
          </cell>
          <cell r="P1368">
            <v>1455</v>
          </cell>
          <cell r="Q1368">
            <v>1.3275364242806412E-5</v>
          </cell>
          <cell r="Z1368">
            <v>0</v>
          </cell>
          <cell r="AA1368">
            <v>0</v>
          </cell>
          <cell r="AB1368">
            <v>0</v>
          </cell>
        </row>
        <row r="1369">
          <cell r="O1369" t="str">
            <v>W32619</v>
          </cell>
          <cell r="P1369">
            <v>1456</v>
          </cell>
          <cell r="Q1369">
            <v>1.3275364242806412E-5</v>
          </cell>
          <cell r="Z1369">
            <v>91</v>
          </cell>
          <cell r="AA1369">
            <v>63.699999999999996</v>
          </cell>
          <cell r="AB1369">
            <v>7.583333333333333</v>
          </cell>
        </row>
        <row r="1370">
          <cell r="O1370" t="str">
            <v>W32620</v>
          </cell>
          <cell r="P1370">
            <v>1457</v>
          </cell>
          <cell r="Q1370">
            <v>1.3275364242806412E-5</v>
          </cell>
          <cell r="Z1370">
            <v>28.692</v>
          </cell>
          <cell r="AA1370">
            <v>20.084399999999999</v>
          </cell>
          <cell r="AB1370">
            <v>2.391</v>
          </cell>
        </row>
        <row r="1371">
          <cell r="O1371" t="str">
            <v>W32464</v>
          </cell>
          <cell r="P1371">
            <v>1458</v>
          </cell>
          <cell r="Q1371">
            <v>1.3275364242806412E-5</v>
          </cell>
          <cell r="Z1371">
            <v>108</v>
          </cell>
          <cell r="AA1371">
            <v>75.599999999999994</v>
          </cell>
          <cell r="AB1371">
            <v>9</v>
          </cell>
        </row>
        <row r="1372">
          <cell r="O1372" t="str">
            <v>W32322</v>
          </cell>
          <cell r="P1372">
            <v>1459</v>
          </cell>
          <cell r="Q1372">
            <v>1.3275364242806412E-5</v>
          </cell>
          <cell r="Z1372">
            <v>16.2</v>
          </cell>
          <cell r="AA1372">
            <v>11.339999999999998</v>
          </cell>
          <cell r="AB1372">
            <v>1.3499999999999999</v>
          </cell>
        </row>
        <row r="1373">
          <cell r="O1373" t="str">
            <v>W32310</v>
          </cell>
          <cell r="P1373">
            <v>1547</v>
          </cell>
          <cell r="Q1373">
            <v>1.3275364242806412E-5</v>
          </cell>
          <cell r="Z1373">
            <v>18</v>
          </cell>
          <cell r="AA1373">
            <v>18</v>
          </cell>
          <cell r="AB1373">
            <v>1.5</v>
          </cell>
        </row>
        <row r="1374">
          <cell r="O1374" t="str">
            <v>W32164</v>
          </cell>
          <cell r="P1374">
            <v>423</v>
          </cell>
          <cell r="Q1374">
            <v>4.7791311274103076E-4</v>
          </cell>
          <cell r="W1374">
            <v>1</v>
          </cell>
          <cell r="Z1374">
            <v>130</v>
          </cell>
          <cell r="AA1374">
            <v>68.01600000000002</v>
          </cell>
          <cell r="AB1374">
            <v>10.833333333333334</v>
          </cell>
        </row>
        <row r="1375">
          <cell r="O1375" t="str">
            <v>W30982</v>
          </cell>
          <cell r="P1375">
            <v>1403</v>
          </cell>
          <cell r="Q1375">
            <v>1.9913046364209618E-5</v>
          </cell>
          <cell r="Z1375">
            <v>0</v>
          </cell>
          <cell r="AA1375">
            <v>0</v>
          </cell>
          <cell r="AB1375">
            <v>0</v>
          </cell>
        </row>
        <row r="1376">
          <cell r="O1376" t="str">
            <v>W30981</v>
          </cell>
          <cell r="P1376">
            <v>591</v>
          </cell>
          <cell r="Q1376">
            <v>2.3895655637051538E-4</v>
          </cell>
          <cell r="Z1376">
            <v>0</v>
          </cell>
          <cell r="AA1376">
            <v>0</v>
          </cell>
          <cell r="AB1376">
            <v>0</v>
          </cell>
        </row>
        <row r="1377">
          <cell r="O1377" t="str">
            <v>W30980</v>
          </cell>
          <cell r="P1377">
            <v>592</v>
          </cell>
          <cell r="Q1377">
            <v>2.3895655637051538E-4</v>
          </cell>
          <cell r="Z1377">
            <v>0</v>
          </cell>
          <cell r="AA1377">
            <v>0</v>
          </cell>
          <cell r="AB1377">
            <v>0</v>
          </cell>
        </row>
        <row r="1378">
          <cell r="O1378" t="str">
            <v>W30979</v>
          </cell>
          <cell r="P1378">
            <v>1460</v>
          </cell>
          <cell r="Q1378">
            <v>1.3275364242806412E-5</v>
          </cell>
          <cell r="Z1378">
            <v>0</v>
          </cell>
          <cell r="AA1378">
            <v>0</v>
          </cell>
          <cell r="AB1378">
            <v>0</v>
          </cell>
        </row>
        <row r="1379">
          <cell r="O1379" t="str">
            <v>W30978</v>
          </cell>
          <cell r="P1379">
            <v>1461</v>
          </cell>
          <cell r="Q1379">
            <v>1.3275364242806412E-5</v>
          </cell>
          <cell r="Z1379">
            <v>0</v>
          </cell>
          <cell r="AA1379">
            <v>0</v>
          </cell>
          <cell r="AB1379">
            <v>0</v>
          </cell>
        </row>
        <row r="1380">
          <cell r="O1380" t="str">
            <v>W30977</v>
          </cell>
          <cell r="P1380">
            <v>275</v>
          </cell>
          <cell r="Q1380">
            <v>1.194782781852577E-3</v>
          </cell>
          <cell r="R1380" t="str">
            <v>Y</v>
          </cell>
          <cell r="Z1380">
            <v>99</v>
          </cell>
          <cell r="AA1380">
            <v>72.792000000000002</v>
          </cell>
          <cell r="AB1380">
            <v>8.25</v>
          </cell>
        </row>
        <row r="1381">
          <cell r="O1381" t="str">
            <v>W30976</v>
          </cell>
          <cell r="P1381">
            <v>468</v>
          </cell>
          <cell r="Q1381">
            <v>3.982609272841923E-4</v>
          </cell>
          <cell r="Z1381">
            <v>9.9</v>
          </cell>
          <cell r="AA1381">
            <v>55.032000000000004</v>
          </cell>
          <cell r="AB1381">
            <v>0.82500000000000007</v>
          </cell>
        </row>
        <row r="1382">
          <cell r="O1382" t="str">
            <v>W30934</v>
          </cell>
          <cell r="P1382">
            <v>149</v>
          </cell>
          <cell r="Q1382">
            <v>1.9913046364209617E-3</v>
          </cell>
          <cell r="X1382">
            <v>1</v>
          </cell>
          <cell r="Y1382">
            <v>1</v>
          </cell>
          <cell r="Z1382">
            <v>108</v>
          </cell>
          <cell r="AA1382">
            <v>120</v>
          </cell>
          <cell r="AB1382">
            <v>9</v>
          </cell>
        </row>
        <row r="1383">
          <cell r="O1383" t="str">
            <v>W30859</v>
          </cell>
          <cell r="P1383">
            <v>309</v>
          </cell>
          <cell r="Q1383">
            <v>9.691015897248681E-4</v>
          </cell>
          <cell r="Z1383">
            <v>179</v>
          </cell>
          <cell r="AA1383">
            <v>96</v>
          </cell>
          <cell r="AB1383">
            <v>14.916666666666666</v>
          </cell>
        </row>
        <row r="1384">
          <cell r="O1384" t="str">
            <v>W30857</v>
          </cell>
          <cell r="P1384">
            <v>1462</v>
          </cell>
          <cell r="Q1384">
            <v>1.3275364242806412E-5</v>
          </cell>
          <cell r="Z1384">
            <v>88</v>
          </cell>
          <cell r="AA1384">
            <v>61.599999999999994</v>
          </cell>
          <cell r="AB1384">
            <v>7.333333333333333</v>
          </cell>
        </row>
        <row r="1385">
          <cell r="O1385" t="str">
            <v>W30841</v>
          </cell>
          <cell r="P1385">
            <v>593</v>
          </cell>
          <cell r="Q1385">
            <v>2.3895655637051538E-4</v>
          </cell>
          <cell r="Z1385">
            <v>79</v>
          </cell>
          <cell r="AA1385">
            <v>6</v>
          </cell>
          <cell r="AB1385">
            <v>6.583333333333333</v>
          </cell>
        </row>
        <row r="1386">
          <cell r="O1386" t="str">
            <v>W30625</v>
          </cell>
          <cell r="P1386">
            <v>1404</v>
          </cell>
          <cell r="Q1386">
            <v>1.9913046364209618E-5</v>
          </cell>
          <cell r="Z1386">
            <v>0</v>
          </cell>
          <cell r="AA1386">
            <v>0</v>
          </cell>
          <cell r="AB1386">
            <v>0</v>
          </cell>
        </row>
        <row r="1387">
          <cell r="O1387" t="str">
            <v>W30624</v>
          </cell>
          <cell r="P1387">
            <v>1463</v>
          </cell>
          <cell r="Q1387">
            <v>1.3275364242806412E-5</v>
          </cell>
          <cell r="Z1387">
            <v>0</v>
          </cell>
          <cell r="AA1387">
            <v>0</v>
          </cell>
          <cell r="AB1387">
            <v>0</v>
          </cell>
        </row>
        <row r="1388">
          <cell r="O1388" t="str">
            <v>W30622</v>
          </cell>
          <cell r="P1388">
            <v>464</v>
          </cell>
          <cell r="Q1388">
            <v>3.9826092728419236E-4</v>
          </cell>
          <cell r="Z1388">
            <v>0</v>
          </cell>
          <cell r="AA1388">
            <v>0</v>
          </cell>
          <cell r="AB1388">
            <v>0</v>
          </cell>
        </row>
        <row r="1389">
          <cell r="O1389" t="str">
            <v>W30621</v>
          </cell>
          <cell r="P1389">
            <v>355</v>
          </cell>
          <cell r="Q1389">
            <v>7.965218545683846E-4</v>
          </cell>
          <cell r="Z1389">
            <v>0</v>
          </cell>
          <cell r="AA1389">
            <v>396</v>
          </cell>
          <cell r="AB1389">
            <v>0</v>
          </cell>
        </row>
        <row r="1390">
          <cell r="O1390" t="str">
            <v>W30620</v>
          </cell>
          <cell r="P1390">
            <v>1464</v>
          </cell>
          <cell r="Q1390">
            <v>1.3275364242806412E-5</v>
          </cell>
          <cell r="Z1390">
            <v>0</v>
          </cell>
          <cell r="AA1390">
            <v>0</v>
          </cell>
          <cell r="AB1390">
            <v>0</v>
          </cell>
        </row>
        <row r="1391">
          <cell r="O1391" t="str">
            <v>W30618</v>
          </cell>
          <cell r="P1391">
            <v>1465</v>
          </cell>
          <cell r="Q1391">
            <v>1.3275364242806412E-5</v>
          </cell>
          <cell r="Z1391">
            <v>0</v>
          </cell>
          <cell r="AA1391">
            <v>0</v>
          </cell>
          <cell r="AB1391">
            <v>0</v>
          </cell>
        </row>
        <row r="1392">
          <cell r="O1392" t="str">
            <v>W30617</v>
          </cell>
          <cell r="P1392">
            <v>1344</v>
          </cell>
          <cell r="Q1392">
            <v>2.6550728485612825E-5</v>
          </cell>
          <cell r="Z1392">
            <v>0</v>
          </cell>
          <cell r="AA1392">
            <v>0</v>
          </cell>
          <cell r="AB1392">
            <v>0</v>
          </cell>
        </row>
        <row r="1393">
          <cell r="O1393" t="str">
            <v>W30616</v>
          </cell>
          <cell r="P1393">
            <v>1345</v>
          </cell>
          <cell r="Q1393">
            <v>2.6550728485612825E-5</v>
          </cell>
          <cell r="Z1393">
            <v>0</v>
          </cell>
          <cell r="AA1393">
            <v>0</v>
          </cell>
          <cell r="AB1393">
            <v>0</v>
          </cell>
        </row>
        <row r="1394">
          <cell r="O1394" t="str">
            <v>W30615</v>
          </cell>
          <cell r="P1394">
            <v>1346</v>
          </cell>
          <cell r="Q1394">
            <v>2.6550728485612825E-5</v>
          </cell>
          <cell r="Z1394">
            <v>0</v>
          </cell>
          <cell r="AA1394">
            <v>0</v>
          </cell>
          <cell r="AB1394">
            <v>0</v>
          </cell>
        </row>
        <row r="1395">
          <cell r="O1395" t="str">
            <v>W30614</v>
          </cell>
          <cell r="P1395">
            <v>1347</v>
          </cell>
          <cell r="Q1395">
            <v>2.6550728485612825E-5</v>
          </cell>
          <cell r="Z1395">
            <v>0</v>
          </cell>
          <cell r="AA1395">
            <v>0</v>
          </cell>
          <cell r="AB1395">
            <v>0</v>
          </cell>
        </row>
        <row r="1396">
          <cell r="O1396" t="str">
            <v>W30613</v>
          </cell>
          <cell r="P1396">
            <v>1405</v>
          </cell>
          <cell r="Q1396">
            <v>1.9913046364209618E-5</v>
          </cell>
          <cell r="W1396">
            <v>1</v>
          </cell>
          <cell r="Z1396">
            <v>143</v>
          </cell>
          <cell r="AA1396">
            <v>100.1</v>
          </cell>
          <cell r="AB1396">
            <v>11.916666666666666</v>
          </cell>
        </row>
        <row r="1397">
          <cell r="O1397" t="str">
            <v>W30603</v>
          </cell>
          <cell r="P1397">
            <v>469</v>
          </cell>
          <cell r="Q1397">
            <v>3.982609272841923E-4</v>
          </cell>
          <cell r="Z1397">
            <v>99</v>
          </cell>
          <cell r="AA1397">
            <v>42.335999999999999</v>
          </cell>
          <cell r="AB1397">
            <v>8.25</v>
          </cell>
        </row>
        <row r="1398">
          <cell r="O1398" t="str">
            <v>W30601</v>
          </cell>
          <cell r="P1398">
            <v>594</v>
          </cell>
          <cell r="Q1398">
            <v>2.3895655637051538E-4</v>
          </cell>
          <cell r="Z1398">
            <v>0</v>
          </cell>
          <cell r="AA1398">
            <v>0</v>
          </cell>
          <cell r="AB1398">
            <v>0</v>
          </cell>
        </row>
        <row r="1399">
          <cell r="O1399" t="str">
            <v>W30600</v>
          </cell>
          <cell r="P1399">
            <v>595</v>
          </cell>
          <cell r="Q1399">
            <v>2.3895655637051538E-4</v>
          </cell>
          <cell r="Z1399">
            <v>0</v>
          </cell>
          <cell r="AA1399">
            <v>0</v>
          </cell>
          <cell r="AB1399">
            <v>0</v>
          </cell>
        </row>
        <row r="1400">
          <cell r="O1400" t="str">
            <v>W30599</v>
          </cell>
          <cell r="P1400">
            <v>596</v>
          </cell>
          <cell r="Q1400">
            <v>2.3895655637051538E-4</v>
          </cell>
          <cell r="Z1400">
            <v>70</v>
          </cell>
          <cell r="AA1400">
            <v>49</v>
          </cell>
          <cell r="AB1400">
            <v>5.833333333333333</v>
          </cell>
        </row>
        <row r="1401">
          <cell r="O1401" t="str">
            <v>W30470</v>
          </cell>
          <cell r="P1401">
            <v>396</v>
          </cell>
          <cell r="Q1401">
            <v>5.5756529819786928E-4</v>
          </cell>
          <cell r="Z1401">
            <v>45</v>
          </cell>
          <cell r="AA1401">
            <v>87.6</v>
          </cell>
          <cell r="AB1401">
            <v>3.75</v>
          </cell>
        </row>
        <row r="1402">
          <cell r="O1402" t="str">
            <v>W30469</v>
          </cell>
          <cell r="P1402">
            <v>397</v>
          </cell>
          <cell r="Q1402">
            <v>5.5756529819786928E-4</v>
          </cell>
          <cell r="Z1402">
            <v>35.1</v>
          </cell>
          <cell r="AA1402">
            <v>60</v>
          </cell>
          <cell r="AB1402">
            <v>2.9250000000000003</v>
          </cell>
        </row>
        <row r="1403">
          <cell r="O1403" t="str">
            <v>W30467</v>
          </cell>
          <cell r="P1403">
            <v>276</v>
          </cell>
          <cell r="Q1403">
            <v>1.194782781852577E-3</v>
          </cell>
          <cell r="Z1403">
            <v>261</v>
          </cell>
          <cell r="AA1403">
            <v>120</v>
          </cell>
          <cell r="AB1403">
            <v>21.75</v>
          </cell>
        </row>
        <row r="1404">
          <cell r="O1404" t="str">
            <v>W30466</v>
          </cell>
          <cell r="P1404">
            <v>1466</v>
          </cell>
          <cell r="Q1404">
            <v>1.3275364242806412E-5</v>
          </cell>
          <cell r="Z1404">
            <v>162</v>
          </cell>
          <cell r="AA1404">
            <v>113.39999999999999</v>
          </cell>
          <cell r="AB1404">
            <v>13.5</v>
          </cell>
        </row>
        <row r="1405">
          <cell r="O1405" t="str">
            <v>W29867</v>
          </cell>
          <cell r="P1405">
            <v>1406</v>
          </cell>
          <cell r="Q1405">
            <v>1.9913046364209618E-5</v>
          </cell>
          <cell r="W1405">
            <v>1</v>
          </cell>
          <cell r="AA1405">
            <v>0</v>
          </cell>
          <cell r="AB1405">
            <v>0</v>
          </cell>
        </row>
        <row r="1406">
          <cell r="O1406" t="str">
            <v>W29479</v>
          </cell>
          <cell r="P1406">
            <v>921</v>
          </cell>
          <cell r="Q1406">
            <v>9.9565231821048075E-5</v>
          </cell>
          <cell r="Z1406">
            <v>9</v>
          </cell>
          <cell r="AA1406">
            <v>12</v>
          </cell>
          <cell r="AB1406">
            <v>0.75</v>
          </cell>
        </row>
        <row r="1407">
          <cell r="O1407" t="str">
            <v>W28876</v>
          </cell>
          <cell r="P1407">
            <v>23</v>
          </cell>
          <cell r="Q1407">
            <v>4.7943740272139608E-3</v>
          </cell>
          <cell r="R1407" t="str">
            <v>Y</v>
          </cell>
          <cell r="W1407">
            <v>1</v>
          </cell>
          <cell r="X1407">
            <v>2</v>
          </cell>
          <cell r="Y1407">
            <v>2</v>
          </cell>
          <cell r="Z1407">
            <v>885</v>
          </cell>
          <cell r="AA1407">
            <v>588</v>
          </cell>
          <cell r="AB1407">
            <v>73.75</v>
          </cell>
        </row>
        <row r="1408">
          <cell r="O1408" t="str">
            <v>W26268</v>
          </cell>
          <cell r="P1408">
            <v>470</v>
          </cell>
          <cell r="Q1408">
            <v>3.982609272841923E-4</v>
          </cell>
          <cell r="Z1408">
            <v>0</v>
          </cell>
          <cell r="AA1408">
            <v>36</v>
          </cell>
          <cell r="AB1408">
            <v>0</v>
          </cell>
        </row>
        <row r="1409">
          <cell r="O1409" t="str">
            <v>W26267</v>
          </cell>
          <cell r="P1409">
            <v>1467</v>
          </cell>
          <cell r="Q1409">
            <v>1.3275364242806412E-5</v>
          </cell>
          <cell r="Z1409">
            <v>0</v>
          </cell>
          <cell r="AA1409">
            <v>0</v>
          </cell>
          <cell r="AB1409">
            <v>0</v>
          </cell>
        </row>
        <row r="1410">
          <cell r="O1410" t="str">
            <v>W26266</v>
          </cell>
          <cell r="P1410">
            <v>471</v>
          </cell>
          <cell r="Q1410">
            <v>3.982609272841923E-4</v>
          </cell>
          <cell r="Z1410">
            <v>0</v>
          </cell>
          <cell r="AA1410">
            <v>36</v>
          </cell>
          <cell r="AB1410">
            <v>0</v>
          </cell>
        </row>
        <row r="1411">
          <cell r="O1411" t="str">
            <v>W26265</v>
          </cell>
          <cell r="P1411">
            <v>11</v>
          </cell>
          <cell r="Q1411">
            <v>6.8368125850453033E-3</v>
          </cell>
          <cell r="R1411" t="str">
            <v>Y</v>
          </cell>
          <cell r="U1411" t="str">
            <v>Y</v>
          </cell>
          <cell r="X1411">
            <v>1</v>
          </cell>
          <cell r="Y1411">
            <v>1</v>
          </cell>
          <cell r="Z1411">
            <v>0</v>
          </cell>
          <cell r="AA1411">
            <v>712</v>
          </cell>
          <cell r="AB1411">
            <v>0</v>
          </cell>
        </row>
        <row r="1412">
          <cell r="O1412" t="str">
            <v>W26264</v>
          </cell>
          <cell r="P1412">
            <v>597</v>
          </cell>
          <cell r="Q1412">
            <v>2.3895655637051538E-4</v>
          </cell>
          <cell r="Z1412">
            <v>0</v>
          </cell>
          <cell r="AA1412">
            <v>0</v>
          </cell>
          <cell r="AB1412">
            <v>0</v>
          </cell>
        </row>
        <row r="1413">
          <cell r="O1413" t="str">
            <v>W26262</v>
          </cell>
          <cell r="P1413">
            <v>598</v>
          </cell>
          <cell r="Q1413">
            <v>2.3895655637051538E-4</v>
          </cell>
          <cell r="Z1413">
            <v>0</v>
          </cell>
          <cell r="AA1413">
            <v>0</v>
          </cell>
          <cell r="AB1413">
            <v>0</v>
          </cell>
        </row>
        <row r="1414">
          <cell r="O1414" t="str">
            <v>W26260</v>
          </cell>
          <cell r="P1414">
            <v>1468</v>
          </cell>
          <cell r="Q1414">
            <v>1.3275364242806412E-5</v>
          </cell>
          <cell r="Z1414">
            <v>0</v>
          </cell>
          <cell r="AA1414">
            <v>0</v>
          </cell>
          <cell r="AB1414">
            <v>0</v>
          </cell>
        </row>
        <row r="1415">
          <cell r="O1415" t="str">
            <v>W26259</v>
          </cell>
          <cell r="P1415">
            <v>521</v>
          </cell>
          <cell r="Q1415">
            <v>3.186087418273539E-4</v>
          </cell>
          <cell r="Z1415">
            <v>0</v>
          </cell>
          <cell r="AA1415">
            <v>24</v>
          </cell>
          <cell r="AB1415">
            <v>0</v>
          </cell>
        </row>
        <row r="1416">
          <cell r="O1416" t="str">
            <v>W26258</v>
          </cell>
          <cell r="P1416">
            <v>762</v>
          </cell>
          <cell r="Q1416">
            <v>1.5930437091367695E-4</v>
          </cell>
          <cell r="R1416" t="str">
            <v>Y</v>
          </cell>
          <cell r="Z1416">
            <v>5.4</v>
          </cell>
          <cell r="AA1416">
            <v>19.200000000000003</v>
          </cell>
          <cell r="AB1416">
            <v>0.45</v>
          </cell>
        </row>
        <row r="1417">
          <cell r="O1417" t="str">
            <v>W26257</v>
          </cell>
          <cell r="P1417">
            <v>1407</v>
          </cell>
          <cell r="Q1417">
            <v>1.9913046364209618E-5</v>
          </cell>
          <cell r="Z1417">
            <v>5.4</v>
          </cell>
          <cell r="AA1417">
            <v>3.78</v>
          </cell>
          <cell r="AB1417">
            <v>0.45</v>
          </cell>
        </row>
        <row r="1418">
          <cell r="O1418" t="str">
            <v>W26161</v>
          </cell>
          <cell r="P1418">
            <v>1469</v>
          </cell>
          <cell r="Q1418">
            <v>1.3275364242806412E-5</v>
          </cell>
          <cell r="Z1418">
            <v>44</v>
          </cell>
          <cell r="AA1418">
            <v>30.799999999999997</v>
          </cell>
          <cell r="AB1418">
            <v>3.6666666666666665</v>
          </cell>
        </row>
        <row r="1419">
          <cell r="O1419" t="str">
            <v>W26159</v>
          </cell>
          <cell r="P1419">
            <v>1470</v>
          </cell>
          <cell r="Q1419">
            <v>1.3275364242806412E-5</v>
          </cell>
          <cell r="Z1419">
            <v>9</v>
          </cell>
          <cell r="AA1419">
            <v>6.3</v>
          </cell>
          <cell r="AB1419">
            <v>0.75</v>
          </cell>
        </row>
        <row r="1420">
          <cell r="O1420" t="str">
            <v>W26156</v>
          </cell>
          <cell r="P1420">
            <v>60</v>
          </cell>
          <cell r="Q1420">
            <v>3.1860874182735384E-3</v>
          </cell>
          <cell r="Z1420">
            <v>0</v>
          </cell>
          <cell r="AA1420">
            <v>300</v>
          </cell>
          <cell r="AB1420">
            <v>0</v>
          </cell>
        </row>
        <row r="1421">
          <cell r="O1421" t="str">
            <v>W25367</v>
          </cell>
          <cell r="P1421">
            <v>1471</v>
          </cell>
          <cell r="Q1421">
            <v>1.3275364242806412E-5</v>
          </cell>
          <cell r="Z1421">
            <v>0</v>
          </cell>
          <cell r="AA1421">
            <v>0</v>
          </cell>
          <cell r="AB1421">
            <v>0</v>
          </cell>
        </row>
        <row r="1422">
          <cell r="O1422" t="str">
            <v>W25366</v>
          </cell>
          <cell r="P1422">
            <v>1472</v>
          </cell>
          <cell r="Q1422">
            <v>1.3275364242806412E-5</v>
          </cell>
          <cell r="Z1422">
            <v>0</v>
          </cell>
          <cell r="AA1422">
            <v>0</v>
          </cell>
          <cell r="AB1422">
            <v>0</v>
          </cell>
        </row>
        <row r="1423">
          <cell r="O1423" t="str">
            <v>W25364</v>
          </cell>
          <cell r="P1423">
            <v>1473</v>
          </cell>
          <cell r="Q1423">
            <v>1.3275364242806412E-5</v>
          </cell>
          <cell r="Z1423">
            <v>34.200000000000003</v>
          </cell>
          <cell r="AA1423">
            <v>23.94</v>
          </cell>
          <cell r="AB1423">
            <v>2.85</v>
          </cell>
        </row>
        <row r="1424">
          <cell r="O1424" t="str">
            <v>W25361</v>
          </cell>
          <cell r="P1424">
            <v>1474</v>
          </cell>
          <cell r="Q1424">
            <v>1.3275364242806412E-5</v>
          </cell>
          <cell r="Z1424">
            <v>0</v>
          </cell>
          <cell r="AA1424">
            <v>0</v>
          </cell>
          <cell r="AB1424">
            <v>0</v>
          </cell>
        </row>
        <row r="1425">
          <cell r="O1425" t="str">
            <v>W25359</v>
          </cell>
          <cell r="P1425">
            <v>522</v>
          </cell>
          <cell r="Q1425">
            <v>3.186087418273539E-4</v>
          </cell>
          <cell r="Z1425">
            <v>36</v>
          </cell>
          <cell r="AA1425">
            <v>47.400000000000006</v>
          </cell>
          <cell r="AB1425">
            <v>3</v>
          </cell>
        </row>
        <row r="1426">
          <cell r="O1426" t="str">
            <v>W25358</v>
          </cell>
          <cell r="P1426">
            <v>1408</v>
          </cell>
          <cell r="Q1426">
            <v>1.9913046364209618E-5</v>
          </cell>
          <cell r="Z1426">
            <v>0</v>
          </cell>
          <cell r="AA1426">
            <v>0</v>
          </cell>
          <cell r="AB1426">
            <v>0</v>
          </cell>
        </row>
        <row r="1427">
          <cell r="O1427" t="str">
            <v>W25148</v>
          </cell>
          <cell r="P1427">
            <v>922</v>
          </cell>
          <cell r="Q1427">
            <v>9.9565231821048075E-5</v>
          </cell>
          <cell r="Z1427">
            <v>9</v>
          </cell>
          <cell r="AA1427">
            <v>12</v>
          </cell>
          <cell r="AB1427">
            <v>0.75</v>
          </cell>
        </row>
        <row r="1428">
          <cell r="O1428" t="str">
            <v>W23956</v>
          </cell>
          <cell r="P1428">
            <v>484</v>
          </cell>
          <cell r="Q1428">
            <v>3.6507251667717639E-4</v>
          </cell>
          <cell r="Z1428">
            <v>21.6</v>
          </cell>
          <cell r="AA1428">
            <v>36</v>
          </cell>
          <cell r="AB1428">
            <v>1.8</v>
          </cell>
        </row>
        <row r="1429">
          <cell r="O1429" t="str">
            <v>W23955</v>
          </cell>
          <cell r="P1429">
            <v>923</v>
          </cell>
          <cell r="Q1429">
            <v>9.9565231821048075E-5</v>
          </cell>
          <cell r="Z1429">
            <v>10.8</v>
          </cell>
          <cell r="AA1429">
            <v>12</v>
          </cell>
          <cell r="AB1429">
            <v>0.9</v>
          </cell>
        </row>
        <row r="1430">
          <cell r="O1430" t="str">
            <v>W23954</v>
          </cell>
          <cell r="P1430">
            <v>100</v>
          </cell>
          <cell r="Q1430">
            <v>2.4141909084774878E-3</v>
          </cell>
          <cell r="W1430">
            <v>1</v>
          </cell>
          <cell r="X1430">
            <v>1</v>
          </cell>
          <cell r="Y1430">
            <v>1</v>
          </cell>
          <cell r="Z1430">
            <v>446</v>
          </cell>
          <cell r="AA1430">
            <v>300</v>
          </cell>
          <cell r="AB1430">
            <v>37.166666666666664</v>
          </cell>
        </row>
        <row r="1431">
          <cell r="O1431" t="str">
            <v>W23953</v>
          </cell>
          <cell r="P1431">
            <v>1531</v>
          </cell>
          <cell r="Q1431">
            <v>8.3634794729680389E-6</v>
          </cell>
          <cell r="Z1431">
            <v>1.8</v>
          </cell>
          <cell r="AA1431">
            <v>1.26</v>
          </cell>
          <cell r="AB1431">
            <v>0.15</v>
          </cell>
        </row>
        <row r="1432">
          <cell r="O1432" t="str">
            <v>W23951</v>
          </cell>
          <cell r="P1432">
            <v>1548</v>
          </cell>
          <cell r="Q1432">
            <v>1.3275364242806412E-5</v>
          </cell>
          <cell r="Z1432">
            <v>0</v>
          </cell>
          <cell r="AA1432">
            <v>3.5999999999999996</v>
          </cell>
          <cell r="AB1432">
            <v>0</v>
          </cell>
        </row>
        <row r="1433">
          <cell r="O1433" t="str">
            <v>W23373</v>
          </cell>
          <cell r="P1433">
            <v>924</v>
          </cell>
          <cell r="Q1433">
            <v>9.9565231821048075E-5</v>
          </cell>
          <cell r="Z1433">
            <v>4.5</v>
          </cell>
          <cell r="AA1433">
            <v>1770</v>
          </cell>
          <cell r="AB1433">
            <v>0.375</v>
          </cell>
        </row>
        <row r="1434">
          <cell r="O1434" t="str">
            <v>W23370</v>
          </cell>
          <cell r="P1434">
            <v>925</v>
          </cell>
          <cell r="Q1434">
            <v>9.9565231821048075E-5</v>
          </cell>
          <cell r="Z1434">
            <v>9</v>
          </cell>
          <cell r="AA1434">
            <v>6.3</v>
          </cell>
          <cell r="AB1434">
            <v>0.75</v>
          </cell>
        </row>
        <row r="1435">
          <cell r="O1435" t="str">
            <v>W23369</v>
          </cell>
          <cell r="P1435">
            <v>926</v>
          </cell>
          <cell r="Q1435">
            <v>9.9565231821048075E-5</v>
          </cell>
          <cell r="Z1435">
            <v>18</v>
          </cell>
          <cell r="AA1435">
            <v>12</v>
          </cell>
          <cell r="AB1435">
            <v>1.5</v>
          </cell>
        </row>
        <row r="1436">
          <cell r="O1436" t="str">
            <v>W23367</v>
          </cell>
          <cell r="P1436">
            <v>536</v>
          </cell>
          <cell r="Q1436">
            <v>2.9869569546314429E-4</v>
          </cell>
          <cell r="Z1436">
            <v>25.2</v>
          </cell>
          <cell r="AA1436">
            <v>36</v>
          </cell>
          <cell r="AB1436">
            <v>2.1</v>
          </cell>
        </row>
        <row r="1437">
          <cell r="O1437" t="str">
            <v>W23368</v>
          </cell>
          <cell r="P1437">
            <v>927</v>
          </cell>
          <cell r="Q1437">
            <v>9.9565231821048075E-5</v>
          </cell>
          <cell r="Z1437">
            <v>9</v>
          </cell>
          <cell r="AA1437">
            <v>12</v>
          </cell>
          <cell r="AB1437">
            <v>0.75</v>
          </cell>
        </row>
        <row r="1438">
          <cell r="O1438" t="str">
            <v>W23366</v>
          </cell>
          <cell r="P1438">
            <v>928</v>
          </cell>
          <cell r="Q1438">
            <v>9.9565231821048075E-5</v>
          </cell>
          <cell r="Z1438">
            <v>10.8</v>
          </cell>
          <cell r="AA1438">
            <v>7.56</v>
          </cell>
          <cell r="AB1438">
            <v>0.9</v>
          </cell>
        </row>
        <row r="1439">
          <cell r="O1439" t="str">
            <v>W23365</v>
          </cell>
          <cell r="P1439">
            <v>537</v>
          </cell>
          <cell r="Q1439">
            <v>2.9869569546314429E-4</v>
          </cell>
          <cell r="Z1439">
            <v>13.5</v>
          </cell>
          <cell r="AA1439">
            <v>36</v>
          </cell>
          <cell r="AB1439">
            <v>1.125</v>
          </cell>
        </row>
        <row r="1440">
          <cell r="O1440" t="str">
            <v>W23160</v>
          </cell>
          <cell r="P1440">
            <v>50</v>
          </cell>
          <cell r="Q1440">
            <v>3.3125873140380027E-3</v>
          </cell>
          <cell r="U1440" t="str">
            <v>Y</v>
          </cell>
          <cell r="W1440">
            <v>1</v>
          </cell>
          <cell r="X1440">
            <v>1</v>
          </cell>
          <cell r="Y1440">
            <v>1</v>
          </cell>
          <cell r="Z1440">
            <v>612</v>
          </cell>
          <cell r="AA1440">
            <v>408</v>
          </cell>
          <cell r="AB1440">
            <v>51</v>
          </cell>
        </row>
        <row r="1441">
          <cell r="O1441" t="str">
            <v>W23159</v>
          </cell>
          <cell r="P1441">
            <v>184</v>
          </cell>
          <cell r="Q1441">
            <v>1.6384327348834542E-3</v>
          </cell>
          <cell r="W1441">
            <v>1</v>
          </cell>
          <cell r="Z1441">
            <v>302</v>
          </cell>
          <cell r="AA1441">
            <v>216</v>
          </cell>
          <cell r="AB1441">
            <v>25.166666666666668</v>
          </cell>
        </row>
        <row r="1442">
          <cell r="O1442" t="str">
            <v>W17598</v>
          </cell>
          <cell r="P1442">
            <v>1475</v>
          </cell>
          <cell r="Q1442">
            <v>1.3275364242806412E-5</v>
          </cell>
          <cell r="Z1442">
            <v>0</v>
          </cell>
          <cell r="AA1442">
            <v>0</v>
          </cell>
          <cell r="AB1442">
            <v>0</v>
          </cell>
        </row>
        <row r="1443">
          <cell r="O1443" t="str">
            <v>W17597</v>
          </cell>
          <cell r="P1443">
            <v>1476</v>
          </cell>
          <cell r="Q1443">
            <v>1.3275364242806412E-5</v>
          </cell>
          <cell r="Z1443">
            <v>0</v>
          </cell>
          <cell r="AA1443">
            <v>0</v>
          </cell>
          <cell r="AB1443">
            <v>0</v>
          </cell>
        </row>
        <row r="1444">
          <cell r="O1444" t="str">
            <v>W17590</v>
          </cell>
          <cell r="P1444">
            <v>398</v>
          </cell>
          <cell r="Q1444">
            <v>5.5756529819786928E-4</v>
          </cell>
          <cell r="W1444">
            <v>1</v>
          </cell>
          <cell r="Z1444">
            <v>210</v>
          </cell>
          <cell r="AA1444">
            <v>81.575999999999993</v>
          </cell>
          <cell r="AB1444">
            <v>17.5</v>
          </cell>
        </row>
        <row r="1445">
          <cell r="O1445" t="str">
            <v>W17587</v>
          </cell>
          <cell r="P1445">
            <v>1409</v>
          </cell>
          <cell r="Q1445">
            <v>1.9913046364209618E-5</v>
          </cell>
          <cell r="Z1445">
            <v>0</v>
          </cell>
          <cell r="AA1445">
            <v>0</v>
          </cell>
          <cell r="AB1445">
            <v>0</v>
          </cell>
        </row>
        <row r="1446">
          <cell r="O1446" t="str">
            <v>W17584</v>
          </cell>
          <cell r="P1446">
            <v>929</v>
          </cell>
          <cell r="Q1446">
            <v>9.9565231821048075E-5</v>
          </cell>
          <cell r="Z1446">
            <v>13.5</v>
          </cell>
          <cell r="AA1446">
            <v>9.4499999999999993</v>
          </cell>
          <cell r="AB1446">
            <v>1.125</v>
          </cell>
        </row>
        <row r="1447">
          <cell r="O1447" t="str">
            <v>W17531</v>
          </cell>
          <cell r="P1447">
            <v>1477</v>
          </cell>
          <cell r="Q1447">
            <v>1.3275364242806412E-5</v>
          </cell>
          <cell r="Z1447">
            <v>5.4</v>
          </cell>
          <cell r="AA1447">
            <v>3.78</v>
          </cell>
          <cell r="AB1447">
            <v>0.45</v>
          </cell>
        </row>
        <row r="1448">
          <cell r="O1448" t="str">
            <v>W17527</v>
          </cell>
          <cell r="P1448">
            <v>1478</v>
          </cell>
          <cell r="Q1448">
            <v>1.3275364242806412E-5</v>
          </cell>
          <cell r="Z1448">
            <v>0</v>
          </cell>
          <cell r="AA1448">
            <v>0</v>
          </cell>
          <cell r="AB1448">
            <v>0</v>
          </cell>
        </row>
        <row r="1449">
          <cell r="O1449" t="str">
            <v>W17463</v>
          </cell>
          <cell r="P1449">
            <v>579</v>
          </cell>
          <cell r="Q1449">
            <v>2.4559423849191862E-4</v>
          </cell>
          <cell r="Z1449">
            <v>9</v>
          </cell>
          <cell r="AA1449">
            <v>19.200000000000003</v>
          </cell>
          <cell r="AB1449">
            <v>0.75</v>
          </cell>
        </row>
        <row r="1450">
          <cell r="O1450" t="str">
            <v>W17458</v>
          </cell>
          <cell r="P1450">
            <v>1097</v>
          </cell>
          <cell r="Q1450">
            <v>7.9652185456838474E-5</v>
          </cell>
          <cell r="Z1450">
            <v>10.8</v>
          </cell>
          <cell r="AA1450">
            <v>12</v>
          </cell>
          <cell r="AB1450">
            <v>0.9</v>
          </cell>
        </row>
        <row r="1451">
          <cell r="O1451" t="str">
            <v>W17457</v>
          </cell>
          <cell r="P1451">
            <v>1479</v>
          </cell>
          <cell r="Q1451">
            <v>1.3275364242806412E-5</v>
          </cell>
          <cell r="Z1451">
            <v>16.2</v>
          </cell>
          <cell r="AA1451">
            <v>11.339999999999998</v>
          </cell>
          <cell r="AB1451">
            <v>1.3499999999999999</v>
          </cell>
        </row>
        <row r="1452">
          <cell r="O1452" t="str">
            <v>W17368</v>
          </cell>
          <cell r="P1452">
            <v>362</v>
          </cell>
          <cell r="Q1452">
            <v>7.6333344396136858E-4</v>
          </cell>
          <cell r="X1452">
            <v>1</v>
          </cell>
          <cell r="Y1452">
            <v>1</v>
          </cell>
          <cell r="Z1452">
            <v>0</v>
          </cell>
          <cell r="AA1452">
            <v>156</v>
          </cell>
          <cell r="AB1452">
            <v>0</v>
          </cell>
        </row>
        <row r="1453">
          <cell r="O1453" t="str">
            <v>W17367</v>
          </cell>
          <cell r="P1453">
            <v>1480</v>
          </cell>
          <cell r="Q1453">
            <v>1.3275364242806412E-5</v>
          </cell>
          <cell r="Z1453">
            <v>0</v>
          </cell>
          <cell r="AA1453">
            <v>0</v>
          </cell>
          <cell r="AB1453">
            <v>0</v>
          </cell>
        </row>
        <row r="1454">
          <cell r="O1454" t="str">
            <v>W17354</v>
          </cell>
          <cell r="P1454">
            <v>1481</v>
          </cell>
          <cell r="Q1454">
            <v>1.3275364242806412E-5</v>
          </cell>
          <cell r="Z1454">
            <v>0</v>
          </cell>
          <cell r="AA1454">
            <v>0</v>
          </cell>
          <cell r="AB1454">
            <v>0</v>
          </cell>
        </row>
        <row r="1455">
          <cell r="O1455" t="str">
            <v>W17341</v>
          </cell>
          <cell r="P1455">
            <v>1482</v>
          </cell>
          <cell r="Q1455">
            <v>1.3275364242806412E-5</v>
          </cell>
          <cell r="Z1455">
            <v>30</v>
          </cell>
          <cell r="AA1455">
            <v>21</v>
          </cell>
          <cell r="AB1455">
            <v>2.5</v>
          </cell>
        </row>
        <row r="1456">
          <cell r="O1456" t="str">
            <v>W17337</v>
          </cell>
          <cell r="P1456">
            <v>472</v>
          </cell>
          <cell r="Q1456">
            <v>3.982609272841923E-4</v>
          </cell>
          <cell r="Z1456">
            <v>9</v>
          </cell>
          <cell r="AA1456">
            <v>36</v>
          </cell>
          <cell r="AB1456">
            <v>0.75</v>
          </cell>
        </row>
        <row r="1457">
          <cell r="O1457" t="str">
            <v>W17336</v>
          </cell>
          <cell r="P1457">
            <v>1483</v>
          </cell>
          <cell r="Q1457">
            <v>1.3275364242806412E-5</v>
          </cell>
          <cell r="Z1457">
            <v>11.700000000000001</v>
          </cell>
          <cell r="AA1457">
            <v>8.19</v>
          </cell>
          <cell r="AB1457">
            <v>0.97500000000000009</v>
          </cell>
        </row>
        <row r="1458">
          <cell r="O1458" t="str">
            <v>W17335</v>
          </cell>
          <cell r="P1458">
            <v>1484</v>
          </cell>
          <cell r="Q1458">
            <v>1.3275364242806412E-5</v>
          </cell>
          <cell r="Z1458">
            <v>5.4</v>
          </cell>
          <cell r="AA1458">
            <v>3.78</v>
          </cell>
          <cell r="AB1458">
            <v>0.45</v>
          </cell>
        </row>
        <row r="1459">
          <cell r="O1459" t="str">
            <v>W17296</v>
          </cell>
          <cell r="P1459">
            <v>1485</v>
          </cell>
          <cell r="Q1459">
            <v>1.3275364242806412E-5</v>
          </cell>
          <cell r="Z1459">
            <v>0</v>
          </cell>
          <cell r="AA1459">
            <v>0</v>
          </cell>
          <cell r="AB1459">
            <v>0</v>
          </cell>
        </row>
        <row r="1460">
          <cell r="O1460" t="str">
            <v>W17285</v>
          </cell>
          <cell r="P1460">
            <v>1098</v>
          </cell>
          <cell r="Q1460">
            <v>7.9652185456838474E-5</v>
          </cell>
          <cell r="Z1460">
            <v>0</v>
          </cell>
          <cell r="AA1460">
            <v>12</v>
          </cell>
          <cell r="AB1460">
            <v>0</v>
          </cell>
        </row>
        <row r="1461">
          <cell r="O1461" t="str">
            <v>W17284</v>
          </cell>
          <cell r="P1461">
            <v>1486</v>
          </cell>
          <cell r="Q1461">
            <v>1.3275364242806412E-5</v>
          </cell>
          <cell r="Z1461">
            <v>5.4</v>
          </cell>
          <cell r="AA1461">
            <v>3.78</v>
          </cell>
          <cell r="AB1461">
            <v>0.45</v>
          </cell>
        </row>
        <row r="1462">
          <cell r="O1462" t="str">
            <v>W17283</v>
          </cell>
          <cell r="P1462">
            <v>1354</v>
          </cell>
          <cell r="Q1462">
            <v>2.5090438418904118E-5</v>
          </cell>
          <cell r="Z1462">
            <v>5.4</v>
          </cell>
          <cell r="AA1462">
            <v>3.78</v>
          </cell>
          <cell r="AB1462">
            <v>0.45</v>
          </cell>
        </row>
        <row r="1463">
          <cell r="O1463" t="str">
            <v>W17282</v>
          </cell>
          <cell r="P1463">
            <v>1487</v>
          </cell>
          <cell r="Q1463">
            <v>1.3275364242806412E-5</v>
          </cell>
          <cell r="Z1463">
            <v>0</v>
          </cell>
          <cell r="AA1463">
            <v>0</v>
          </cell>
          <cell r="AB1463">
            <v>0</v>
          </cell>
        </row>
        <row r="1464">
          <cell r="O1464" t="str">
            <v>W17275</v>
          </cell>
          <cell r="P1464">
            <v>1348</v>
          </cell>
          <cell r="Q1464">
            <v>2.6550728485612825E-5</v>
          </cell>
          <cell r="Z1464">
            <v>0.9</v>
          </cell>
          <cell r="AA1464">
            <v>0.63</v>
          </cell>
          <cell r="AB1464">
            <v>7.4999999999999997E-2</v>
          </cell>
        </row>
        <row r="1465">
          <cell r="O1465" t="str">
            <v>W17272</v>
          </cell>
          <cell r="P1465">
            <v>1349</v>
          </cell>
          <cell r="Q1465">
            <v>2.6550728485612825E-5</v>
          </cell>
          <cell r="Z1465">
            <v>0</v>
          </cell>
          <cell r="AA1465">
            <v>0</v>
          </cell>
          <cell r="AB1465">
            <v>0</v>
          </cell>
        </row>
        <row r="1466">
          <cell r="O1466" t="str">
            <v>W17264</v>
          </cell>
          <cell r="P1466">
            <v>1350</v>
          </cell>
          <cell r="Q1466">
            <v>2.6550728485612825E-5</v>
          </cell>
          <cell r="Z1466">
            <v>5.4</v>
          </cell>
          <cell r="AA1466">
            <v>3.78</v>
          </cell>
          <cell r="AB1466">
            <v>0.45</v>
          </cell>
        </row>
        <row r="1467">
          <cell r="O1467" t="str">
            <v>W17261</v>
          </cell>
          <cell r="P1467">
            <v>1351</v>
          </cell>
          <cell r="Q1467">
            <v>2.6550728485612825E-5</v>
          </cell>
          <cell r="Z1467">
            <v>0</v>
          </cell>
          <cell r="AA1467">
            <v>0</v>
          </cell>
          <cell r="AB1467">
            <v>0</v>
          </cell>
        </row>
        <row r="1468">
          <cell r="O1468" t="str">
            <v>W17260</v>
          </cell>
          <cell r="P1468">
            <v>1488</v>
          </cell>
          <cell r="Q1468">
            <v>1.3275364242806412E-5</v>
          </cell>
          <cell r="Z1468">
            <v>0</v>
          </cell>
          <cell r="AA1468">
            <v>0</v>
          </cell>
          <cell r="AB1468">
            <v>0</v>
          </cell>
        </row>
        <row r="1469">
          <cell r="O1469" t="str">
            <v>W17259</v>
          </cell>
          <cell r="P1469">
            <v>1489</v>
          </cell>
          <cell r="Q1469">
            <v>1.3275364242806412E-5</v>
          </cell>
          <cell r="Z1469">
            <v>0</v>
          </cell>
          <cell r="AA1469">
            <v>0</v>
          </cell>
          <cell r="AB1469">
            <v>0</v>
          </cell>
        </row>
        <row r="1470">
          <cell r="O1470" t="str">
            <v>W17258</v>
          </cell>
          <cell r="P1470">
            <v>1490</v>
          </cell>
          <cell r="Q1470">
            <v>1.3275364242806412E-5</v>
          </cell>
          <cell r="Z1470">
            <v>5.4</v>
          </cell>
          <cell r="AA1470">
            <v>3.78</v>
          </cell>
          <cell r="AB1470">
            <v>0.45</v>
          </cell>
        </row>
        <row r="1471">
          <cell r="O1471" t="str">
            <v>W17210</v>
          </cell>
          <cell r="P1471">
            <v>763</v>
          </cell>
          <cell r="Q1471">
            <v>1.5930437091367695E-4</v>
          </cell>
          <cell r="Z1471">
            <v>87</v>
          </cell>
          <cell r="AA1471">
            <v>24</v>
          </cell>
          <cell r="AB1471">
            <v>7.25</v>
          </cell>
        </row>
        <row r="1472">
          <cell r="O1472" t="str">
            <v>W17209</v>
          </cell>
          <cell r="P1472">
            <v>286</v>
          </cell>
          <cell r="Q1472">
            <v>1.0753045036673195E-3</v>
          </cell>
          <cell r="X1472">
            <v>1</v>
          </cell>
          <cell r="Y1472">
            <v>1</v>
          </cell>
          <cell r="Z1472">
            <v>361</v>
          </cell>
          <cell r="AA1472">
            <v>135</v>
          </cell>
          <cell r="AB1472">
            <v>30.083333333333332</v>
          </cell>
        </row>
        <row r="1473">
          <cell r="O1473" t="str">
            <v>W17208</v>
          </cell>
          <cell r="P1473">
            <v>1491</v>
          </cell>
          <cell r="Q1473">
            <v>1.3275364242806412E-5</v>
          </cell>
          <cell r="Z1473">
            <v>0</v>
          </cell>
          <cell r="AA1473">
            <v>0</v>
          </cell>
          <cell r="AB1473">
            <v>0</v>
          </cell>
        </row>
        <row r="1474">
          <cell r="O1474" t="str">
            <v>W17205</v>
          </cell>
          <cell r="P1474">
            <v>473</v>
          </cell>
          <cell r="Q1474">
            <v>3.982609272841923E-4</v>
          </cell>
          <cell r="Z1474">
            <v>0</v>
          </cell>
          <cell r="AA1474">
            <v>40</v>
          </cell>
          <cell r="AB1474">
            <v>0</v>
          </cell>
        </row>
        <row r="1475">
          <cell r="O1475" t="str">
            <v>W17204</v>
          </cell>
          <cell r="P1475">
            <v>1492</v>
          </cell>
          <cell r="Q1475">
            <v>1.3275364242806412E-5</v>
          </cell>
          <cell r="W1475">
            <v>1</v>
          </cell>
          <cell r="Z1475">
            <v>140</v>
          </cell>
          <cell r="AA1475">
            <v>98</v>
          </cell>
          <cell r="AB1475">
            <v>11.666666666666666</v>
          </cell>
        </row>
        <row r="1476">
          <cell r="O1476" t="str">
            <v>W17203</v>
          </cell>
          <cell r="P1476">
            <v>356</v>
          </cell>
          <cell r="Q1476">
            <v>7.965218545683846E-4</v>
          </cell>
          <cell r="Z1476">
            <v>0</v>
          </cell>
          <cell r="AA1476">
            <v>150</v>
          </cell>
          <cell r="AB1476">
            <v>0</v>
          </cell>
        </row>
        <row r="1477">
          <cell r="O1477" t="str">
            <v>W17202</v>
          </cell>
          <cell r="P1477">
            <v>1493</v>
          </cell>
          <cell r="Q1477">
            <v>1.3275364242806412E-5</v>
          </cell>
          <cell r="Z1477">
            <v>0</v>
          </cell>
          <cell r="AA1477">
            <v>0</v>
          </cell>
          <cell r="AB1477">
            <v>0</v>
          </cell>
        </row>
        <row r="1478">
          <cell r="O1478" t="str">
            <v>W17201</v>
          </cell>
          <cell r="P1478">
            <v>1494</v>
          </cell>
          <cell r="Q1478">
            <v>1.3275364242806412E-5</v>
          </cell>
          <cell r="Z1478">
            <v>0</v>
          </cell>
          <cell r="AA1478">
            <v>0</v>
          </cell>
          <cell r="AB1478">
            <v>0</v>
          </cell>
        </row>
        <row r="1479">
          <cell r="O1479" t="str">
            <v>W17200</v>
          </cell>
          <cell r="P1479">
            <v>1495</v>
          </cell>
          <cell r="Q1479">
            <v>1.3275364242806412E-5</v>
          </cell>
          <cell r="Z1479">
            <v>0</v>
          </cell>
          <cell r="AA1479">
            <v>0</v>
          </cell>
          <cell r="AB1479">
            <v>0</v>
          </cell>
        </row>
        <row r="1480">
          <cell r="O1480" t="str">
            <v>W17199</v>
          </cell>
          <cell r="P1480">
            <v>764</v>
          </cell>
          <cell r="Q1480">
            <v>1.5930437091367695E-4</v>
          </cell>
          <cell r="Z1480">
            <v>0</v>
          </cell>
          <cell r="AA1480">
            <v>24</v>
          </cell>
          <cell r="AB1480">
            <v>0</v>
          </cell>
        </row>
        <row r="1481">
          <cell r="O1481" t="str">
            <v>W17196</v>
          </cell>
          <cell r="P1481">
            <v>1496</v>
          </cell>
          <cell r="Q1481">
            <v>1.3275364242806412E-5</v>
          </cell>
          <cell r="Z1481">
            <v>9</v>
          </cell>
          <cell r="AA1481">
            <v>6.3</v>
          </cell>
          <cell r="AB1481">
            <v>0.75</v>
          </cell>
        </row>
        <row r="1482">
          <cell r="O1482" t="str">
            <v>W17191</v>
          </cell>
          <cell r="P1482">
            <v>1234</v>
          </cell>
          <cell r="Q1482">
            <v>4.1817397364840207E-5</v>
          </cell>
          <cell r="Z1482">
            <v>9</v>
          </cell>
          <cell r="AA1482">
            <v>6.3</v>
          </cell>
          <cell r="AB1482">
            <v>0.75</v>
          </cell>
        </row>
        <row r="1483">
          <cell r="O1483" t="str">
            <v>W17187</v>
          </cell>
          <cell r="P1483">
            <v>930</v>
          </cell>
          <cell r="Q1483">
            <v>9.9565231821048075E-5</v>
          </cell>
          <cell r="Z1483">
            <v>10.8</v>
          </cell>
          <cell r="AA1483">
            <v>12</v>
          </cell>
          <cell r="AB1483">
            <v>0.9</v>
          </cell>
        </row>
        <row r="1484">
          <cell r="O1484" t="str">
            <v>W17185</v>
          </cell>
          <cell r="P1484">
            <v>1355</v>
          </cell>
          <cell r="Q1484">
            <v>2.5090438418904118E-5</v>
          </cell>
          <cell r="Z1484">
            <v>5.4</v>
          </cell>
          <cell r="AA1484">
            <v>3.78</v>
          </cell>
          <cell r="AB1484">
            <v>0.45</v>
          </cell>
        </row>
        <row r="1485">
          <cell r="O1485" t="str">
            <v>W17169</v>
          </cell>
          <cell r="P1485">
            <v>1356</v>
          </cell>
          <cell r="Q1485">
            <v>2.5090438418904118E-5</v>
          </cell>
          <cell r="Z1485">
            <v>5.4</v>
          </cell>
          <cell r="AA1485">
            <v>3.78</v>
          </cell>
          <cell r="AB1485">
            <v>0.45</v>
          </cell>
        </row>
        <row r="1486">
          <cell r="O1486" t="str">
            <v>W17168</v>
          </cell>
          <cell r="P1486">
            <v>1357</v>
          </cell>
          <cell r="Q1486">
            <v>2.5090438418904118E-5</v>
          </cell>
          <cell r="Z1486">
            <v>5.4</v>
          </cell>
          <cell r="AA1486">
            <v>3.78</v>
          </cell>
          <cell r="AB1486">
            <v>0.45</v>
          </cell>
        </row>
        <row r="1487">
          <cell r="O1487" t="str">
            <v>W17166</v>
          </cell>
          <cell r="P1487">
            <v>1358</v>
          </cell>
          <cell r="Q1487">
            <v>2.5090438418904118E-5</v>
          </cell>
          <cell r="Z1487">
            <v>5.4</v>
          </cell>
          <cell r="AA1487">
            <v>3.78</v>
          </cell>
          <cell r="AB1487">
            <v>0.45</v>
          </cell>
        </row>
        <row r="1488">
          <cell r="O1488" t="str">
            <v>W17137</v>
          </cell>
          <cell r="P1488">
            <v>1183</v>
          </cell>
          <cell r="Q1488">
            <v>5.0180876837808237E-5</v>
          </cell>
          <cell r="Z1488">
            <v>10.8</v>
          </cell>
          <cell r="AA1488">
            <v>7.56</v>
          </cell>
          <cell r="AB1488">
            <v>0.9</v>
          </cell>
        </row>
        <row r="1489">
          <cell r="O1489" t="str">
            <v>W17135</v>
          </cell>
          <cell r="P1489">
            <v>1359</v>
          </cell>
          <cell r="Q1489">
            <v>2.5090438418904118E-5</v>
          </cell>
          <cell r="Z1489">
            <v>5.4</v>
          </cell>
          <cell r="AA1489">
            <v>3.78</v>
          </cell>
          <cell r="AB1489">
            <v>0.45</v>
          </cell>
        </row>
        <row r="1490">
          <cell r="O1490" t="str">
            <v>W17134</v>
          </cell>
          <cell r="P1490">
            <v>1497</v>
          </cell>
          <cell r="Q1490">
            <v>1.3275364242806412E-5</v>
          </cell>
          <cell r="Z1490">
            <v>117</v>
          </cell>
          <cell r="AA1490">
            <v>81.899999999999991</v>
          </cell>
          <cell r="AB1490">
            <v>9.75</v>
          </cell>
        </row>
        <row r="1491">
          <cell r="O1491" t="str">
            <v>W17133</v>
          </cell>
          <cell r="P1491">
            <v>931</v>
          </cell>
          <cell r="Q1491">
            <v>9.9565231821048075E-5</v>
          </cell>
          <cell r="Z1491">
            <v>13.5</v>
          </cell>
          <cell r="AA1491">
            <v>12</v>
          </cell>
          <cell r="AB1491">
            <v>1.125</v>
          </cell>
        </row>
        <row r="1492">
          <cell r="O1492" t="str">
            <v>W17132</v>
          </cell>
          <cell r="P1492">
            <v>932</v>
          </cell>
          <cell r="Q1492">
            <v>9.9565231821048075E-5</v>
          </cell>
          <cell r="Z1492">
            <v>10.8</v>
          </cell>
          <cell r="AA1492">
            <v>12</v>
          </cell>
          <cell r="AB1492">
            <v>0.9</v>
          </cell>
        </row>
        <row r="1493">
          <cell r="O1493" t="str">
            <v>W17131</v>
          </cell>
          <cell r="P1493">
            <v>933</v>
          </cell>
          <cell r="Q1493">
            <v>9.9565231821048075E-5</v>
          </cell>
          <cell r="Z1493">
            <v>13.5</v>
          </cell>
          <cell r="AA1493">
            <v>12</v>
          </cell>
          <cell r="AB1493">
            <v>1.125</v>
          </cell>
        </row>
        <row r="1494">
          <cell r="O1494" t="str">
            <v>W17130</v>
          </cell>
          <cell r="P1494">
            <v>934</v>
          </cell>
          <cell r="Q1494">
            <v>9.9565231821048075E-5</v>
          </cell>
          <cell r="Z1494">
            <v>10.8</v>
          </cell>
          <cell r="AA1494">
            <v>7.56</v>
          </cell>
          <cell r="AB1494">
            <v>0.9</v>
          </cell>
        </row>
        <row r="1495">
          <cell r="O1495" t="str">
            <v>W17129</v>
          </cell>
          <cell r="P1495">
            <v>891</v>
          </cell>
          <cell r="Q1495">
            <v>1.0036175367561647E-4</v>
          </cell>
          <cell r="Z1495">
            <v>21.6</v>
          </cell>
          <cell r="AA1495">
            <v>15.12</v>
          </cell>
          <cell r="AB1495">
            <v>1.8</v>
          </cell>
        </row>
        <row r="1496">
          <cell r="O1496" t="str">
            <v>W17127</v>
          </cell>
          <cell r="P1496">
            <v>935</v>
          </cell>
          <cell r="Q1496">
            <v>9.9565231821048075E-5</v>
          </cell>
          <cell r="Z1496">
            <v>9</v>
          </cell>
          <cell r="AA1496">
            <v>12</v>
          </cell>
          <cell r="AB1496">
            <v>0.75</v>
          </cell>
        </row>
        <row r="1497">
          <cell r="O1497" t="str">
            <v>W17126</v>
          </cell>
          <cell r="P1497">
            <v>868</v>
          </cell>
          <cell r="Q1497">
            <v>1.1284059606385448E-4</v>
          </cell>
          <cell r="Z1497">
            <v>21.6</v>
          </cell>
          <cell r="AA1497">
            <v>15.12</v>
          </cell>
          <cell r="AB1497">
            <v>1.8</v>
          </cell>
        </row>
        <row r="1498">
          <cell r="O1498" t="str">
            <v>W17125</v>
          </cell>
          <cell r="P1498">
            <v>294</v>
          </cell>
          <cell r="Q1498">
            <v>1.0288407288174969E-3</v>
          </cell>
          <cell r="Z1498">
            <v>27</v>
          </cell>
          <cell r="AA1498">
            <v>144</v>
          </cell>
          <cell r="AB1498">
            <v>2.25</v>
          </cell>
        </row>
        <row r="1499">
          <cell r="O1499" t="str">
            <v>W17123</v>
          </cell>
          <cell r="P1499">
            <v>936</v>
          </cell>
          <cell r="Q1499">
            <v>9.9565231821048075E-5</v>
          </cell>
          <cell r="Z1499">
            <v>21.6</v>
          </cell>
          <cell r="AA1499">
            <v>12</v>
          </cell>
          <cell r="AB1499">
            <v>1.8</v>
          </cell>
        </row>
        <row r="1500">
          <cell r="O1500" t="str">
            <v>W17122</v>
          </cell>
          <cell r="P1500">
            <v>937</v>
          </cell>
          <cell r="Q1500">
            <v>9.9565231821048075E-5</v>
          </cell>
          <cell r="Z1500">
            <v>21.6</v>
          </cell>
          <cell r="AA1500">
            <v>12</v>
          </cell>
          <cell r="AB1500">
            <v>1.8</v>
          </cell>
        </row>
        <row r="1501">
          <cell r="O1501" t="str">
            <v>W17121</v>
          </cell>
          <cell r="P1501">
            <v>938</v>
          </cell>
          <cell r="Q1501">
            <v>9.9565231821048075E-5</v>
          </cell>
          <cell r="Z1501">
            <v>10.8</v>
          </cell>
          <cell r="AA1501">
            <v>12</v>
          </cell>
          <cell r="AB1501">
            <v>0.9</v>
          </cell>
        </row>
        <row r="1502">
          <cell r="O1502" t="str">
            <v>W17120</v>
          </cell>
          <cell r="P1502">
            <v>854</v>
          </cell>
          <cell r="Q1502">
            <v>1.194782781852577E-4</v>
          </cell>
          <cell r="Z1502">
            <v>21.6</v>
          </cell>
          <cell r="AA1502">
            <v>15.12</v>
          </cell>
          <cell r="AB1502">
            <v>1.8</v>
          </cell>
        </row>
        <row r="1503">
          <cell r="O1503" t="str">
            <v>W17119</v>
          </cell>
          <cell r="P1503">
            <v>939</v>
          </cell>
          <cell r="Q1503">
            <v>9.9565231821048075E-5</v>
          </cell>
          <cell r="Z1503">
            <v>13.5</v>
          </cell>
          <cell r="AA1503">
            <v>12</v>
          </cell>
          <cell r="AB1503">
            <v>1.125</v>
          </cell>
        </row>
        <row r="1504">
          <cell r="O1504" t="str">
            <v>W17116</v>
          </cell>
          <cell r="P1504">
            <v>940</v>
          </cell>
          <cell r="Q1504">
            <v>9.9565231821048075E-5</v>
          </cell>
          <cell r="Z1504">
            <v>10.8</v>
          </cell>
          <cell r="AA1504">
            <v>7.56</v>
          </cell>
          <cell r="AB1504">
            <v>0.9</v>
          </cell>
        </row>
        <row r="1505">
          <cell r="O1505" t="str">
            <v>W17114</v>
          </cell>
          <cell r="P1505">
            <v>941</v>
          </cell>
          <cell r="Q1505">
            <v>9.9565231821048075E-5</v>
          </cell>
          <cell r="Z1505">
            <v>7.2</v>
          </cell>
          <cell r="AA1505">
            <v>12</v>
          </cell>
          <cell r="AB1505">
            <v>0.6</v>
          </cell>
        </row>
        <row r="1506">
          <cell r="O1506" t="str">
            <v>W17113</v>
          </cell>
          <cell r="P1506">
            <v>855</v>
          </cell>
          <cell r="Q1506">
            <v>1.194782781852577E-4</v>
          </cell>
          <cell r="Z1506">
            <v>21.6</v>
          </cell>
          <cell r="AA1506">
            <v>15.12</v>
          </cell>
          <cell r="AB1506">
            <v>1.8</v>
          </cell>
        </row>
        <row r="1507">
          <cell r="O1507" t="str">
            <v>W17102</v>
          </cell>
          <cell r="P1507">
            <v>1549</v>
          </cell>
          <cell r="Q1507">
            <v>1.3275364242806412E-5</v>
          </cell>
          <cell r="Z1507">
            <v>0</v>
          </cell>
          <cell r="AA1507">
            <v>0</v>
          </cell>
          <cell r="AB1507">
            <v>0</v>
          </cell>
        </row>
        <row r="1508">
          <cell r="O1508" t="str">
            <v>W17099</v>
          </cell>
          <cell r="P1508">
            <v>485</v>
          </cell>
          <cell r="Q1508">
            <v>3.6507251667717639E-4</v>
          </cell>
          <cell r="R1508" t="str">
            <v>Y</v>
          </cell>
          <cell r="Z1508">
            <v>79.2</v>
          </cell>
          <cell r="AA1508">
            <v>48</v>
          </cell>
          <cell r="AB1508">
            <v>6.6000000000000005</v>
          </cell>
        </row>
        <row r="1509">
          <cell r="O1509" t="str">
            <v>W17097</v>
          </cell>
          <cell r="P1509">
            <v>1498</v>
          </cell>
          <cell r="Q1509">
            <v>1.3275364242806412E-5</v>
          </cell>
          <cell r="Z1509">
            <v>0.9</v>
          </cell>
          <cell r="AA1509">
            <v>0.63</v>
          </cell>
          <cell r="AB1509">
            <v>7.4999999999999997E-2</v>
          </cell>
        </row>
        <row r="1510">
          <cell r="O1510" t="str">
            <v>W17088</v>
          </cell>
          <cell r="P1510">
            <v>228</v>
          </cell>
          <cell r="Q1510">
            <v>1.327536424280641E-3</v>
          </cell>
          <cell r="X1510">
            <v>1</v>
          </cell>
          <cell r="Y1510">
            <v>1</v>
          </cell>
          <cell r="Z1510">
            <v>114</v>
          </cell>
          <cell r="AA1510">
            <v>79.8</v>
          </cell>
          <cell r="AB1510">
            <v>9.5</v>
          </cell>
        </row>
        <row r="1511">
          <cell r="O1511" t="str">
            <v>W17079</v>
          </cell>
          <cell r="P1511">
            <v>1499</v>
          </cell>
          <cell r="Q1511">
            <v>1.3275364242806412E-5</v>
          </cell>
          <cell r="Z1511">
            <v>79</v>
          </cell>
          <cell r="AA1511">
            <v>55.3</v>
          </cell>
          <cell r="AB1511">
            <v>6.583333333333333</v>
          </cell>
        </row>
        <row r="1512">
          <cell r="O1512" t="str">
            <v>W17078</v>
          </cell>
          <cell r="P1512">
            <v>1500</v>
          </cell>
          <cell r="Q1512">
            <v>1.3275364242806412E-5</v>
          </cell>
          <cell r="Z1512">
            <v>54</v>
          </cell>
          <cell r="AA1512">
            <v>37.799999999999997</v>
          </cell>
          <cell r="AB1512">
            <v>4.5</v>
          </cell>
        </row>
        <row r="1513">
          <cell r="O1513" t="str">
            <v>W17065</v>
          </cell>
          <cell r="P1513">
            <v>1501</v>
          </cell>
          <cell r="Q1513">
            <v>1.3275364242806412E-5</v>
          </cell>
          <cell r="Z1513">
            <v>90</v>
          </cell>
          <cell r="AA1513">
            <v>62.999999999999993</v>
          </cell>
          <cell r="AB1513">
            <v>7.5</v>
          </cell>
        </row>
        <row r="1514">
          <cell r="O1514" t="str">
            <v>W17066</v>
          </cell>
          <cell r="P1514">
            <v>765</v>
          </cell>
          <cell r="Q1514">
            <v>1.5930437091367695E-4</v>
          </cell>
          <cell r="Z1514">
            <v>18</v>
          </cell>
          <cell r="AA1514">
            <v>6</v>
          </cell>
          <cell r="AB1514">
            <v>1.5</v>
          </cell>
        </row>
        <row r="1515">
          <cell r="O1515" t="str">
            <v>W17060</v>
          </cell>
          <cell r="P1515">
            <v>1184</v>
          </cell>
          <cell r="Q1515">
            <v>5.0180876837808237E-5</v>
          </cell>
          <cell r="Z1515">
            <v>10.8</v>
          </cell>
          <cell r="AA1515">
            <v>7.56</v>
          </cell>
          <cell r="AB1515">
            <v>0.9</v>
          </cell>
        </row>
        <row r="1516">
          <cell r="O1516" t="str">
            <v>W17059</v>
          </cell>
          <cell r="P1516">
            <v>1550</v>
          </cell>
          <cell r="Q1516">
            <v>1.3275364242806412E-5</v>
          </cell>
          <cell r="Z1516">
            <v>12</v>
          </cell>
          <cell r="AA1516">
            <v>43.367999999999995</v>
          </cell>
          <cell r="AB1516">
            <v>1</v>
          </cell>
        </row>
        <row r="1517">
          <cell r="O1517" t="str">
            <v>W17049</v>
          </cell>
          <cell r="P1517">
            <v>1502</v>
          </cell>
          <cell r="Q1517">
            <v>1.3275364242806412E-5</v>
          </cell>
          <cell r="Z1517">
            <v>2.7</v>
          </cell>
          <cell r="AA1517">
            <v>1.89</v>
          </cell>
          <cell r="AB1517">
            <v>0.22500000000000001</v>
          </cell>
        </row>
        <row r="1518">
          <cell r="O1518" t="str">
            <v>W17046</v>
          </cell>
          <cell r="P1518">
            <v>1503</v>
          </cell>
          <cell r="Q1518">
            <v>1.3275364242806412E-5</v>
          </cell>
          <cell r="Z1518">
            <v>50.4</v>
          </cell>
          <cell r="AA1518">
            <v>35.279999999999994</v>
          </cell>
          <cell r="AB1518">
            <v>4.2</v>
          </cell>
        </row>
        <row r="1519">
          <cell r="O1519" t="str">
            <v>W17045</v>
          </cell>
          <cell r="P1519">
            <v>1504</v>
          </cell>
          <cell r="Q1519">
            <v>1.3275364242806412E-5</v>
          </cell>
          <cell r="Z1519">
            <v>54</v>
          </cell>
          <cell r="AA1519">
            <v>37.799999999999997</v>
          </cell>
          <cell r="AB1519">
            <v>4.5</v>
          </cell>
        </row>
        <row r="1520">
          <cell r="O1520" t="str">
            <v>W16979</v>
          </cell>
          <cell r="P1520">
            <v>1505</v>
          </cell>
          <cell r="Q1520">
            <v>1.3275364242806412E-5</v>
          </cell>
          <cell r="Z1520">
            <v>0</v>
          </cell>
          <cell r="AA1520">
            <v>0</v>
          </cell>
          <cell r="AB1520">
            <v>0</v>
          </cell>
        </row>
        <row r="1521">
          <cell r="O1521" t="str">
            <v>W16977</v>
          </cell>
          <cell r="P1521">
            <v>474</v>
          </cell>
          <cell r="Q1521">
            <v>3.982609272841923E-4</v>
          </cell>
          <cell r="Z1521">
            <v>90</v>
          </cell>
          <cell r="AA1521">
            <v>45</v>
          </cell>
          <cell r="AB1521">
            <v>7.5</v>
          </cell>
        </row>
        <row r="1522">
          <cell r="O1522" t="str">
            <v>W16973</v>
          </cell>
          <cell r="P1522">
            <v>599</v>
          </cell>
          <cell r="Q1522">
            <v>2.3895655637051538E-4</v>
          </cell>
          <cell r="Z1522">
            <v>60</v>
          </cell>
          <cell r="AA1522">
            <v>42</v>
          </cell>
          <cell r="AB1522">
            <v>5</v>
          </cell>
        </row>
        <row r="1523">
          <cell r="O1523" t="str">
            <v>W16972</v>
          </cell>
          <cell r="P1523">
            <v>1506</v>
          </cell>
          <cell r="Q1523">
            <v>1.3275364242806412E-5</v>
          </cell>
          <cell r="Z1523">
            <v>55</v>
          </cell>
          <cell r="AA1523">
            <v>38.5</v>
          </cell>
          <cell r="AB1523">
            <v>4.583333333333333</v>
          </cell>
        </row>
        <row r="1524">
          <cell r="O1524" t="str">
            <v>W16943</v>
          </cell>
          <cell r="P1524">
            <v>1507</v>
          </cell>
          <cell r="Q1524">
            <v>1.3275364242806412E-5</v>
          </cell>
          <cell r="Z1524">
            <v>5.4</v>
          </cell>
          <cell r="AA1524">
            <v>3.78</v>
          </cell>
          <cell r="AB1524">
            <v>0.45</v>
          </cell>
        </row>
        <row r="1525">
          <cell r="O1525" t="str">
            <v>W16917</v>
          </cell>
          <cell r="P1525">
            <v>942</v>
          </cell>
          <cell r="Q1525">
            <v>9.9565231821048075E-5</v>
          </cell>
          <cell r="Z1525">
            <v>10.8</v>
          </cell>
          <cell r="AA1525">
            <v>10</v>
          </cell>
          <cell r="AB1525">
            <v>0.9</v>
          </cell>
        </row>
        <row r="1526">
          <cell r="O1526" t="str">
            <v>W16916</v>
          </cell>
          <cell r="P1526">
            <v>943</v>
          </cell>
          <cell r="Q1526">
            <v>9.9565231821048075E-5</v>
          </cell>
          <cell r="Z1526">
            <v>21.6</v>
          </cell>
          <cell r="AA1526">
            <v>5</v>
          </cell>
          <cell r="AB1526">
            <v>1.8</v>
          </cell>
        </row>
        <row r="1527">
          <cell r="O1527" t="str">
            <v>W16806</v>
          </cell>
          <cell r="P1527">
            <v>363</v>
          </cell>
          <cell r="Q1527">
            <v>7.546069776589281E-4</v>
          </cell>
          <cell r="Z1527">
            <v>139</v>
          </cell>
          <cell r="AA1527">
            <v>135</v>
          </cell>
          <cell r="AB1527">
            <v>11.583333333333334</v>
          </cell>
        </row>
        <row r="1528">
          <cell r="O1528" t="str">
            <v>W16801</v>
          </cell>
          <cell r="P1528">
            <v>1508</v>
          </cell>
          <cell r="Q1528">
            <v>1.3275364242806412E-5</v>
          </cell>
          <cell r="Z1528">
            <v>140</v>
          </cell>
          <cell r="AB1528">
            <v>11.666666666666666</v>
          </cell>
        </row>
        <row r="1529">
          <cell r="O1529" t="str">
            <v>W16796</v>
          </cell>
          <cell r="P1529">
            <v>84</v>
          </cell>
          <cell r="Q1529">
            <v>2.734650385443601E-3</v>
          </cell>
          <cell r="W1529">
            <v>1</v>
          </cell>
          <cell r="X1529">
            <v>1</v>
          </cell>
          <cell r="Y1529">
            <v>1</v>
          </cell>
          <cell r="Z1529">
            <v>505</v>
          </cell>
          <cell r="AA1529">
            <v>348</v>
          </cell>
          <cell r="AB1529">
            <v>42.083333333333336</v>
          </cell>
        </row>
        <row r="1530">
          <cell r="O1530" t="str">
            <v>福州活动库</v>
          </cell>
          <cell r="P1530">
            <v>391</v>
          </cell>
          <cell r="Q1530">
            <v>5.819926027808937E-4</v>
          </cell>
          <cell r="Z1530">
            <v>107</v>
          </cell>
          <cell r="AB1530">
            <v>8.9166666666666661</v>
          </cell>
        </row>
        <row r="1531">
          <cell r="O1531" t="str">
            <v>W16792</v>
          </cell>
          <cell r="P1531">
            <v>35</v>
          </cell>
          <cell r="Q1531">
            <v>4.2090157164364475E-3</v>
          </cell>
          <cell r="R1531" t="str">
            <v>Y</v>
          </cell>
          <cell r="W1531">
            <v>1</v>
          </cell>
          <cell r="X1531">
            <v>1</v>
          </cell>
          <cell r="Y1531">
            <v>1</v>
          </cell>
          <cell r="Z1531">
            <v>777</v>
          </cell>
          <cell r="AA1531">
            <v>504</v>
          </cell>
          <cell r="AB1531">
            <v>64.75</v>
          </cell>
        </row>
        <row r="1532">
          <cell r="O1532" t="str">
            <v>W16728</v>
          </cell>
          <cell r="P1532">
            <v>766</v>
          </cell>
          <cell r="Q1532">
            <v>1.5930437091367695E-4</v>
          </cell>
          <cell r="Z1532">
            <v>0</v>
          </cell>
          <cell r="AA1532">
            <v>24</v>
          </cell>
          <cell r="AB1532">
            <v>0</v>
          </cell>
        </row>
        <row r="1533">
          <cell r="O1533" t="str">
            <v>W16727</v>
          </cell>
          <cell r="P1533">
            <v>1509</v>
          </cell>
          <cell r="Q1533">
            <v>1.3275364242806412E-5</v>
          </cell>
          <cell r="Z1533">
            <v>0</v>
          </cell>
          <cell r="AA1533">
            <v>0</v>
          </cell>
          <cell r="AB1533">
            <v>0</v>
          </cell>
        </row>
        <row r="1534">
          <cell r="O1534" t="str">
            <v>W16726</v>
          </cell>
          <cell r="P1534">
            <v>1510</v>
          </cell>
          <cell r="Q1534">
            <v>1.3275364242806412E-5</v>
          </cell>
          <cell r="Z1534">
            <v>0</v>
          </cell>
          <cell r="AA1534">
            <v>0</v>
          </cell>
          <cell r="AB1534">
            <v>0</v>
          </cell>
        </row>
        <row r="1535">
          <cell r="O1535" t="str">
            <v>W16725</v>
          </cell>
          <cell r="P1535">
            <v>1511</v>
          </cell>
          <cell r="Q1535">
            <v>1.3275364242806412E-5</v>
          </cell>
          <cell r="Z1535">
            <v>14.4</v>
          </cell>
          <cell r="AB1535">
            <v>1.2</v>
          </cell>
        </row>
        <row r="1536">
          <cell r="O1536" t="str">
            <v>W16723</v>
          </cell>
          <cell r="P1536">
            <v>1512</v>
          </cell>
          <cell r="Q1536">
            <v>1.3275364242806412E-5</v>
          </cell>
          <cell r="Z1536">
            <v>0</v>
          </cell>
          <cell r="AA1536">
            <v>0</v>
          </cell>
          <cell r="AB1536">
            <v>0</v>
          </cell>
        </row>
        <row r="1537">
          <cell r="O1537" t="str">
            <v>W16715</v>
          </cell>
          <cell r="P1537">
            <v>562</v>
          </cell>
          <cell r="Q1537">
            <v>2.6550728485612822E-4</v>
          </cell>
          <cell r="Z1537">
            <v>122</v>
          </cell>
          <cell r="AB1537">
            <v>10.166666666666666</v>
          </cell>
        </row>
        <row r="1538">
          <cell r="O1538" t="str">
            <v>W16712</v>
          </cell>
          <cell r="P1538">
            <v>1551</v>
          </cell>
          <cell r="Q1538">
            <v>1.3275364242806412E-5</v>
          </cell>
          <cell r="Z1538">
            <v>38</v>
          </cell>
          <cell r="AA1538">
            <v>27.311999999999998</v>
          </cell>
          <cell r="AB1538">
            <v>3.1666666666666665</v>
          </cell>
        </row>
        <row r="1539">
          <cell r="O1539" t="str">
            <v>W16711</v>
          </cell>
          <cell r="P1539">
            <v>465</v>
          </cell>
          <cell r="Q1539">
            <v>3.9826092728419236E-4</v>
          </cell>
          <cell r="Z1539">
            <v>98</v>
          </cell>
          <cell r="AA1539">
            <v>60</v>
          </cell>
          <cell r="AB1539">
            <v>8.1666666666666661</v>
          </cell>
        </row>
        <row r="1540">
          <cell r="O1540" t="str">
            <v>W16688</v>
          </cell>
          <cell r="P1540">
            <v>563</v>
          </cell>
          <cell r="Q1540">
            <v>2.6550728485612822E-4</v>
          </cell>
          <cell r="Z1540">
            <v>10.8</v>
          </cell>
          <cell r="AB1540">
            <v>0.9</v>
          </cell>
        </row>
        <row r="1541">
          <cell r="O1541" t="str">
            <v>W04975</v>
          </cell>
          <cell r="P1541">
            <v>634</v>
          </cell>
          <cell r="Q1541">
            <v>2.1240582788490257E-4</v>
          </cell>
          <cell r="Z1541">
            <v>6.3</v>
          </cell>
          <cell r="AB1541">
            <v>0.52500000000000002</v>
          </cell>
        </row>
        <row r="1542">
          <cell r="O1542" t="str">
            <v>W04971</v>
          </cell>
          <cell r="P1542">
            <v>1513</v>
          </cell>
          <cell r="Q1542">
            <v>1.3275364242806412E-5</v>
          </cell>
          <cell r="Z1542">
            <v>0</v>
          </cell>
          <cell r="AA1542">
            <v>0</v>
          </cell>
          <cell r="AB1542">
            <v>0</v>
          </cell>
        </row>
        <row r="1543">
          <cell r="O1543" t="str">
            <v>W04972</v>
          </cell>
          <cell r="P1543">
            <v>1514</v>
          </cell>
          <cell r="Q1543">
            <v>1.3275364242806412E-5</v>
          </cell>
          <cell r="Z1543">
            <v>3.6</v>
          </cell>
          <cell r="AB1543">
            <v>0.3</v>
          </cell>
        </row>
        <row r="1544">
          <cell r="O1544" t="str">
            <v>W04970</v>
          </cell>
          <cell r="P1544">
            <v>1515</v>
          </cell>
          <cell r="Q1544">
            <v>1.3275364242806412E-5</v>
          </cell>
          <cell r="Z1544">
            <v>1.8</v>
          </cell>
          <cell r="AB1544">
            <v>0.15</v>
          </cell>
        </row>
        <row r="1545">
          <cell r="O1545" t="str">
            <v>W04340</v>
          </cell>
          <cell r="P1545">
            <v>1516</v>
          </cell>
          <cell r="Q1545">
            <v>1.3275364242806412E-5</v>
          </cell>
          <cell r="Z1545">
            <v>88</v>
          </cell>
          <cell r="AB1545">
            <v>7.333333333333333</v>
          </cell>
        </row>
        <row r="1546">
          <cell r="O1546" t="str">
            <v>W04288</v>
          </cell>
          <cell r="P1546">
            <v>475</v>
          </cell>
          <cell r="Q1546">
            <v>3.982609272841923E-4</v>
          </cell>
          <cell r="W1546">
            <v>1</v>
          </cell>
          <cell r="Z1546">
            <v>115</v>
          </cell>
          <cell r="AB1546">
            <v>9.5833333333333339</v>
          </cell>
        </row>
        <row r="1547">
          <cell r="O1547" t="str">
            <v>W04158</v>
          </cell>
          <cell r="P1547">
            <v>1517</v>
          </cell>
          <cell r="Q1547">
            <v>1.3275364242806412E-5</v>
          </cell>
          <cell r="Z1547">
            <v>9</v>
          </cell>
          <cell r="AB1547">
            <v>0.75</v>
          </cell>
        </row>
        <row r="1548">
          <cell r="O1548" t="str">
            <v>W04156</v>
          </cell>
          <cell r="P1548">
            <v>199</v>
          </cell>
          <cell r="Q1548">
            <v>1.5930437091367692E-3</v>
          </cell>
          <cell r="R1548" t="str">
            <v>Y</v>
          </cell>
          <cell r="W1548">
            <v>1</v>
          </cell>
          <cell r="Z1548">
            <v>155</v>
          </cell>
          <cell r="AA1548">
            <v>103.4</v>
          </cell>
          <cell r="AB1548">
            <v>12.916666666666666</v>
          </cell>
        </row>
        <row r="1549">
          <cell r="O1549" t="str">
            <v>W04155</v>
          </cell>
          <cell r="P1549">
            <v>67</v>
          </cell>
          <cell r="Q1549">
            <v>3.0623373273637317E-3</v>
          </cell>
          <cell r="R1549" t="str">
            <v>Y</v>
          </cell>
          <cell r="W1549">
            <v>1</v>
          </cell>
          <cell r="X1549">
            <v>1</v>
          </cell>
          <cell r="Y1549">
            <v>1</v>
          </cell>
          <cell r="Z1549">
            <v>565</v>
          </cell>
          <cell r="AA1549">
            <v>396</v>
          </cell>
          <cell r="AB1549">
            <v>47.083333333333336</v>
          </cell>
        </row>
        <row r="1550">
          <cell r="O1550" t="str">
            <v>W03480</v>
          </cell>
          <cell r="P1550">
            <v>944</v>
          </cell>
          <cell r="Q1550">
            <v>9.9565231821048075E-5</v>
          </cell>
          <cell r="Z1550">
            <v>13.5</v>
          </cell>
          <cell r="AB1550">
            <v>1.125</v>
          </cell>
        </row>
        <row r="1551">
          <cell r="O1551" t="str">
            <v>W03281</v>
          </cell>
          <cell r="P1551">
            <v>1518</v>
          </cell>
          <cell r="Q1551">
            <v>1.3275364242806412E-5</v>
          </cell>
          <cell r="W1551">
            <v>1</v>
          </cell>
          <cell r="Z1551">
            <v>151</v>
          </cell>
          <cell r="AB1551">
            <v>12.583333333333334</v>
          </cell>
        </row>
        <row r="1552">
          <cell r="O1552" t="str">
            <v>W03142</v>
          </cell>
          <cell r="P1552">
            <v>352</v>
          </cell>
          <cell r="Q1552">
            <v>7.9652185456838471E-4</v>
          </cell>
          <cell r="Z1552">
            <v>95</v>
          </cell>
          <cell r="AB1552">
            <v>7.916666666666667</v>
          </cell>
        </row>
        <row r="1553">
          <cell r="O1553" t="str">
            <v>W03140</v>
          </cell>
          <cell r="P1553">
            <v>1519</v>
          </cell>
          <cell r="Q1553">
            <v>1.3275364242806412E-5</v>
          </cell>
          <cell r="Z1553">
            <v>9</v>
          </cell>
          <cell r="AB1553">
            <v>0.75</v>
          </cell>
        </row>
        <row r="1554">
          <cell r="O1554" t="str">
            <v>W03025</v>
          </cell>
          <cell r="P1554">
            <v>600</v>
          </cell>
          <cell r="Q1554">
            <v>2.3895655637051538E-4</v>
          </cell>
          <cell r="Z1554">
            <v>108</v>
          </cell>
          <cell r="AA1554">
            <v>33</v>
          </cell>
          <cell r="AB1554">
            <v>9</v>
          </cell>
        </row>
        <row r="1555">
          <cell r="O1555" t="str">
            <v>W02905</v>
          </cell>
          <cell r="P1555">
            <v>1520</v>
          </cell>
          <cell r="Q1555">
            <v>1.3275364242806412E-5</v>
          </cell>
          <cell r="Z1555">
            <v>0</v>
          </cell>
          <cell r="AA1555">
            <v>0</v>
          </cell>
          <cell r="AB1555">
            <v>0</v>
          </cell>
        </row>
        <row r="1556">
          <cell r="O1556" t="str">
            <v>W02582</v>
          </cell>
          <cell r="P1556">
            <v>399</v>
          </cell>
          <cell r="Q1556">
            <v>5.5756529819786928E-4</v>
          </cell>
          <cell r="Z1556">
            <v>110</v>
          </cell>
          <cell r="AA1556">
            <v>60</v>
          </cell>
          <cell r="AB1556">
            <v>9.1666666666666661</v>
          </cell>
        </row>
        <row r="1557">
          <cell r="O1557" t="str">
            <v>W02572</v>
          </cell>
          <cell r="P1557">
            <v>1521</v>
          </cell>
          <cell r="Q1557">
            <v>1.3275364242806412E-5</v>
          </cell>
          <cell r="Z1557">
            <v>58</v>
          </cell>
          <cell r="AB1557">
            <v>4.833333333333333</v>
          </cell>
        </row>
        <row r="1558">
          <cell r="O1558" t="str">
            <v>W02259</v>
          </cell>
          <cell r="P1558">
            <v>945</v>
          </cell>
          <cell r="Q1558">
            <v>9.9565231821048075E-5</v>
          </cell>
          <cell r="Z1558">
            <v>26</v>
          </cell>
          <cell r="AA1558">
            <v>12</v>
          </cell>
          <cell r="AB1558">
            <v>2.1666666666666665</v>
          </cell>
        </row>
        <row r="1559">
          <cell r="O1559" t="str">
            <v>W02248</v>
          </cell>
          <cell r="P1559">
            <v>1522</v>
          </cell>
          <cell r="Q1559">
            <v>1.3275364242806412E-5</v>
          </cell>
          <cell r="Z1559">
            <v>5.4</v>
          </cell>
          <cell r="AB1559">
            <v>0.45</v>
          </cell>
        </row>
        <row r="1560">
          <cell r="O1560" t="str">
            <v>W02247</v>
          </cell>
          <cell r="P1560">
            <v>1523</v>
          </cell>
          <cell r="Q1560">
            <v>1.3275364242806412E-5</v>
          </cell>
          <cell r="Z1560">
            <v>5.4</v>
          </cell>
          <cell r="AB1560">
            <v>0.45</v>
          </cell>
        </row>
        <row r="1561">
          <cell r="O1561" t="str">
            <v>W01177</v>
          </cell>
          <cell r="P1561">
            <v>1524</v>
          </cell>
          <cell r="Q1561">
            <v>1.3275364242806412E-5</v>
          </cell>
          <cell r="Z1561">
            <v>5.4</v>
          </cell>
          <cell r="AB1561">
            <v>0.45</v>
          </cell>
        </row>
        <row r="1562">
          <cell r="O1562" t="str">
            <v>W01152</v>
          </cell>
          <cell r="P1562">
            <v>76</v>
          </cell>
          <cell r="Q1562">
            <v>2.7901529719126174E-3</v>
          </cell>
          <cell r="R1562" t="str">
            <v>Y</v>
          </cell>
          <cell r="W1562">
            <v>1</v>
          </cell>
          <cell r="X1562">
            <v>1</v>
          </cell>
          <cell r="Y1562">
            <v>1</v>
          </cell>
          <cell r="Z1562">
            <v>515</v>
          </cell>
          <cell r="AA1562">
            <v>336</v>
          </cell>
          <cell r="AB1562">
            <v>42.916666666666664</v>
          </cell>
        </row>
        <row r="1563">
          <cell r="O1563" t="str">
            <v>W01013</v>
          </cell>
          <cell r="P1563">
            <v>1552</v>
          </cell>
          <cell r="Q1563">
            <v>1.3275364242806412E-5</v>
          </cell>
          <cell r="Z1563">
            <v>21</v>
          </cell>
          <cell r="AA1563">
            <v>49.511999999999993</v>
          </cell>
          <cell r="AB1563">
            <v>1.75</v>
          </cell>
        </row>
        <row r="1564">
          <cell r="O1564" t="str">
            <v>W00925</v>
          </cell>
          <cell r="P1564">
            <v>802</v>
          </cell>
          <cell r="Q1564">
            <v>1.3939132454946732E-4</v>
          </cell>
          <cell r="Z1564">
            <v>27</v>
          </cell>
          <cell r="AA1564">
            <v>18.899999999999999</v>
          </cell>
          <cell r="AB1564">
            <v>2.25</v>
          </cell>
        </row>
        <row r="1565">
          <cell r="O1565" t="str">
            <v>W00841</v>
          </cell>
          <cell r="P1565">
            <v>229</v>
          </cell>
          <cell r="Q1565">
            <v>1.327536424280641E-3</v>
          </cell>
          <cell r="R1565" t="str">
            <v>Y</v>
          </cell>
          <cell r="W1565">
            <v>1</v>
          </cell>
          <cell r="X1565">
            <v>1</v>
          </cell>
          <cell r="Y1565">
            <v>1</v>
          </cell>
          <cell r="Z1565">
            <v>143</v>
          </cell>
          <cell r="AA1565">
            <v>180</v>
          </cell>
          <cell r="AB1565">
            <v>11.916666666666666</v>
          </cell>
        </row>
        <row r="1566">
          <cell r="O1566" t="str">
            <v>W00815</v>
          </cell>
          <cell r="P1566">
            <v>415</v>
          </cell>
          <cell r="Q1566">
            <v>4.9782615910524042E-4</v>
          </cell>
          <cell r="Z1566">
            <v>46</v>
          </cell>
          <cell r="AA1566">
            <v>48</v>
          </cell>
          <cell r="AB1566">
            <v>3.8333333333333335</v>
          </cell>
        </row>
        <row r="1567">
          <cell r="O1567" t="str">
            <v>W00607</v>
          </cell>
          <cell r="P1567">
            <v>1525</v>
          </cell>
          <cell r="Q1567">
            <v>1.3275364242806412E-5</v>
          </cell>
          <cell r="Z1567">
            <v>0</v>
          </cell>
          <cell r="AA1567">
            <v>0</v>
          </cell>
          <cell r="AB1567">
            <v>0</v>
          </cell>
        </row>
        <row r="1568">
          <cell r="O1568" t="str">
            <v>W00606</v>
          </cell>
          <cell r="P1568">
            <v>357</v>
          </cell>
          <cell r="Q1568">
            <v>7.965218545683846E-4</v>
          </cell>
          <cell r="R1568" t="str">
            <v>Y</v>
          </cell>
          <cell r="Z1568">
            <v>86</v>
          </cell>
          <cell r="AA1568">
            <v>61.52</v>
          </cell>
          <cell r="AB1568">
            <v>7.166666666666667</v>
          </cell>
        </row>
        <row r="1569">
          <cell r="O1569" t="str">
            <v>W00339</v>
          </cell>
          <cell r="P1569">
            <v>1553</v>
          </cell>
          <cell r="Q1569">
            <v>1.3275364242806412E-5</v>
          </cell>
          <cell r="Z1569">
            <v>44</v>
          </cell>
          <cell r="AB1569">
            <v>3.6666666666666665</v>
          </cell>
        </row>
        <row r="1570">
          <cell r="O1570" t="str">
            <v>W00203</v>
          </cell>
          <cell r="P1570">
            <v>946</v>
          </cell>
          <cell r="Q1570">
            <v>9.9565231821048075E-5</v>
          </cell>
          <cell r="Z1570">
            <v>13.5</v>
          </cell>
          <cell r="AA1570">
            <v>12</v>
          </cell>
          <cell r="AB1570">
            <v>1.125</v>
          </cell>
        </row>
        <row r="1571">
          <cell r="O1571" t="str">
            <v>W42779</v>
          </cell>
          <cell r="Q1571">
            <v>0</v>
          </cell>
          <cell r="V1571">
            <v>201209</v>
          </cell>
          <cell r="X1571">
            <v>1</v>
          </cell>
          <cell r="Y1571">
            <v>1</v>
          </cell>
          <cell r="AB1571">
            <v>0</v>
          </cell>
        </row>
        <row r="1572">
          <cell r="O1572" t="str">
            <v>W42430</v>
          </cell>
          <cell r="Q1572">
            <v>0</v>
          </cell>
          <cell r="X1572">
            <v>1</v>
          </cell>
          <cell r="Y1572">
            <v>1</v>
          </cell>
          <cell r="AB1572">
            <v>0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DS669"/>
  <sheetViews>
    <sheetView tabSelected="1" zoomScale="85" zoomScaleNormal="85" workbookViewId="0">
      <selection activeCell="I12" sqref="I12"/>
    </sheetView>
  </sheetViews>
  <sheetFormatPr defaultRowHeight="16.5" outlineLevelCol="1" x14ac:dyDescent="0.15"/>
  <cols>
    <col min="1" max="1" width="8.75" style="15" customWidth="1"/>
    <col min="2" max="2" width="6.25" style="15" customWidth="1"/>
    <col min="3" max="5" width="9" style="15" hidden="1" customWidth="1" outlineLevel="1"/>
    <col min="6" max="6" width="9" style="15" customWidth="1" collapsed="1"/>
    <col min="7" max="7" width="9" style="15" hidden="1" customWidth="1" outlineLevel="1"/>
    <col min="8" max="8" width="10.375" style="15" bestFit="1" customWidth="1" collapsed="1"/>
    <col min="9" max="9" width="31.25" style="15" customWidth="1"/>
    <col min="10" max="10" width="9" style="15" hidden="1" customWidth="1" outlineLevel="1"/>
    <col min="11" max="11" width="14.25" style="15" hidden="1" customWidth="1" outlineLevel="1"/>
    <col min="12" max="12" width="9" style="15" hidden="1" customWidth="1" outlineLevel="1"/>
    <col min="13" max="13" width="8" style="15" customWidth="1" collapsed="1"/>
    <col min="14" max="16" width="9" style="15" hidden="1" customWidth="1" outlineLevel="1"/>
    <col min="17" max="17" width="9.125" style="15" hidden="1" customWidth="1" outlineLevel="1"/>
    <col min="18" max="18" width="9.875" style="15" hidden="1" customWidth="1" outlineLevel="1"/>
    <col min="19" max="19" width="9.375" style="15" hidden="1" customWidth="1" outlineLevel="1"/>
    <col min="20" max="22" width="9" style="15" hidden="1" customWidth="1" outlineLevel="1"/>
    <col min="23" max="23" width="8.125" style="15" hidden="1" customWidth="1" outlineLevel="1"/>
    <col min="24" max="24" width="9" style="15" hidden="1" customWidth="1" outlineLevel="1"/>
    <col min="25" max="25" width="10.625" style="15" hidden="1" customWidth="1" outlineLevel="1" collapsed="1"/>
    <col min="26" max="30" width="10.625" style="15" hidden="1" customWidth="1" outlineLevel="1"/>
    <col min="31" max="31" width="6.75" style="15" hidden="1" customWidth="1" outlineLevel="1"/>
    <col min="32" max="32" width="7.375" style="15" hidden="1" customWidth="1" outlineLevel="1"/>
    <col min="33" max="33" width="7.125" style="15" hidden="1" customWidth="1" outlineLevel="1"/>
    <col min="34" max="34" width="10.625" style="15" hidden="1" customWidth="1" outlineLevel="1"/>
    <col min="35" max="35" width="10.625" style="15" hidden="1" customWidth="1" collapsed="1"/>
    <col min="36" max="37" width="10.625" style="15" customWidth="1"/>
    <col min="38" max="38" width="6.5" style="15" hidden="1" customWidth="1" outlineLevel="1" collapsed="1"/>
    <col min="39" max="39" width="10.625" style="16" hidden="1" customWidth="1" outlineLevel="1"/>
    <col min="40" max="40" width="6.375" style="15" hidden="1" customWidth="1" outlineLevel="1"/>
    <col min="41" max="41" width="10.625" style="16" hidden="1" customWidth="1" outlineLevel="1"/>
    <col min="42" max="42" width="7.25" style="6" hidden="1" customWidth="1" outlineLevel="1"/>
    <col min="43" max="43" width="11.75" style="16" hidden="1" customWidth="1" outlineLevel="1"/>
    <col min="44" max="44" width="7" style="16" hidden="1" customWidth="1" outlineLevel="1"/>
    <col min="45" max="45" width="11.75" style="16" hidden="1" customWidth="1" outlineLevel="1"/>
    <col min="46" max="46" width="9" style="16" hidden="1" customWidth="1" outlineLevel="1"/>
    <col min="47" max="47" width="11.75" style="16" hidden="1" customWidth="1" outlineLevel="1"/>
    <col min="48" max="48" width="7.375" style="16" hidden="1" customWidth="1" outlineLevel="1"/>
    <col min="49" max="49" width="11.75" style="16" hidden="1" customWidth="1" outlineLevel="1"/>
    <col min="50" max="50" width="11.75" style="16" hidden="1" customWidth="1" outlineLevel="1" collapsed="1"/>
    <col min="51" max="59" width="11.75" style="16" hidden="1" customWidth="1" outlineLevel="1"/>
    <col min="60" max="60" width="11.75" style="16" hidden="1" customWidth="1" collapsed="1"/>
    <col min="61" max="61" width="11.75" style="16" hidden="1" customWidth="1"/>
    <col min="62" max="65" width="7.625" style="16" hidden="1" customWidth="1"/>
    <col min="66" max="67" width="11.75" style="16" hidden="1" customWidth="1"/>
    <col min="68" max="68" width="8.5" style="15" hidden="1" customWidth="1"/>
    <col min="69" max="73" width="10.75" style="15" customWidth="1"/>
    <col min="74" max="74" width="15.125" style="15" customWidth="1"/>
    <col min="75" max="16384" width="9" style="15"/>
  </cols>
  <sheetData>
    <row r="1" spans="1:74" ht="68.25" customHeight="1" x14ac:dyDescent="0.15">
      <c r="A1" s="6" t="s">
        <v>1343</v>
      </c>
      <c r="B1" s="6" t="s">
        <v>1388</v>
      </c>
      <c r="C1" s="6" t="s">
        <v>1389</v>
      </c>
      <c r="D1" s="6" t="s">
        <v>0</v>
      </c>
      <c r="E1" s="6" t="s">
        <v>1</v>
      </c>
      <c r="F1" s="6" t="s">
        <v>1390</v>
      </c>
      <c r="G1" s="6" t="s">
        <v>1391</v>
      </c>
      <c r="H1" s="1" t="s">
        <v>1392</v>
      </c>
      <c r="I1" s="1" t="s">
        <v>1393</v>
      </c>
      <c r="J1" s="1" t="s">
        <v>1394</v>
      </c>
      <c r="K1" s="1" t="s">
        <v>1395</v>
      </c>
      <c r="L1" s="1" t="s">
        <v>2</v>
      </c>
      <c r="M1" s="1" t="s">
        <v>1305</v>
      </c>
      <c r="N1" s="2" t="s">
        <v>3</v>
      </c>
      <c r="O1" s="3" t="s">
        <v>4</v>
      </c>
      <c r="P1" s="3" t="s">
        <v>1396</v>
      </c>
      <c r="Q1" s="3" t="s">
        <v>5</v>
      </c>
      <c r="R1" s="3" t="s">
        <v>6</v>
      </c>
      <c r="S1" s="4" t="s">
        <v>7</v>
      </c>
      <c r="T1" s="5" t="s">
        <v>1397</v>
      </c>
      <c r="U1" s="5" t="s">
        <v>1398</v>
      </c>
      <c r="V1" s="5" t="s">
        <v>8</v>
      </c>
      <c r="W1" s="5" t="s">
        <v>1399</v>
      </c>
      <c r="X1" s="2" t="s">
        <v>9</v>
      </c>
      <c r="Y1" s="5" t="s">
        <v>1400</v>
      </c>
      <c r="Z1" s="5" t="s">
        <v>10</v>
      </c>
      <c r="AA1" s="5" t="s">
        <v>11</v>
      </c>
      <c r="AB1" s="5" t="s">
        <v>12</v>
      </c>
      <c r="AC1" s="5" t="s">
        <v>13</v>
      </c>
      <c r="AD1" s="5" t="s">
        <v>14</v>
      </c>
      <c r="AE1" s="5" t="s">
        <v>15</v>
      </c>
      <c r="AF1" s="5" t="s">
        <v>16</v>
      </c>
      <c r="AG1" s="5" t="s">
        <v>17</v>
      </c>
      <c r="AH1" s="5" t="s">
        <v>18</v>
      </c>
      <c r="AI1" s="5" t="s">
        <v>19</v>
      </c>
      <c r="AJ1" s="5" t="s">
        <v>20</v>
      </c>
      <c r="AK1" s="3" t="s">
        <v>1401</v>
      </c>
      <c r="AL1" s="9" t="s">
        <v>1402</v>
      </c>
      <c r="AM1" s="10" t="s">
        <v>1339</v>
      </c>
      <c r="AN1" s="11" t="s">
        <v>1403</v>
      </c>
      <c r="AO1" s="12" t="s">
        <v>1404</v>
      </c>
      <c r="AP1" s="13" t="s">
        <v>1340</v>
      </c>
      <c r="AQ1" s="14" t="s">
        <v>1405</v>
      </c>
      <c r="AR1" s="20" t="s">
        <v>1422</v>
      </c>
      <c r="AS1" s="19" t="s">
        <v>1423</v>
      </c>
      <c r="AT1" s="23" t="s">
        <v>1435</v>
      </c>
      <c r="AU1" s="24" t="s">
        <v>1436</v>
      </c>
      <c r="AV1" s="22" t="s">
        <v>1449</v>
      </c>
      <c r="AW1" s="18" t="s">
        <v>1450</v>
      </c>
      <c r="AX1" s="19" t="s">
        <v>1462</v>
      </c>
      <c r="AY1" s="22" t="s">
        <v>1459</v>
      </c>
      <c r="AZ1" s="18" t="s">
        <v>1460</v>
      </c>
      <c r="BA1" s="18" t="s">
        <v>1477</v>
      </c>
      <c r="BB1" s="22" t="s">
        <v>1463</v>
      </c>
      <c r="BC1" s="18" t="s">
        <v>1464</v>
      </c>
      <c r="BD1" s="22" t="s">
        <v>1478</v>
      </c>
      <c r="BE1" s="18" t="s">
        <v>1479</v>
      </c>
      <c r="BF1" s="6" t="s">
        <v>1482</v>
      </c>
      <c r="BG1" s="17" t="s">
        <v>1483</v>
      </c>
      <c r="BH1" s="22" t="s">
        <v>1510</v>
      </c>
      <c r="BI1" s="18" t="s">
        <v>1511</v>
      </c>
      <c r="BJ1" s="19" t="s">
        <v>1451</v>
      </c>
      <c r="BK1" s="19" t="s">
        <v>1452</v>
      </c>
      <c r="BL1" s="19" t="s">
        <v>1602</v>
      </c>
      <c r="BM1" s="19" t="s">
        <v>1603</v>
      </c>
      <c r="BN1" s="19" t="s">
        <v>1453</v>
      </c>
      <c r="BO1" s="19" t="s">
        <v>1454</v>
      </c>
      <c r="BP1" s="15" t="s">
        <v>1480</v>
      </c>
      <c r="BQ1" s="1" t="s">
        <v>1604</v>
      </c>
      <c r="BR1" s="1" t="s">
        <v>1605</v>
      </c>
      <c r="BS1" s="1" t="s">
        <v>1606</v>
      </c>
      <c r="BT1" s="29" t="s">
        <v>1609</v>
      </c>
      <c r="BU1" s="1" t="s">
        <v>1607</v>
      </c>
      <c r="BV1" s="1" t="s">
        <v>1608</v>
      </c>
    </row>
    <row r="2" spans="1:74" s="6" customFormat="1" ht="18.75" customHeight="1" x14ac:dyDescent="0.15">
      <c r="A2" s="6" t="s">
        <v>1456</v>
      </c>
      <c r="B2" s="6" t="s">
        <v>21</v>
      </c>
      <c r="C2" s="6" t="s">
        <v>1465</v>
      </c>
      <c r="D2" s="6" t="s">
        <v>22</v>
      </c>
      <c r="E2" s="6" t="s">
        <v>22</v>
      </c>
      <c r="F2" s="6" t="s">
        <v>22</v>
      </c>
      <c r="G2" s="6" t="s">
        <v>61</v>
      </c>
      <c r="H2" s="6" t="s">
        <v>62</v>
      </c>
      <c r="I2" s="6" t="s">
        <v>63</v>
      </c>
      <c r="J2" s="6" t="s">
        <v>29</v>
      </c>
      <c r="K2" s="6" t="s">
        <v>64</v>
      </c>
      <c r="L2" s="6" t="s">
        <v>1545</v>
      </c>
      <c r="M2" s="6" t="s">
        <v>1344</v>
      </c>
      <c r="N2" s="6">
        <v>1</v>
      </c>
      <c r="O2" s="8">
        <v>0</v>
      </c>
      <c r="P2" s="8">
        <v>0</v>
      </c>
      <c r="Q2" s="8">
        <v>56.9375</v>
      </c>
      <c r="R2" s="7">
        <f t="shared" ref="R2:R65" si="0">AVERAGE(Y2:AJ2)</f>
        <v>80.736111111111128</v>
      </c>
      <c r="S2" s="17">
        <f t="shared" ref="S2:S65" si="1">R2/Q2-1</f>
        <v>0.41797780217099678</v>
      </c>
      <c r="V2" s="6">
        <v>2</v>
      </c>
      <c r="W2" s="6">
        <v>2</v>
      </c>
      <c r="X2" s="6" t="s">
        <v>28</v>
      </c>
      <c r="Y2" s="8">
        <v>82.5</v>
      </c>
      <c r="Z2" s="8">
        <v>57</v>
      </c>
      <c r="AA2" s="21">
        <v>90</v>
      </c>
      <c r="AB2" s="21">
        <v>90</v>
      </c>
      <c r="AC2" s="21">
        <v>90</v>
      </c>
      <c r="AD2" s="21">
        <v>61</v>
      </c>
      <c r="AE2" s="21">
        <v>87.333333333333329</v>
      </c>
      <c r="AF2" s="21">
        <v>87.333333333333329</v>
      </c>
      <c r="AG2" s="21">
        <v>87.333333333333329</v>
      </c>
      <c r="AH2" s="21">
        <v>71</v>
      </c>
      <c r="AI2" s="21">
        <v>78</v>
      </c>
      <c r="AJ2" s="21">
        <v>87.333333333333329</v>
      </c>
      <c r="AK2" s="8">
        <f>SUM(Y2:AJ2)</f>
        <v>968.83333333333348</v>
      </c>
      <c r="AL2" s="8">
        <v>80.5</v>
      </c>
      <c r="AM2" s="17">
        <f t="shared" ref="AM2:AM65" si="2">AL2/Y2</f>
        <v>0.97575757575757571</v>
      </c>
      <c r="AN2" s="8">
        <v>19.5</v>
      </c>
      <c r="AO2" s="17">
        <f t="shared" ref="AO2:AO65" si="3">AN2/Z2</f>
        <v>0.34210526315789475</v>
      </c>
      <c r="AP2" s="7">
        <v>28</v>
      </c>
      <c r="AQ2" s="17">
        <f t="shared" ref="AQ2:AQ65" si="4">AP2/AA2</f>
        <v>0.31111111111111112</v>
      </c>
      <c r="AR2" s="21">
        <v>90</v>
      </c>
      <c r="AS2" s="17">
        <f t="shared" ref="AS2:AS65" si="5">AR2/AB2</f>
        <v>1</v>
      </c>
      <c r="AT2" s="21">
        <v>120</v>
      </c>
      <c r="AU2" s="17">
        <f t="shared" ref="AU2:AU65" si="6">AT2/AC2</f>
        <v>1.3333333333333333</v>
      </c>
      <c r="AV2" s="21">
        <v>20</v>
      </c>
      <c r="AW2" s="17">
        <f t="shared" ref="AW2:AW65" si="7">AV2/AD2</f>
        <v>0.32786885245901637</v>
      </c>
      <c r="AX2" s="17" t="s">
        <v>1461</v>
      </c>
      <c r="AY2" s="21">
        <v>100</v>
      </c>
      <c r="AZ2" s="17">
        <f>AY2/AE2</f>
        <v>1.1450381679389314</v>
      </c>
      <c r="BA2" s="17"/>
      <c r="BB2" s="21">
        <v>0</v>
      </c>
      <c r="BC2" s="17">
        <f>BB2/AF2</f>
        <v>0</v>
      </c>
      <c r="BD2" s="21">
        <v>70</v>
      </c>
      <c r="BE2" s="17">
        <f>BD2/AG2</f>
        <v>0.80152671755725191</v>
      </c>
      <c r="BF2" s="21">
        <v>70</v>
      </c>
      <c r="BG2" s="17">
        <f>BF2/AH2</f>
        <v>0.9859154929577465</v>
      </c>
      <c r="BH2" s="21">
        <v>14.74918208679818</v>
      </c>
      <c r="BI2" s="17">
        <f>BH2/AI2</f>
        <v>0.18909207803587411</v>
      </c>
      <c r="BJ2" s="21">
        <f>SUM(Y2:AI2)</f>
        <v>881.50000000000011</v>
      </c>
      <c r="BK2" s="21">
        <f>AL2+AN2+AP2+AR2+AT2+AV2+AY2+BB2+BD2+BF2+BH2</f>
        <v>612.74918208679821</v>
      </c>
      <c r="BL2" s="21">
        <f>AH2+AI2+AJ2</f>
        <v>236.33333333333331</v>
      </c>
      <c r="BM2" s="21">
        <f>BF2+BH2</f>
        <v>84.749182086798186</v>
      </c>
      <c r="BN2" s="17" t="s">
        <v>1601</v>
      </c>
      <c r="BO2" s="17" t="s">
        <v>1601</v>
      </c>
      <c r="BQ2" s="17">
        <v>0.79114114670981495</v>
      </c>
      <c r="BR2" s="26">
        <v>0.72</v>
      </c>
      <c r="BS2" s="26">
        <f>BQ2+10%</f>
        <v>0.89114114670981492</v>
      </c>
      <c r="BU2" s="17">
        <f>BT2/AJ2</f>
        <v>0</v>
      </c>
    </row>
    <row r="3" spans="1:74" s="6" customFormat="1" ht="18.75" customHeight="1" x14ac:dyDescent="0.15">
      <c r="A3" s="6" t="s">
        <v>1456</v>
      </c>
      <c r="B3" s="6" t="s">
        <v>21</v>
      </c>
      <c r="C3" s="6" t="s">
        <v>1465</v>
      </c>
      <c r="D3" s="6" t="s">
        <v>22</v>
      </c>
      <c r="E3" s="6" t="s">
        <v>22</v>
      </c>
      <c r="F3" s="6" t="s">
        <v>22</v>
      </c>
      <c r="G3" s="6" t="s">
        <v>61</v>
      </c>
      <c r="H3" s="6" t="s">
        <v>65</v>
      </c>
      <c r="I3" s="6" t="s">
        <v>66</v>
      </c>
      <c r="J3" s="6" t="s">
        <v>29</v>
      </c>
      <c r="K3" s="6" t="s">
        <v>64</v>
      </c>
      <c r="L3" s="6" t="s">
        <v>1545</v>
      </c>
      <c r="M3" s="6" t="s">
        <v>1344</v>
      </c>
      <c r="N3" s="6">
        <v>1</v>
      </c>
      <c r="O3" s="8">
        <v>0</v>
      </c>
      <c r="P3" s="8">
        <v>0</v>
      </c>
      <c r="Q3" s="8">
        <v>41</v>
      </c>
      <c r="R3" s="7">
        <f t="shared" si="0"/>
        <v>60.875</v>
      </c>
      <c r="S3" s="17">
        <f t="shared" si="1"/>
        <v>0.48475609756097571</v>
      </c>
      <c r="V3" s="6">
        <v>3</v>
      </c>
      <c r="W3" s="6">
        <v>2</v>
      </c>
      <c r="X3" s="6" t="s">
        <v>28</v>
      </c>
      <c r="Y3" s="8">
        <v>67.5</v>
      </c>
      <c r="Z3" s="8">
        <v>51</v>
      </c>
      <c r="AA3" s="21">
        <v>70</v>
      </c>
      <c r="AB3" s="21">
        <v>75</v>
      </c>
      <c r="AC3" s="21">
        <v>80</v>
      </c>
      <c r="AD3" s="21">
        <v>40</v>
      </c>
      <c r="AE3" s="21">
        <v>61</v>
      </c>
      <c r="AF3" s="21">
        <v>61</v>
      </c>
      <c r="AG3" s="21">
        <v>61</v>
      </c>
      <c r="AH3" s="21">
        <v>48</v>
      </c>
      <c r="AI3" s="21">
        <v>55</v>
      </c>
      <c r="AJ3" s="21">
        <v>61</v>
      </c>
      <c r="AK3" s="8">
        <f t="shared" ref="AK3:AK65" si="8">SUM(Y3:AJ3)</f>
        <v>730.5</v>
      </c>
      <c r="AL3" s="8">
        <v>61.999999999999993</v>
      </c>
      <c r="AM3" s="17">
        <f t="shared" si="2"/>
        <v>0.9185185185185184</v>
      </c>
      <c r="AN3" s="8">
        <v>15</v>
      </c>
      <c r="AO3" s="17">
        <f t="shared" si="3"/>
        <v>0.29411764705882354</v>
      </c>
      <c r="AP3" s="7">
        <v>20</v>
      </c>
      <c r="AQ3" s="17">
        <f t="shared" si="4"/>
        <v>0.2857142857142857</v>
      </c>
      <c r="AR3" s="21">
        <v>54</v>
      </c>
      <c r="AS3" s="17">
        <f t="shared" si="5"/>
        <v>0.72</v>
      </c>
      <c r="AT3" s="21">
        <v>101</v>
      </c>
      <c r="AU3" s="17">
        <f t="shared" si="6"/>
        <v>1.2625</v>
      </c>
      <c r="AV3" s="21">
        <v>12.5</v>
      </c>
      <c r="AW3" s="17">
        <f t="shared" si="7"/>
        <v>0.3125</v>
      </c>
      <c r="AX3" s="17" t="s">
        <v>1461</v>
      </c>
      <c r="AY3" s="21">
        <v>85.5</v>
      </c>
      <c r="AZ3" s="17">
        <f t="shared" ref="AZ3:AZ66" si="9">AY3/AE3</f>
        <v>1.401639344262295</v>
      </c>
      <c r="BA3" s="17"/>
      <c r="BB3" s="21">
        <v>0</v>
      </c>
      <c r="BC3" s="17">
        <f t="shared" ref="BC3:BC66" si="10">BB3/AF3</f>
        <v>0</v>
      </c>
      <c r="BD3" s="21">
        <v>64</v>
      </c>
      <c r="BE3" s="17">
        <f t="shared" ref="BE3:BE66" si="11">BD3/AG3</f>
        <v>1.0491803278688525</v>
      </c>
      <c r="BF3" s="21">
        <v>40</v>
      </c>
      <c r="BG3" s="17">
        <f t="shared" ref="BG3:BG66" si="12">BF3/AH3</f>
        <v>0.83333333333333337</v>
      </c>
      <c r="BH3" s="21">
        <v>0</v>
      </c>
      <c r="BI3" s="17">
        <f t="shared" ref="BI3:BI66" si="13">BH3/AI3</f>
        <v>0</v>
      </c>
      <c r="BJ3" s="21">
        <f t="shared" ref="BJ3:BJ66" si="14">SUM(Y3:AI3)</f>
        <v>669.5</v>
      </c>
      <c r="BK3" s="21">
        <f t="shared" ref="BK3:BK66" si="15">AL3+AN3+AP3+AR3+AT3+AV3+AY3+BB3+BD3+BF3+BH3</f>
        <v>454</v>
      </c>
      <c r="BL3" s="21">
        <f t="shared" ref="BL3:BL66" si="16">AH3+AI3+AJ3</f>
        <v>164</v>
      </c>
      <c r="BM3" s="21">
        <f t="shared" ref="BM3:BM66" si="17">BF3+BH3</f>
        <v>40</v>
      </c>
      <c r="BN3" s="17" t="s">
        <v>1601</v>
      </c>
      <c r="BO3" s="17" t="s">
        <v>1601</v>
      </c>
      <c r="BQ3" s="17">
        <v>0.79114114670981495</v>
      </c>
      <c r="BR3" s="26">
        <v>0.72</v>
      </c>
      <c r="BS3" s="26">
        <f t="shared" ref="BS3:BS66" si="18">BQ3+10%</f>
        <v>0.89114114670981492</v>
      </c>
      <c r="BU3" s="17">
        <f t="shared" ref="BU3:BU66" si="19">BT3/AJ3</f>
        <v>0</v>
      </c>
    </row>
    <row r="4" spans="1:74" s="6" customFormat="1" ht="18.75" customHeight="1" x14ac:dyDescent="0.15">
      <c r="A4" s="6" t="s">
        <v>1456</v>
      </c>
      <c r="B4" s="6" t="s">
        <v>21</v>
      </c>
      <c r="C4" s="6" t="s">
        <v>1465</v>
      </c>
      <c r="D4" s="6" t="s">
        <v>22</v>
      </c>
      <c r="E4" s="6" t="s">
        <v>22</v>
      </c>
      <c r="F4" s="6" t="s">
        <v>22</v>
      </c>
      <c r="G4" s="6" t="s">
        <v>61</v>
      </c>
      <c r="H4" s="6" t="s">
        <v>67</v>
      </c>
      <c r="I4" s="6" t="s">
        <v>68</v>
      </c>
      <c r="J4" s="6" t="s">
        <v>29</v>
      </c>
      <c r="K4" s="6" t="s">
        <v>30</v>
      </c>
      <c r="L4" s="6" t="s">
        <v>1545</v>
      </c>
      <c r="M4" s="6" t="s">
        <v>1344</v>
      </c>
      <c r="N4" s="6">
        <v>1</v>
      </c>
      <c r="O4" s="8">
        <v>37.5</v>
      </c>
      <c r="P4" s="8">
        <v>66.666666666666671</v>
      </c>
      <c r="Q4" s="8">
        <v>48</v>
      </c>
      <c r="R4" s="7">
        <f t="shared" si="0"/>
        <v>56.810833333333335</v>
      </c>
      <c r="S4" s="17">
        <f t="shared" si="1"/>
        <v>0.18355902777777788</v>
      </c>
      <c r="T4" s="6">
        <v>4</v>
      </c>
      <c r="U4" s="6">
        <v>4</v>
      </c>
      <c r="V4" s="6">
        <v>3</v>
      </c>
      <c r="W4" s="6">
        <v>2</v>
      </c>
      <c r="X4" s="6" t="s">
        <v>36</v>
      </c>
      <c r="Y4" s="8">
        <v>65.5</v>
      </c>
      <c r="Z4" s="8">
        <v>21.23</v>
      </c>
      <c r="AA4" s="21">
        <v>65</v>
      </c>
      <c r="AB4" s="21">
        <v>78</v>
      </c>
      <c r="AC4" s="21">
        <v>70</v>
      </c>
      <c r="AD4" s="21">
        <v>45</v>
      </c>
      <c r="AE4" s="21">
        <v>58</v>
      </c>
      <c r="AF4" s="21">
        <v>59</v>
      </c>
      <c r="AG4" s="21">
        <v>60</v>
      </c>
      <c r="AH4" s="21">
        <v>46</v>
      </c>
      <c r="AI4" s="21">
        <v>54</v>
      </c>
      <c r="AJ4" s="21">
        <v>60</v>
      </c>
      <c r="AK4" s="8">
        <f t="shared" si="8"/>
        <v>681.73</v>
      </c>
      <c r="AL4" s="8">
        <v>49.5</v>
      </c>
      <c r="AM4" s="17">
        <f t="shared" si="2"/>
        <v>0.75572519083969469</v>
      </c>
      <c r="AN4" s="8">
        <v>40.5</v>
      </c>
      <c r="AO4" s="17">
        <f t="shared" si="3"/>
        <v>1.9076778144135658</v>
      </c>
      <c r="AP4" s="7">
        <v>65.916660000000007</v>
      </c>
      <c r="AQ4" s="17">
        <f t="shared" si="4"/>
        <v>1.0141024615384617</v>
      </c>
      <c r="AR4" s="21">
        <v>18</v>
      </c>
      <c r="AS4" s="17">
        <f t="shared" si="5"/>
        <v>0.23076923076923078</v>
      </c>
      <c r="AT4" s="21">
        <v>35.208333333333336</v>
      </c>
      <c r="AU4" s="17">
        <f t="shared" si="6"/>
        <v>0.50297619047619047</v>
      </c>
      <c r="AV4" s="21">
        <v>23.791666666666668</v>
      </c>
      <c r="AW4" s="17">
        <f t="shared" si="7"/>
        <v>0.52870370370370368</v>
      </c>
      <c r="AX4" s="17" t="s">
        <v>1461</v>
      </c>
      <c r="AY4" s="21">
        <v>24.25</v>
      </c>
      <c r="AZ4" s="17">
        <f t="shared" si="9"/>
        <v>0.41810344827586204</v>
      </c>
      <c r="BA4" s="17" t="s">
        <v>1476</v>
      </c>
      <c r="BB4" s="21">
        <v>28.759999999999998</v>
      </c>
      <c r="BC4" s="17">
        <f t="shared" si="10"/>
        <v>0.48745762711864404</v>
      </c>
      <c r="BD4" s="21">
        <v>37.46</v>
      </c>
      <c r="BE4" s="17">
        <f t="shared" si="11"/>
        <v>0.6243333333333333</v>
      </c>
      <c r="BF4" s="21">
        <v>29.58</v>
      </c>
      <c r="BG4" s="17">
        <f t="shared" si="12"/>
        <v>0.64304347826086949</v>
      </c>
      <c r="BH4" s="21">
        <v>14.67</v>
      </c>
      <c r="BI4" s="17">
        <f t="shared" si="13"/>
        <v>0.27166666666666667</v>
      </c>
      <c r="BJ4" s="21">
        <f t="shared" si="14"/>
        <v>621.73</v>
      </c>
      <c r="BK4" s="21">
        <f t="shared" si="15"/>
        <v>367.63665999999995</v>
      </c>
      <c r="BL4" s="21">
        <f t="shared" si="16"/>
        <v>160</v>
      </c>
      <c r="BM4" s="21">
        <f t="shared" si="17"/>
        <v>44.25</v>
      </c>
      <c r="BN4" s="17" t="s">
        <v>1601</v>
      </c>
      <c r="BO4" s="17" t="s">
        <v>1601</v>
      </c>
      <c r="BQ4" s="17">
        <v>0.79114114670981495</v>
      </c>
      <c r="BR4" s="26">
        <v>0.72</v>
      </c>
      <c r="BS4" s="26">
        <f t="shared" si="18"/>
        <v>0.89114114670981492</v>
      </c>
      <c r="BU4" s="17">
        <f t="shared" si="19"/>
        <v>0</v>
      </c>
    </row>
    <row r="5" spans="1:74" s="6" customFormat="1" ht="18.75" customHeight="1" x14ac:dyDescent="0.15">
      <c r="A5" s="6" t="s">
        <v>1456</v>
      </c>
      <c r="B5" s="6" t="s">
        <v>21</v>
      </c>
      <c r="C5" s="6" t="s">
        <v>1465</v>
      </c>
      <c r="D5" s="6" t="s">
        <v>22</v>
      </c>
      <c r="E5" s="6" t="s">
        <v>22</v>
      </c>
      <c r="F5" s="6" t="s">
        <v>22</v>
      </c>
      <c r="G5" s="6" t="s">
        <v>61</v>
      </c>
      <c r="H5" s="6" t="s">
        <v>69</v>
      </c>
      <c r="I5" s="6" t="s">
        <v>70</v>
      </c>
      <c r="J5" s="6" t="s">
        <v>29</v>
      </c>
      <c r="K5" s="6" t="s">
        <v>64</v>
      </c>
      <c r="L5" s="6" t="s">
        <v>1545</v>
      </c>
      <c r="M5" s="6" t="s">
        <v>1344</v>
      </c>
      <c r="N5" s="6">
        <v>1</v>
      </c>
      <c r="O5" s="8">
        <v>41.437550000000002</v>
      </c>
      <c r="P5" s="8">
        <v>83.333333333333329</v>
      </c>
      <c r="Q5" s="8">
        <v>66</v>
      </c>
      <c r="R5" s="7">
        <f t="shared" si="0"/>
        <v>80.541666666666671</v>
      </c>
      <c r="S5" s="17">
        <f t="shared" si="1"/>
        <v>0.22032828282828287</v>
      </c>
      <c r="T5" s="6">
        <v>4</v>
      </c>
      <c r="U5" s="6">
        <v>4</v>
      </c>
      <c r="V5" s="6">
        <v>3</v>
      </c>
      <c r="W5" s="6">
        <v>2</v>
      </c>
      <c r="X5" s="6" t="s">
        <v>36</v>
      </c>
      <c r="Y5" s="8">
        <v>74.5</v>
      </c>
      <c r="Z5" s="8">
        <v>75</v>
      </c>
      <c r="AA5" s="21">
        <v>100</v>
      </c>
      <c r="AB5" s="21">
        <v>100</v>
      </c>
      <c r="AC5" s="21">
        <v>120</v>
      </c>
      <c r="AD5" s="21">
        <v>59</v>
      </c>
      <c r="AE5" s="21">
        <v>79</v>
      </c>
      <c r="AF5" s="21">
        <v>76</v>
      </c>
      <c r="AG5" s="21">
        <v>80</v>
      </c>
      <c r="AH5" s="21">
        <v>59</v>
      </c>
      <c r="AI5" s="21">
        <v>68</v>
      </c>
      <c r="AJ5" s="21">
        <v>76</v>
      </c>
      <c r="AK5" s="8">
        <f t="shared" si="8"/>
        <v>966.5</v>
      </c>
      <c r="AL5" s="8">
        <v>74.5</v>
      </c>
      <c r="AM5" s="17">
        <f t="shared" si="2"/>
        <v>1</v>
      </c>
      <c r="AN5" s="8">
        <v>30.5</v>
      </c>
      <c r="AO5" s="17">
        <f t="shared" si="3"/>
        <v>0.40666666666666668</v>
      </c>
      <c r="AP5" s="7">
        <v>80.5</v>
      </c>
      <c r="AQ5" s="17">
        <f t="shared" si="4"/>
        <v>0.80500000000000005</v>
      </c>
      <c r="AR5" s="21">
        <v>60</v>
      </c>
      <c r="AS5" s="17">
        <f t="shared" si="5"/>
        <v>0.6</v>
      </c>
      <c r="AT5" s="21">
        <v>171.45833333333337</v>
      </c>
      <c r="AU5" s="17">
        <f t="shared" si="6"/>
        <v>1.4288194444444449</v>
      </c>
      <c r="AV5" s="21">
        <v>78.333333333333343</v>
      </c>
      <c r="AW5" s="17">
        <f t="shared" si="7"/>
        <v>1.3276836158192091</v>
      </c>
      <c r="AX5" s="17"/>
      <c r="AY5" s="21">
        <v>48.839999999999996</v>
      </c>
      <c r="AZ5" s="17">
        <f t="shared" si="9"/>
        <v>0.61822784810126574</v>
      </c>
      <c r="BA5" s="17" t="s">
        <v>1476</v>
      </c>
      <c r="BB5" s="21">
        <v>18.5</v>
      </c>
      <c r="BC5" s="17">
        <f t="shared" si="10"/>
        <v>0.24342105263157895</v>
      </c>
      <c r="BD5" s="21">
        <v>85.84</v>
      </c>
      <c r="BE5" s="17">
        <f t="shared" si="11"/>
        <v>1.073</v>
      </c>
      <c r="BF5" s="21">
        <v>10.5</v>
      </c>
      <c r="BG5" s="17">
        <f t="shared" si="12"/>
        <v>0.17796610169491525</v>
      </c>
      <c r="BH5" s="21">
        <v>53.48</v>
      </c>
      <c r="BI5" s="17">
        <f t="shared" si="13"/>
        <v>0.78647058823529403</v>
      </c>
      <c r="BJ5" s="21">
        <f t="shared" si="14"/>
        <v>890.5</v>
      </c>
      <c r="BK5" s="21">
        <f t="shared" si="15"/>
        <v>712.45166666666682</v>
      </c>
      <c r="BL5" s="21">
        <f t="shared" si="16"/>
        <v>203</v>
      </c>
      <c r="BM5" s="21">
        <f t="shared" si="17"/>
        <v>63.98</v>
      </c>
      <c r="BN5" s="17" t="s">
        <v>1601</v>
      </c>
      <c r="BO5" s="17" t="s">
        <v>1601</v>
      </c>
      <c r="BQ5" s="17">
        <v>0.79114114670981495</v>
      </c>
      <c r="BR5" s="26">
        <v>0.72</v>
      </c>
      <c r="BS5" s="26">
        <f t="shared" si="18"/>
        <v>0.89114114670981492</v>
      </c>
      <c r="BU5" s="17">
        <f t="shared" si="19"/>
        <v>0</v>
      </c>
    </row>
    <row r="6" spans="1:74" s="6" customFormat="1" ht="18.75" customHeight="1" x14ac:dyDescent="0.15">
      <c r="A6" s="6" t="s">
        <v>1456</v>
      </c>
      <c r="B6" s="6" t="s">
        <v>21</v>
      </c>
      <c r="C6" s="6" t="s">
        <v>1465</v>
      </c>
      <c r="D6" s="6" t="s">
        <v>22</v>
      </c>
      <c r="E6" s="6" t="s">
        <v>22</v>
      </c>
      <c r="F6" s="6" t="s">
        <v>22</v>
      </c>
      <c r="G6" s="6" t="s">
        <v>61</v>
      </c>
      <c r="H6" s="6" t="s">
        <v>71</v>
      </c>
      <c r="I6" s="6" t="s">
        <v>72</v>
      </c>
      <c r="J6" s="6" t="s">
        <v>29</v>
      </c>
      <c r="K6" s="6" t="s">
        <v>30</v>
      </c>
      <c r="L6" s="6" t="s">
        <v>1545</v>
      </c>
      <c r="M6" s="6" t="s">
        <v>1344</v>
      </c>
      <c r="N6" s="6">
        <v>1</v>
      </c>
      <c r="O6" s="8">
        <v>68.719025000000002</v>
      </c>
      <c r="P6" s="8">
        <v>119.66666666666667</v>
      </c>
      <c r="Q6" s="8">
        <v>56</v>
      </c>
      <c r="R6" s="7">
        <f t="shared" si="0"/>
        <v>67.333333333333329</v>
      </c>
      <c r="S6" s="17">
        <f t="shared" si="1"/>
        <v>0.20238095238095233</v>
      </c>
      <c r="T6" s="6">
        <v>4</v>
      </c>
      <c r="U6" s="6">
        <v>3</v>
      </c>
      <c r="V6" s="6">
        <v>3</v>
      </c>
      <c r="W6" s="6">
        <v>2</v>
      </c>
      <c r="X6" s="6" t="s">
        <v>36</v>
      </c>
      <c r="Y6" s="8">
        <v>80</v>
      </c>
      <c r="Z6" s="8">
        <v>51</v>
      </c>
      <c r="AA6" s="21">
        <v>100</v>
      </c>
      <c r="AB6" s="21">
        <v>110</v>
      </c>
      <c r="AC6" s="21">
        <v>100</v>
      </c>
      <c r="AD6" s="21">
        <v>47</v>
      </c>
      <c r="AE6" s="21">
        <v>55</v>
      </c>
      <c r="AF6" s="21">
        <v>53</v>
      </c>
      <c r="AG6" s="21">
        <v>60</v>
      </c>
      <c r="AH6" s="21">
        <v>44</v>
      </c>
      <c r="AI6" s="21">
        <v>51</v>
      </c>
      <c r="AJ6" s="21">
        <v>57</v>
      </c>
      <c r="AK6" s="8">
        <f t="shared" si="8"/>
        <v>808</v>
      </c>
      <c r="AL6" s="8">
        <v>50</v>
      </c>
      <c r="AM6" s="17">
        <f t="shared" si="2"/>
        <v>0.625</v>
      </c>
      <c r="AN6" s="8">
        <v>75</v>
      </c>
      <c r="AO6" s="17">
        <f t="shared" si="3"/>
        <v>1.4705882352941178</v>
      </c>
      <c r="AP6" s="7">
        <v>100</v>
      </c>
      <c r="AQ6" s="17">
        <f t="shared" si="4"/>
        <v>1</v>
      </c>
      <c r="AR6" s="21">
        <v>100.5</v>
      </c>
      <c r="AS6" s="17">
        <f t="shared" si="5"/>
        <v>0.91363636363636369</v>
      </c>
      <c r="AT6" s="21">
        <v>103.5</v>
      </c>
      <c r="AU6" s="17">
        <f t="shared" si="6"/>
        <v>1.0349999999999999</v>
      </c>
      <c r="AV6" s="21">
        <v>53</v>
      </c>
      <c r="AW6" s="17">
        <f t="shared" si="7"/>
        <v>1.1276595744680851</v>
      </c>
      <c r="AX6" s="17"/>
      <c r="AY6" s="21">
        <v>57.5</v>
      </c>
      <c r="AZ6" s="17">
        <f t="shared" si="9"/>
        <v>1.0454545454545454</v>
      </c>
      <c r="BA6" s="17"/>
      <c r="BB6" s="21">
        <v>40</v>
      </c>
      <c r="BC6" s="17">
        <f t="shared" si="10"/>
        <v>0.75471698113207553</v>
      </c>
      <c r="BD6" s="21">
        <v>48</v>
      </c>
      <c r="BE6" s="17">
        <f t="shared" si="11"/>
        <v>0.8</v>
      </c>
      <c r="BF6" s="21">
        <v>63.5</v>
      </c>
      <c r="BG6" s="17">
        <f t="shared" si="12"/>
        <v>1.4431818181818181</v>
      </c>
      <c r="BH6" s="21">
        <v>57.5</v>
      </c>
      <c r="BI6" s="17">
        <f t="shared" si="13"/>
        <v>1.1274509803921569</v>
      </c>
      <c r="BJ6" s="21">
        <f t="shared" si="14"/>
        <v>751</v>
      </c>
      <c r="BK6" s="21">
        <f t="shared" si="15"/>
        <v>748.5</v>
      </c>
      <c r="BL6" s="21">
        <f t="shared" si="16"/>
        <v>152</v>
      </c>
      <c r="BM6" s="21">
        <f t="shared" si="17"/>
        <v>121</v>
      </c>
      <c r="BN6" s="17"/>
      <c r="BO6" s="17"/>
      <c r="BQ6" s="17">
        <v>0.79114114670981495</v>
      </c>
      <c r="BR6" s="26">
        <v>0.72</v>
      </c>
      <c r="BS6" s="26">
        <f t="shared" si="18"/>
        <v>0.89114114670981492</v>
      </c>
      <c r="BU6" s="17">
        <f t="shared" si="19"/>
        <v>0</v>
      </c>
    </row>
    <row r="7" spans="1:74" s="6" customFormat="1" ht="18.75" customHeight="1" x14ac:dyDescent="0.15">
      <c r="A7" s="6" t="s">
        <v>1456</v>
      </c>
      <c r="B7" s="6" t="s">
        <v>21</v>
      </c>
      <c r="C7" s="6" t="s">
        <v>1465</v>
      </c>
      <c r="D7" s="6" t="s">
        <v>22</v>
      </c>
      <c r="E7" s="6" t="s">
        <v>22</v>
      </c>
      <c r="F7" s="6" t="s">
        <v>22</v>
      </c>
      <c r="G7" s="6" t="s">
        <v>61</v>
      </c>
      <c r="H7" s="6" t="s">
        <v>73</v>
      </c>
      <c r="I7" s="6" t="s">
        <v>74</v>
      </c>
      <c r="J7" s="6" t="s">
        <v>29</v>
      </c>
      <c r="K7" s="6" t="s">
        <v>64</v>
      </c>
      <c r="L7" s="6" t="s">
        <v>1545</v>
      </c>
      <c r="M7" s="6" t="s">
        <v>1344</v>
      </c>
      <c r="N7" s="6">
        <v>1</v>
      </c>
      <c r="O7" s="8">
        <v>29.677049999999998</v>
      </c>
      <c r="P7" s="8">
        <v>83.333333333333329</v>
      </c>
      <c r="Q7" s="8">
        <v>32.708333333333336</v>
      </c>
      <c r="R7" s="7">
        <f t="shared" si="0"/>
        <v>38.833333333333336</v>
      </c>
      <c r="S7" s="17">
        <f t="shared" si="1"/>
        <v>0.18726114649681525</v>
      </c>
      <c r="T7" s="6">
        <v>4</v>
      </c>
      <c r="U7" s="6">
        <v>3</v>
      </c>
      <c r="V7" s="6">
        <v>3</v>
      </c>
      <c r="W7" s="6">
        <v>2</v>
      </c>
      <c r="X7" s="6" t="s">
        <v>36</v>
      </c>
      <c r="Y7" s="8">
        <v>64</v>
      </c>
      <c r="Z7" s="8">
        <v>30</v>
      </c>
      <c r="AA7" s="21">
        <v>40</v>
      </c>
      <c r="AB7" s="21">
        <v>40</v>
      </c>
      <c r="AC7" s="21">
        <v>35</v>
      </c>
      <c r="AD7" s="21">
        <v>40</v>
      </c>
      <c r="AE7" s="21">
        <v>35</v>
      </c>
      <c r="AF7" s="21">
        <v>30</v>
      </c>
      <c r="AG7" s="21">
        <v>40</v>
      </c>
      <c r="AH7" s="21">
        <v>31</v>
      </c>
      <c r="AI7" s="21">
        <v>36</v>
      </c>
      <c r="AJ7" s="21">
        <v>45</v>
      </c>
      <c r="AK7" s="8">
        <f t="shared" si="8"/>
        <v>466</v>
      </c>
      <c r="AL7" s="8">
        <v>64</v>
      </c>
      <c r="AM7" s="17">
        <f t="shared" si="2"/>
        <v>1</v>
      </c>
      <c r="AN7" s="8">
        <v>30</v>
      </c>
      <c r="AO7" s="17">
        <f t="shared" si="3"/>
        <v>1</v>
      </c>
      <c r="AP7" s="7">
        <v>40</v>
      </c>
      <c r="AQ7" s="17">
        <f t="shared" si="4"/>
        <v>1</v>
      </c>
      <c r="AR7" s="21">
        <v>40.5</v>
      </c>
      <c r="AS7" s="17">
        <f t="shared" si="5"/>
        <v>1.0125</v>
      </c>
      <c r="AT7" s="21">
        <v>36</v>
      </c>
      <c r="AU7" s="17">
        <f t="shared" si="6"/>
        <v>1.0285714285714285</v>
      </c>
      <c r="AV7" s="21">
        <v>45</v>
      </c>
      <c r="AW7" s="17">
        <f t="shared" si="7"/>
        <v>1.125</v>
      </c>
      <c r="AX7" s="17"/>
      <c r="AY7" s="21">
        <v>35</v>
      </c>
      <c r="AZ7" s="17">
        <f t="shared" si="9"/>
        <v>1</v>
      </c>
      <c r="BA7" s="17"/>
      <c r="BB7" s="21">
        <v>28</v>
      </c>
      <c r="BC7" s="17">
        <f t="shared" si="10"/>
        <v>0.93333333333333335</v>
      </c>
      <c r="BD7" s="21">
        <v>39</v>
      </c>
      <c r="BE7" s="17">
        <f t="shared" si="11"/>
        <v>0.97499999999999998</v>
      </c>
      <c r="BF7" s="21">
        <v>50.75</v>
      </c>
      <c r="BG7" s="17">
        <f t="shared" si="12"/>
        <v>1.6370967741935485</v>
      </c>
      <c r="BH7" s="21">
        <v>44.25</v>
      </c>
      <c r="BI7" s="17">
        <f t="shared" si="13"/>
        <v>1.2291666666666667</v>
      </c>
      <c r="BJ7" s="21">
        <f t="shared" si="14"/>
        <v>421</v>
      </c>
      <c r="BK7" s="21">
        <f t="shared" si="15"/>
        <v>452.5</v>
      </c>
      <c r="BL7" s="21">
        <f t="shared" si="16"/>
        <v>112</v>
      </c>
      <c r="BM7" s="21">
        <f t="shared" si="17"/>
        <v>95</v>
      </c>
      <c r="BN7" s="17"/>
      <c r="BO7" s="17"/>
      <c r="BQ7" s="17">
        <v>0.79114114670981495</v>
      </c>
      <c r="BR7" s="26">
        <v>0.72</v>
      </c>
      <c r="BS7" s="26">
        <f t="shared" si="18"/>
        <v>0.89114114670981492</v>
      </c>
      <c r="BU7" s="17">
        <f t="shared" si="19"/>
        <v>0</v>
      </c>
    </row>
    <row r="8" spans="1:74" s="6" customFormat="1" ht="18.75" customHeight="1" x14ac:dyDescent="0.15">
      <c r="A8" s="6" t="s">
        <v>1456</v>
      </c>
      <c r="B8" s="6" t="s">
        <v>21</v>
      </c>
      <c r="C8" s="6" t="s">
        <v>1465</v>
      </c>
      <c r="D8" s="6" t="s">
        <v>22</v>
      </c>
      <c r="E8" s="6" t="s">
        <v>22</v>
      </c>
      <c r="F8" s="6" t="s">
        <v>22</v>
      </c>
      <c r="G8" s="6" t="s">
        <v>61</v>
      </c>
      <c r="H8" s="6" t="s">
        <v>75</v>
      </c>
      <c r="I8" s="6" t="s">
        <v>76</v>
      </c>
      <c r="J8" s="6" t="s">
        <v>29</v>
      </c>
      <c r="K8" s="6" t="s">
        <v>64</v>
      </c>
      <c r="L8" s="6" t="s">
        <v>1545</v>
      </c>
      <c r="M8" s="6" t="s">
        <v>1344</v>
      </c>
      <c r="N8" s="6">
        <v>1</v>
      </c>
      <c r="O8" s="8">
        <v>192.53612857142858</v>
      </c>
      <c r="P8" s="8">
        <v>67.5</v>
      </c>
      <c r="Q8" s="8">
        <v>32</v>
      </c>
      <c r="R8" s="7">
        <f t="shared" si="0"/>
        <v>38.666666666666664</v>
      </c>
      <c r="S8" s="17">
        <f t="shared" si="1"/>
        <v>0.20833333333333326</v>
      </c>
      <c r="T8" s="6">
        <v>3</v>
      </c>
      <c r="U8" s="6">
        <v>3</v>
      </c>
      <c r="V8" s="6">
        <v>3</v>
      </c>
      <c r="W8" s="6">
        <v>2</v>
      </c>
      <c r="X8" s="6" t="s">
        <v>28</v>
      </c>
      <c r="Y8" s="8">
        <v>60</v>
      </c>
      <c r="Z8" s="8">
        <v>57</v>
      </c>
      <c r="AA8" s="21">
        <v>40</v>
      </c>
      <c r="AB8" s="21">
        <v>35</v>
      </c>
      <c r="AC8" s="21">
        <v>35</v>
      </c>
      <c r="AD8" s="21">
        <v>35</v>
      </c>
      <c r="AE8" s="21">
        <v>30</v>
      </c>
      <c r="AF8" s="21">
        <v>30</v>
      </c>
      <c r="AG8" s="21">
        <v>40</v>
      </c>
      <c r="AH8" s="21">
        <v>27</v>
      </c>
      <c r="AI8" s="21">
        <v>32</v>
      </c>
      <c r="AJ8" s="21">
        <v>43</v>
      </c>
      <c r="AK8" s="8">
        <f t="shared" si="8"/>
        <v>464</v>
      </c>
      <c r="AL8" s="8">
        <v>53</v>
      </c>
      <c r="AM8" s="17">
        <f t="shared" si="2"/>
        <v>0.8833333333333333</v>
      </c>
      <c r="AN8" s="8">
        <v>15</v>
      </c>
      <c r="AO8" s="17">
        <f t="shared" si="3"/>
        <v>0.26315789473684209</v>
      </c>
      <c r="AP8" s="7">
        <v>17</v>
      </c>
      <c r="AQ8" s="17">
        <f t="shared" si="4"/>
        <v>0.42499999999999999</v>
      </c>
      <c r="AR8" s="21">
        <v>35</v>
      </c>
      <c r="AS8" s="17">
        <f t="shared" si="5"/>
        <v>1</v>
      </c>
      <c r="AT8" s="21">
        <v>40</v>
      </c>
      <c r="AU8" s="17">
        <f t="shared" si="6"/>
        <v>1.1428571428571428</v>
      </c>
      <c r="AV8" s="21">
        <v>11.5</v>
      </c>
      <c r="AW8" s="17">
        <f t="shared" si="7"/>
        <v>0.32857142857142857</v>
      </c>
      <c r="AX8" s="17" t="s">
        <v>1461</v>
      </c>
      <c r="AY8" s="21">
        <v>75</v>
      </c>
      <c r="AZ8" s="17">
        <f t="shared" si="9"/>
        <v>2.5</v>
      </c>
      <c r="BA8" s="17"/>
      <c r="BB8" s="21">
        <v>0</v>
      </c>
      <c r="BC8" s="17">
        <f t="shared" si="10"/>
        <v>0</v>
      </c>
      <c r="BD8" s="21">
        <v>40</v>
      </c>
      <c r="BE8" s="17">
        <f t="shared" si="11"/>
        <v>1</v>
      </c>
      <c r="BF8" s="21">
        <v>38</v>
      </c>
      <c r="BG8" s="17">
        <f t="shared" si="12"/>
        <v>1.4074074074074074</v>
      </c>
      <c r="BH8" s="21">
        <v>0</v>
      </c>
      <c r="BI8" s="17">
        <f t="shared" si="13"/>
        <v>0</v>
      </c>
      <c r="BJ8" s="21">
        <f t="shared" si="14"/>
        <v>421</v>
      </c>
      <c r="BK8" s="21">
        <f t="shared" si="15"/>
        <v>324.5</v>
      </c>
      <c r="BL8" s="21">
        <f t="shared" si="16"/>
        <v>102</v>
      </c>
      <c r="BM8" s="21">
        <f t="shared" si="17"/>
        <v>38</v>
      </c>
      <c r="BN8" s="17" t="s">
        <v>1601</v>
      </c>
      <c r="BO8" s="17" t="s">
        <v>1601</v>
      </c>
      <c r="BQ8" s="17">
        <v>0.79114114670981495</v>
      </c>
      <c r="BR8" s="26">
        <v>0.72</v>
      </c>
      <c r="BS8" s="26">
        <f t="shared" si="18"/>
        <v>0.89114114670981492</v>
      </c>
      <c r="BU8" s="17">
        <f t="shared" si="19"/>
        <v>0</v>
      </c>
    </row>
    <row r="9" spans="1:74" s="6" customFormat="1" ht="18.75" customHeight="1" x14ac:dyDescent="0.15">
      <c r="A9" s="6" t="s">
        <v>1456</v>
      </c>
      <c r="B9" s="6" t="s">
        <v>21</v>
      </c>
      <c r="C9" s="6" t="s">
        <v>1465</v>
      </c>
      <c r="D9" s="6" t="s">
        <v>22</v>
      </c>
      <c r="E9" s="6" t="s">
        <v>22</v>
      </c>
      <c r="F9" s="6" t="s">
        <v>22</v>
      </c>
      <c r="G9" s="6" t="s">
        <v>61</v>
      </c>
      <c r="H9" s="6" t="s">
        <v>77</v>
      </c>
      <c r="I9" s="6" t="s">
        <v>78</v>
      </c>
      <c r="J9" s="6" t="s">
        <v>29</v>
      </c>
      <c r="K9" s="6" t="s">
        <v>30</v>
      </c>
      <c r="L9" s="6" t="s">
        <v>1545</v>
      </c>
      <c r="M9" s="6" t="s">
        <v>1344</v>
      </c>
      <c r="N9" s="6">
        <v>1</v>
      </c>
      <c r="O9" s="8">
        <v>1</v>
      </c>
      <c r="P9" s="8">
        <v>103.16666666666667</v>
      </c>
      <c r="Q9" s="8">
        <v>57</v>
      </c>
      <c r="R9" s="7">
        <f t="shared" si="0"/>
        <v>70.416666666666671</v>
      </c>
      <c r="S9" s="17">
        <f t="shared" si="1"/>
        <v>0.23538011695906436</v>
      </c>
      <c r="T9" s="6">
        <v>4</v>
      </c>
      <c r="U9" s="6">
        <v>3</v>
      </c>
      <c r="V9" s="6">
        <v>3</v>
      </c>
      <c r="W9" s="6">
        <v>2</v>
      </c>
      <c r="X9" s="6" t="s">
        <v>36</v>
      </c>
      <c r="Y9" s="8">
        <v>70</v>
      </c>
      <c r="Z9" s="8">
        <v>45</v>
      </c>
      <c r="AA9" s="21">
        <v>100</v>
      </c>
      <c r="AB9" s="21">
        <v>130</v>
      </c>
      <c r="AC9" s="21">
        <v>120</v>
      </c>
      <c r="AD9" s="21">
        <v>50</v>
      </c>
      <c r="AE9" s="21">
        <v>57</v>
      </c>
      <c r="AF9" s="21">
        <v>56</v>
      </c>
      <c r="AG9" s="21">
        <v>60</v>
      </c>
      <c r="AH9" s="21">
        <v>49</v>
      </c>
      <c r="AI9" s="21">
        <v>51</v>
      </c>
      <c r="AJ9" s="21">
        <v>57</v>
      </c>
      <c r="AK9" s="8">
        <f t="shared" si="8"/>
        <v>845</v>
      </c>
      <c r="AL9" s="8">
        <v>80</v>
      </c>
      <c r="AM9" s="17">
        <f t="shared" si="2"/>
        <v>1.1428571428571428</v>
      </c>
      <c r="AN9" s="8">
        <v>47</v>
      </c>
      <c r="AO9" s="17">
        <f t="shared" si="3"/>
        <v>1.0444444444444445</v>
      </c>
      <c r="AP9" s="7">
        <v>100</v>
      </c>
      <c r="AQ9" s="17">
        <f t="shared" si="4"/>
        <v>1</v>
      </c>
      <c r="AR9" s="21">
        <v>60</v>
      </c>
      <c r="AS9" s="17">
        <f t="shared" si="5"/>
        <v>0.46153846153846156</v>
      </c>
      <c r="AT9" s="21">
        <v>120.5</v>
      </c>
      <c r="AU9" s="17">
        <f t="shared" si="6"/>
        <v>1.0041666666666667</v>
      </c>
      <c r="AV9" s="21">
        <v>61</v>
      </c>
      <c r="AW9" s="17">
        <f t="shared" si="7"/>
        <v>1.22</v>
      </c>
      <c r="AX9" s="17"/>
      <c r="AY9" s="21">
        <v>73.25</v>
      </c>
      <c r="AZ9" s="17">
        <f t="shared" si="9"/>
        <v>1.2850877192982457</v>
      </c>
      <c r="BA9" s="17"/>
      <c r="BB9" s="21">
        <v>30</v>
      </c>
      <c r="BC9" s="17">
        <f t="shared" si="10"/>
        <v>0.5357142857142857</v>
      </c>
      <c r="BD9" s="21">
        <v>46.75</v>
      </c>
      <c r="BE9" s="17">
        <f t="shared" si="11"/>
        <v>0.77916666666666667</v>
      </c>
      <c r="BF9" s="21">
        <v>59.5</v>
      </c>
      <c r="BG9" s="17">
        <f t="shared" si="12"/>
        <v>1.2142857142857142</v>
      </c>
      <c r="BH9" s="21">
        <v>63.5</v>
      </c>
      <c r="BI9" s="17">
        <f t="shared" si="13"/>
        <v>1.2450980392156863</v>
      </c>
      <c r="BJ9" s="21">
        <f t="shared" si="14"/>
        <v>788</v>
      </c>
      <c r="BK9" s="21">
        <f t="shared" si="15"/>
        <v>741.5</v>
      </c>
      <c r="BL9" s="21">
        <f t="shared" si="16"/>
        <v>157</v>
      </c>
      <c r="BM9" s="21">
        <f t="shared" si="17"/>
        <v>123</v>
      </c>
      <c r="BN9" s="17"/>
      <c r="BO9" s="17"/>
      <c r="BQ9" s="17">
        <v>0.79114114670981495</v>
      </c>
      <c r="BR9" s="26">
        <v>0.72</v>
      </c>
      <c r="BS9" s="26">
        <f t="shared" si="18"/>
        <v>0.89114114670981492</v>
      </c>
      <c r="BU9" s="17">
        <f t="shared" si="19"/>
        <v>0</v>
      </c>
    </row>
    <row r="10" spans="1:74" s="6" customFormat="1" ht="18.75" customHeight="1" x14ac:dyDescent="0.15">
      <c r="A10" s="6" t="s">
        <v>1456</v>
      </c>
      <c r="B10" s="6" t="s">
        <v>21</v>
      </c>
      <c r="C10" s="6" t="s">
        <v>1465</v>
      </c>
      <c r="D10" s="6" t="s">
        <v>22</v>
      </c>
      <c r="E10" s="6" t="s">
        <v>22</v>
      </c>
      <c r="F10" s="6" t="s">
        <v>22</v>
      </c>
      <c r="G10" s="6" t="s">
        <v>61</v>
      </c>
      <c r="H10" s="6" t="s">
        <v>79</v>
      </c>
      <c r="I10" s="6" t="s">
        <v>80</v>
      </c>
      <c r="J10" s="6" t="s">
        <v>29</v>
      </c>
      <c r="K10" s="6" t="s">
        <v>30</v>
      </c>
      <c r="L10" s="6" t="s">
        <v>1545</v>
      </c>
      <c r="M10" s="6" t="s">
        <v>1344</v>
      </c>
      <c r="N10" s="6">
        <v>1</v>
      </c>
      <c r="O10" s="8">
        <v>79.047885714285727</v>
      </c>
      <c r="P10" s="8">
        <v>50</v>
      </c>
      <c r="Q10" s="8">
        <v>49.083333333333336</v>
      </c>
      <c r="R10" s="7">
        <f t="shared" si="0"/>
        <v>58.25</v>
      </c>
      <c r="S10" s="17">
        <f t="shared" si="1"/>
        <v>0.18675721561969438</v>
      </c>
      <c r="T10" s="6">
        <v>4</v>
      </c>
      <c r="U10" s="6">
        <v>3</v>
      </c>
      <c r="V10" s="6">
        <v>3</v>
      </c>
      <c r="W10" s="6">
        <v>2</v>
      </c>
      <c r="X10" s="6" t="s">
        <v>36</v>
      </c>
      <c r="Y10" s="8">
        <v>70</v>
      </c>
      <c r="Z10" s="8">
        <v>55</v>
      </c>
      <c r="AA10" s="21">
        <v>55</v>
      </c>
      <c r="AB10" s="21">
        <v>60</v>
      </c>
      <c r="AC10" s="21">
        <v>50</v>
      </c>
      <c r="AD10" s="21">
        <v>43</v>
      </c>
      <c r="AE10" s="21">
        <v>65</v>
      </c>
      <c r="AF10" s="21">
        <v>64</v>
      </c>
      <c r="AG10" s="21">
        <v>66</v>
      </c>
      <c r="AH10" s="21">
        <v>50</v>
      </c>
      <c r="AI10" s="21">
        <v>57</v>
      </c>
      <c r="AJ10" s="21">
        <v>64</v>
      </c>
      <c r="AK10" s="8">
        <f t="shared" si="8"/>
        <v>699</v>
      </c>
      <c r="AL10" s="8">
        <v>40</v>
      </c>
      <c r="AM10" s="17">
        <f t="shared" si="2"/>
        <v>0.5714285714285714</v>
      </c>
      <c r="AN10" s="8">
        <v>89</v>
      </c>
      <c r="AO10" s="17">
        <f t="shared" si="3"/>
        <v>1.6181818181818182</v>
      </c>
      <c r="AP10" s="7">
        <v>56</v>
      </c>
      <c r="AQ10" s="17">
        <f t="shared" si="4"/>
        <v>1.0181818181818181</v>
      </c>
      <c r="AR10" s="21">
        <v>60</v>
      </c>
      <c r="AS10" s="17">
        <f t="shared" si="5"/>
        <v>1</v>
      </c>
      <c r="AT10" s="21">
        <v>50.5</v>
      </c>
      <c r="AU10" s="17">
        <f t="shared" si="6"/>
        <v>1.01</v>
      </c>
      <c r="AV10" s="21">
        <v>60</v>
      </c>
      <c r="AW10" s="17">
        <f t="shared" si="7"/>
        <v>1.3953488372093024</v>
      </c>
      <c r="AX10" s="17"/>
      <c r="AY10" s="21">
        <v>51</v>
      </c>
      <c r="AZ10" s="17">
        <f t="shared" si="9"/>
        <v>0.7846153846153846</v>
      </c>
      <c r="BA10" s="17" t="s">
        <v>1476</v>
      </c>
      <c r="BB10" s="21">
        <v>15</v>
      </c>
      <c r="BC10" s="17">
        <f t="shared" si="10"/>
        <v>0.234375</v>
      </c>
      <c r="BD10" s="21">
        <v>19</v>
      </c>
      <c r="BE10" s="17">
        <f t="shared" si="11"/>
        <v>0.2878787878787879</v>
      </c>
      <c r="BF10" s="21">
        <v>40</v>
      </c>
      <c r="BG10" s="17">
        <f t="shared" si="12"/>
        <v>0.8</v>
      </c>
      <c r="BH10" s="21">
        <v>65</v>
      </c>
      <c r="BI10" s="17">
        <f t="shared" si="13"/>
        <v>1.1403508771929824</v>
      </c>
      <c r="BJ10" s="21">
        <f t="shared" si="14"/>
        <v>635</v>
      </c>
      <c r="BK10" s="21">
        <f t="shared" si="15"/>
        <v>545.5</v>
      </c>
      <c r="BL10" s="21">
        <f t="shared" si="16"/>
        <v>171</v>
      </c>
      <c r="BM10" s="21">
        <f t="shared" si="17"/>
        <v>105</v>
      </c>
      <c r="BN10" s="17"/>
      <c r="BO10" s="17"/>
      <c r="BQ10" s="17">
        <v>0.79114114670981495</v>
      </c>
      <c r="BR10" s="26">
        <v>0.72</v>
      </c>
      <c r="BS10" s="26">
        <f t="shared" si="18"/>
        <v>0.89114114670981492</v>
      </c>
      <c r="BU10" s="17">
        <f t="shared" si="19"/>
        <v>0</v>
      </c>
    </row>
    <row r="11" spans="1:74" s="6" customFormat="1" ht="18.75" customHeight="1" x14ac:dyDescent="0.15">
      <c r="A11" s="6" t="s">
        <v>1456</v>
      </c>
      <c r="B11" s="6" t="s">
        <v>21</v>
      </c>
      <c r="C11" s="6" t="s">
        <v>1465</v>
      </c>
      <c r="D11" s="6" t="s">
        <v>22</v>
      </c>
      <c r="E11" s="6" t="s">
        <v>22</v>
      </c>
      <c r="F11" s="6" t="s">
        <v>22</v>
      </c>
      <c r="G11" s="6" t="s">
        <v>61</v>
      </c>
      <c r="H11" s="6" t="s">
        <v>81</v>
      </c>
      <c r="I11" s="6" t="s">
        <v>82</v>
      </c>
      <c r="J11" s="6" t="s">
        <v>29</v>
      </c>
      <c r="K11" s="6" t="s">
        <v>30</v>
      </c>
      <c r="L11" s="6" t="s">
        <v>1545</v>
      </c>
      <c r="M11" s="6" t="s">
        <v>1344</v>
      </c>
      <c r="N11" s="6">
        <v>1</v>
      </c>
      <c r="O11" s="8">
        <v>83.333333333333329</v>
      </c>
      <c r="P11" s="8">
        <v>131.5</v>
      </c>
      <c r="Q11" s="8">
        <v>68</v>
      </c>
      <c r="R11" s="7">
        <f t="shared" si="0"/>
        <v>80.083333333333329</v>
      </c>
      <c r="S11" s="17">
        <f t="shared" si="1"/>
        <v>0.17769607843137258</v>
      </c>
      <c r="T11" s="6">
        <v>4</v>
      </c>
      <c r="U11" s="6">
        <v>3</v>
      </c>
      <c r="V11" s="6">
        <v>2</v>
      </c>
      <c r="W11" s="6">
        <v>2</v>
      </c>
      <c r="X11" s="6" t="s">
        <v>36</v>
      </c>
      <c r="Y11" s="8">
        <v>70</v>
      </c>
      <c r="Z11" s="8">
        <v>63</v>
      </c>
      <c r="AA11" s="21">
        <v>110</v>
      </c>
      <c r="AB11" s="21">
        <v>120</v>
      </c>
      <c r="AC11" s="21">
        <v>110</v>
      </c>
      <c r="AD11" s="21">
        <v>51</v>
      </c>
      <c r="AE11" s="21">
        <v>80</v>
      </c>
      <c r="AF11" s="21">
        <v>75</v>
      </c>
      <c r="AG11" s="21">
        <v>80</v>
      </c>
      <c r="AH11" s="21">
        <v>59</v>
      </c>
      <c r="AI11" s="21">
        <v>68</v>
      </c>
      <c r="AJ11" s="21">
        <v>75</v>
      </c>
      <c r="AK11" s="8">
        <f t="shared" si="8"/>
        <v>961</v>
      </c>
      <c r="AL11" s="8">
        <v>70</v>
      </c>
      <c r="AM11" s="17">
        <f t="shared" si="2"/>
        <v>1</v>
      </c>
      <c r="AN11" s="8">
        <v>65</v>
      </c>
      <c r="AO11" s="17">
        <f t="shared" si="3"/>
        <v>1.0317460317460319</v>
      </c>
      <c r="AP11" s="7">
        <v>110</v>
      </c>
      <c r="AQ11" s="17">
        <f t="shared" si="4"/>
        <v>1</v>
      </c>
      <c r="AR11" s="21">
        <v>0</v>
      </c>
      <c r="AS11" s="17">
        <f t="shared" si="5"/>
        <v>0</v>
      </c>
      <c r="AT11" s="21">
        <v>146.5</v>
      </c>
      <c r="AU11" s="17">
        <f t="shared" si="6"/>
        <v>1.3318181818181818</v>
      </c>
      <c r="AV11" s="21">
        <v>120</v>
      </c>
      <c r="AW11" s="17">
        <f t="shared" si="7"/>
        <v>2.3529411764705883</v>
      </c>
      <c r="AX11" s="17"/>
      <c r="AY11" s="21">
        <v>30</v>
      </c>
      <c r="AZ11" s="17">
        <f t="shared" si="9"/>
        <v>0.375</v>
      </c>
      <c r="BA11" s="17" t="s">
        <v>1476</v>
      </c>
      <c r="BB11" s="21">
        <v>7</v>
      </c>
      <c r="BC11" s="17">
        <f t="shared" si="10"/>
        <v>9.3333333333333338E-2</v>
      </c>
      <c r="BD11" s="21">
        <v>30</v>
      </c>
      <c r="BE11" s="17">
        <f t="shared" si="11"/>
        <v>0.375</v>
      </c>
      <c r="BF11" s="21">
        <v>30</v>
      </c>
      <c r="BG11" s="17">
        <f t="shared" si="12"/>
        <v>0.50847457627118642</v>
      </c>
      <c r="BH11" s="21">
        <v>0</v>
      </c>
      <c r="BI11" s="17">
        <f t="shared" si="13"/>
        <v>0</v>
      </c>
      <c r="BJ11" s="21">
        <f t="shared" si="14"/>
        <v>886</v>
      </c>
      <c r="BK11" s="21">
        <f t="shared" si="15"/>
        <v>608.5</v>
      </c>
      <c r="BL11" s="21">
        <f t="shared" si="16"/>
        <v>202</v>
      </c>
      <c r="BM11" s="21">
        <f t="shared" si="17"/>
        <v>30</v>
      </c>
      <c r="BN11" s="17" t="s">
        <v>1601</v>
      </c>
      <c r="BO11" s="17" t="s">
        <v>1601</v>
      </c>
      <c r="BQ11" s="17">
        <v>0.79114114670981495</v>
      </c>
      <c r="BR11" s="26">
        <v>0.72</v>
      </c>
      <c r="BS11" s="26">
        <f t="shared" si="18"/>
        <v>0.89114114670981492</v>
      </c>
      <c r="BU11" s="17">
        <f t="shared" si="19"/>
        <v>0</v>
      </c>
    </row>
    <row r="12" spans="1:74" s="6" customFormat="1" ht="18.75" customHeight="1" x14ac:dyDescent="0.15">
      <c r="A12" s="6" t="s">
        <v>1456</v>
      </c>
      <c r="B12" s="6" t="s">
        <v>21</v>
      </c>
      <c r="C12" s="6" t="s">
        <v>1465</v>
      </c>
      <c r="D12" s="6" t="s">
        <v>22</v>
      </c>
      <c r="E12" s="6" t="s">
        <v>22</v>
      </c>
      <c r="F12" s="6" t="s">
        <v>22</v>
      </c>
      <c r="G12" s="6" t="s">
        <v>61</v>
      </c>
      <c r="H12" s="6" t="s">
        <v>83</v>
      </c>
      <c r="I12" s="6" t="s">
        <v>84</v>
      </c>
      <c r="J12" s="6" t="s">
        <v>27</v>
      </c>
      <c r="K12" s="6" t="s">
        <v>1327</v>
      </c>
      <c r="L12" s="6" t="s">
        <v>1545</v>
      </c>
      <c r="M12" s="6" t="s">
        <v>1344</v>
      </c>
      <c r="N12" s="6">
        <v>2</v>
      </c>
      <c r="O12" s="8">
        <v>58.333333333333336</v>
      </c>
      <c r="P12" s="8">
        <v>59.474166666666669</v>
      </c>
      <c r="Q12" s="8">
        <v>40</v>
      </c>
      <c r="R12" s="7">
        <f t="shared" si="0"/>
        <v>47.311692701590864</v>
      </c>
      <c r="S12" s="17">
        <f t="shared" si="1"/>
        <v>0.18279231753977165</v>
      </c>
      <c r="T12" s="6">
        <v>4</v>
      </c>
      <c r="U12" s="6">
        <v>3</v>
      </c>
      <c r="V12" s="6">
        <v>3</v>
      </c>
      <c r="W12" s="6">
        <v>2</v>
      </c>
      <c r="X12" s="6" t="s">
        <v>28</v>
      </c>
      <c r="Y12" s="7">
        <v>97</v>
      </c>
      <c r="Z12" s="7">
        <v>36</v>
      </c>
      <c r="AA12" s="7">
        <v>29</v>
      </c>
      <c r="AB12" s="7">
        <v>38.367308190213173</v>
      </c>
      <c r="AC12" s="7">
        <v>49.221217744023477</v>
      </c>
      <c r="AD12" s="7">
        <v>40</v>
      </c>
      <c r="AE12" s="7">
        <v>45.182553724001039</v>
      </c>
      <c r="AF12" s="7">
        <v>47.454302235263661</v>
      </c>
      <c r="AG12" s="7">
        <v>57.803378786571166</v>
      </c>
      <c r="AH12" s="21">
        <v>37</v>
      </c>
      <c r="AI12" s="21">
        <v>42.5</v>
      </c>
      <c r="AJ12" s="21">
        <v>48.211551739017871</v>
      </c>
      <c r="AK12" s="8">
        <f t="shared" si="8"/>
        <v>567.7403124190904</v>
      </c>
      <c r="AL12" s="8">
        <v>97</v>
      </c>
      <c r="AM12" s="17">
        <f t="shared" si="2"/>
        <v>1</v>
      </c>
      <c r="AN12" s="8">
        <v>40</v>
      </c>
      <c r="AO12" s="17">
        <f t="shared" si="3"/>
        <v>1.1111111111111112</v>
      </c>
      <c r="AP12" s="7">
        <v>20.5</v>
      </c>
      <c r="AQ12" s="17">
        <f t="shared" si="4"/>
        <v>0.7068965517241379</v>
      </c>
      <c r="AR12" s="21">
        <v>44</v>
      </c>
      <c r="AS12" s="17">
        <f t="shared" si="5"/>
        <v>1.1468096688425911</v>
      </c>
      <c r="AT12" s="21">
        <v>36.125</v>
      </c>
      <c r="AU12" s="17">
        <f t="shared" si="6"/>
        <v>0.73393145589914544</v>
      </c>
      <c r="AV12" s="21">
        <v>43</v>
      </c>
      <c r="AW12" s="17">
        <f t="shared" si="7"/>
        <v>1.075</v>
      </c>
      <c r="AX12" s="17"/>
      <c r="AY12" s="21">
        <v>28.5</v>
      </c>
      <c r="AZ12" s="17">
        <f t="shared" si="9"/>
        <v>0.63077443949036371</v>
      </c>
      <c r="BA12" s="17" t="s">
        <v>1476</v>
      </c>
      <c r="BB12" s="21">
        <v>12.5</v>
      </c>
      <c r="BC12" s="17">
        <f t="shared" si="10"/>
        <v>0.26341131175059512</v>
      </c>
      <c r="BD12" s="21">
        <v>34.33</v>
      </c>
      <c r="BE12" s="17">
        <f t="shared" si="11"/>
        <v>0.59390991877408239</v>
      </c>
      <c r="BF12" s="21">
        <v>35</v>
      </c>
      <c r="BG12" s="17">
        <f t="shared" si="12"/>
        <v>0.94594594594594594</v>
      </c>
      <c r="BH12" s="21">
        <v>25</v>
      </c>
      <c r="BI12" s="17">
        <f t="shared" si="13"/>
        <v>0.58823529411764708</v>
      </c>
      <c r="BJ12" s="21">
        <f t="shared" si="14"/>
        <v>519.52876068007254</v>
      </c>
      <c r="BK12" s="21">
        <f t="shared" si="15"/>
        <v>415.95499999999998</v>
      </c>
      <c r="BL12" s="21">
        <f t="shared" si="16"/>
        <v>127.71155173901786</v>
      </c>
      <c r="BM12" s="21">
        <f t="shared" si="17"/>
        <v>60</v>
      </c>
      <c r="BN12" s="17" t="s">
        <v>1601</v>
      </c>
      <c r="BO12" s="17" t="s">
        <v>1601</v>
      </c>
      <c r="BQ12" s="17">
        <v>0.79114114670981495</v>
      </c>
      <c r="BR12" s="26">
        <v>0.72</v>
      </c>
      <c r="BS12" s="26">
        <f t="shared" si="18"/>
        <v>0.89114114670981492</v>
      </c>
      <c r="BU12" s="17">
        <f t="shared" si="19"/>
        <v>0</v>
      </c>
    </row>
    <row r="13" spans="1:74" s="6" customFormat="1" ht="18.75" customHeight="1" x14ac:dyDescent="0.15">
      <c r="A13" s="6" t="s">
        <v>1456</v>
      </c>
      <c r="B13" s="6" t="s">
        <v>21</v>
      </c>
      <c r="C13" s="6" t="s">
        <v>1465</v>
      </c>
      <c r="D13" s="6" t="s">
        <v>22</v>
      </c>
      <c r="E13" s="6" t="s">
        <v>22</v>
      </c>
      <c r="F13" s="6" t="s">
        <v>22</v>
      </c>
      <c r="G13" s="6" t="s">
        <v>61</v>
      </c>
      <c r="H13" s="6" t="s">
        <v>85</v>
      </c>
      <c r="I13" s="6" t="s">
        <v>86</v>
      </c>
      <c r="J13" s="6" t="s">
        <v>27</v>
      </c>
      <c r="K13" s="6" t="s">
        <v>1327</v>
      </c>
      <c r="L13" s="6" t="s">
        <v>1545</v>
      </c>
      <c r="M13" s="6" t="s">
        <v>1344</v>
      </c>
      <c r="N13" s="6">
        <v>1</v>
      </c>
      <c r="O13" s="8">
        <v>35.041666666666664</v>
      </c>
      <c r="P13" s="8">
        <v>42.264692575894834</v>
      </c>
      <c r="Q13" s="8">
        <v>36</v>
      </c>
      <c r="R13" s="7">
        <f t="shared" si="0"/>
        <v>42.3916498941702</v>
      </c>
      <c r="S13" s="17">
        <f t="shared" si="1"/>
        <v>0.1775458303936166</v>
      </c>
      <c r="T13" s="6">
        <v>4</v>
      </c>
      <c r="U13" s="6">
        <v>4</v>
      </c>
      <c r="V13" s="6">
        <v>3</v>
      </c>
      <c r="W13" s="6">
        <v>2</v>
      </c>
      <c r="X13" s="6" t="s">
        <v>31</v>
      </c>
      <c r="Y13" s="7">
        <v>61.74</v>
      </c>
      <c r="Z13" s="7">
        <v>11.5</v>
      </c>
      <c r="AA13" s="7">
        <v>34</v>
      </c>
      <c r="AB13" s="7">
        <v>40.280763749507322</v>
      </c>
      <c r="AC13" s="7">
        <v>42.373270957273938</v>
      </c>
      <c r="AD13" s="7">
        <v>43.7576369475657</v>
      </c>
      <c r="AE13" s="7">
        <v>41.327017353390637</v>
      </c>
      <c r="AF13" s="7">
        <v>43.419524561157246</v>
      </c>
      <c r="AG13" s="7">
        <v>58.1276657786321</v>
      </c>
      <c r="AH13" s="21">
        <v>41</v>
      </c>
      <c r="AI13" s="21">
        <v>42</v>
      </c>
      <c r="AJ13" s="21">
        <v>49.173919382515436</v>
      </c>
      <c r="AK13" s="8">
        <f t="shared" si="8"/>
        <v>508.6997987300424</v>
      </c>
      <c r="AL13" s="8">
        <v>81.875</v>
      </c>
      <c r="AM13" s="17">
        <f t="shared" si="2"/>
        <v>1.3261256883705863</v>
      </c>
      <c r="AN13" s="8">
        <v>21</v>
      </c>
      <c r="AO13" s="17">
        <f t="shared" si="3"/>
        <v>1.826086956521739</v>
      </c>
      <c r="AP13" s="7">
        <v>47.9583333333333</v>
      </c>
      <c r="AQ13" s="17">
        <f t="shared" si="4"/>
        <v>1.4105392156862735</v>
      </c>
      <c r="AR13" s="21">
        <v>54.166666666666671</v>
      </c>
      <c r="AS13" s="17">
        <f t="shared" si="5"/>
        <v>1.3447278955163602</v>
      </c>
      <c r="AT13" s="21">
        <v>56.999999999999993</v>
      </c>
      <c r="AU13" s="17">
        <f t="shared" si="6"/>
        <v>1.345187631549015</v>
      </c>
      <c r="AV13" s="21">
        <v>49.5</v>
      </c>
      <c r="AW13" s="17">
        <f t="shared" si="7"/>
        <v>1.1312311050826467</v>
      </c>
      <c r="AX13" s="17"/>
      <c r="AY13" s="21">
        <v>63.050000000000004</v>
      </c>
      <c r="AZ13" s="17">
        <f t="shared" si="9"/>
        <v>1.5256363521435481</v>
      </c>
      <c r="BA13" s="17"/>
      <c r="BB13" s="21">
        <v>22</v>
      </c>
      <c r="BC13" s="17">
        <f t="shared" si="10"/>
        <v>0.50668449786944514</v>
      </c>
      <c r="BD13" s="21">
        <v>96.33</v>
      </c>
      <c r="BE13" s="17">
        <f t="shared" si="11"/>
        <v>1.657214317995394</v>
      </c>
      <c r="BF13" s="21">
        <v>31.92</v>
      </c>
      <c r="BG13" s="17">
        <f t="shared" si="12"/>
        <v>0.77853658536585368</v>
      </c>
      <c r="BH13" s="21">
        <v>46.42</v>
      </c>
      <c r="BI13" s="17">
        <f t="shared" si="13"/>
        <v>1.1052380952380954</v>
      </c>
      <c r="BJ13" s="21">
        <f t="shared" si="14"/>
        <v>459.52587934752694</v>
      </c>
      <c r="BK13" s="21">
        <f t="shared" si="15"/>
        <v>571.21999999999991</v>
      </c>
      <c r="BL13" s="21">
        <f t="shared" si="16"/>
        <v>132.17391938251544</v>
      </c>
      <c r="BM13" s="21">
        <f t="shared" si="17"/>
        <v>78.34</v>
      </c>
      <c r="BN13" s="17"/>
      <c r="BO13" s="17"/>
      <c r="BQ13" s="17">
        <v>0.79114114670981495</v>
      </c>
      <c r="BR13" s="26">
        <v>0.72</v>
      </c>
      <c r="BS13" s="26">
        <f t="shared" si="18"/>
        <v>0.89114114670981492</v>
      </c>
      <c r="BU13" s="17">
        <f t="shared" si="19"/>
        <v>0</v>
      </c>
    </row>
    <row r="14" spans="1:74" s="6" customFormat="1" ht="18.75" customHeight="1" x14ac:dyDescent="0.15">
      <c r="A14" s="6" t="s">
        <v>1456</v>
      </c>
      <c r="B14" s="6" t="s">
        <v>21</v>
      </c>
      <c r="C14" s="6" t="s">
        <v>1465</v>
      </c>
      <c r="D14" s="6" t="s">
        <v>22</v>
      </c>
      <c r="E14" s="6" t="s">
        <v>22</v>
      </c>
      <c r="F14" s="6" t="s">
        <v>22</v>
      </c>
      <c r="G14" s="6" t="s">
        <v>61</v>
      </c>
      <c r="H14" s="6" t="s">
        <v>87</v>
      </c>
      <c r="I14" s="6" t="s">
        <v>88</v>
      </c>
      <c r="J14" s="6" t="s">
        <v>27</v>
      </c>
      <c r="K14" s="6" t="s">
        <v>1327</v>
      </c>
      <c r="L14" s="6" t="s">
        <v>1545</v>
      </c>
      <c r="M14" s="6" t="s">
        <v>1344</v>
      </c>
      <c r="N14" s="6">
        <v>2</v>
      </c>
      <c r="O14" s="8">
        <v>37.934027777777779</v>
      </c>
      <c r="P14" s="8">
        <v>36.769166666666671</v>
      </c>
      <c r="Q14" s="8">
        <v>33</v>
      </c>
      <c r="R14" s="7">
        <f t="shared" si="0"/>
        <v>41.725390883461351</v>
      </c>
      <c r="S14" s="17">
        <f t="shared" si="1"/>
        <v>0.26440578434731377</v>
      </c>
      <c r="T14" s="6">
        <v>4</v>
      </c>
      <c r="U14" s="6">
        <v>4</v>
      </c>
      <c r="V14" s="6">
        <v>4</v>
      </c>
      <c r="W14" s="6">
        <v>3</v>
      </c>
      <c r="X14" s="6" t="s">
        <v>28</v>
      </c>
      <c r="Y14" s="7">
        <v>54</v>
      </c>
      <c r="Z14" s="7">
        <v>26.5</v>
      </c>
      <c r="AA14" s="7">
        <v>35.616164667299543</v>
      </c>
      <c r="AB14" s="7">
        <v>42.367308190213201</v>
      </c>
      <c r="AC14" s="7">
        <v>55.221217744023498</v>
      </c>
      <c r="AD14" s="21">
        <v>36</v>
      </c>
      <c r="AE14" s="21">
        <v>45</v>
      </c>
      <c r="AF14" s="21">
        <v>44</v>
      </c>
      <c r="AG14" s="21">
        <v>45</v>
      </c>
      <c r="AH14" s="21">
        <v>34</v>
      </c>
      <c r="AI14" s="21">
        <v>39</v>
      </c>
      <c r="AJ14" s="21">
        <v>44</v>
      </c>
      <c r="AK14" s="8">
        <f t="shared" si="8"/>
        <v>500.70469060153624</v>
      </c>
      <c r="AL14" s="8">
        <v>54</v>
      </c>
      <c r="AM14" s="17">
        <f t="shared" si="2"/>
        <v>1</v>
      </c>
      <c r="AN14" s="8">
        <v>33</v>
      </c>
      <c r="AO14" s="17">
        <f t="shared" si="3"/>
        <v>1.2452830188679245</v>
      </c>
      <c r="AP14" s="7">
        <v>36</v>
      </c>
      <c r="AQ14" s="17">
        <f t="shared" si="4"/>
        <v>1.0107769979245651</v>
      </c>
      <c r="AR14" s="21">
        <v>45.5</v>
      </c>
      <c r="AS14" s="17">
        <f t="shared" si="5"/>
        <v>1.0739412519606437</v>
      </c>
      <c r="AT14" s="21">
        <v>14.916666666666668</v>
      </c>
      <c r="AU14" s="17">
        <f t="shared" si="6"/>
        <v>0.27012563786283172</v>
      </c>
      <c r="AV14" s="21">
        <v>41.125</v>
      </c>
      <c r="AW14" s="17">
        <f t="shared" si="7"/>
        <v>1.1423611111111112</v>
      </c>
      <c r="AX14" s="17"/>
      <c r="AY14" s="21">
        <v>40.510000000000005</v>
      </c>
      <c r="AZ14" s="17">
        <f t="shared" si="9"/>
        <v>0.90022222222222237</v>
      </c>
      <c r="BA14" s="17" t="s">
        <v>1476</v>
      </c>
      <c r="BB14" s="21">
        <v>14.5</v>
      </c>
      <c r="BC14" s="17">
        <f t="shared" si="10"/>
        <v>0.32954545454545453</v>
      </c>
      <c r="BD14" s="21">
        <v>41.59</v>
      </c>
      <c r="BE14" s="17">
        <f t="shared" si="11"/>
        <v>0.92422222222222228</v>
      </c>
      <c r="BF14" s="21">
        <v>23.5</v>
      </c>
      <c r="BG14" s="17">
        <f t="shared" si="12"/>
        <v>0.69117647058823528</v>
      </c>
      <c r="BH14" s="21">
        <v>63.64</v>
      </c>
      <c r="BI14" s="17">
        <f t="shared" si="13"/>
        <v>1.6317948717948718</v>
      </c>
      <c r="BJ14" s="21">
        <f t="shared" si="14"/>
        <v>456.70469060153624</v>
      </c>
      <c r="BK14" s="21">
        <f t="shared" si="15"/>
        <v>408.28166666666664</v>
      </c>
      <c r="BL14" s="21">
        <f t="shared" si="16"/>
        <v>117</v>
      </c>
      <c r="BM14" s="21">
        <f t="shared" si="17"/>
        <v>87.14</v>
      </c>
      <c r="BN14" s="17"/>
      <c r="BO14" s="17"/>
      <c r="BQ14" s="17">
        <v>0.79114114670981495</v>
      </c>
      <c r="BR14" s="26">
        <v>0.72</v>
      </c>
      <c r="BS14" s="26">
        <f t="shared" si="18"/>
        <v>0.89114114670981492</v>
      </c>
      <c r="BU14" s="17">
        <f t="shared" si="19"/>
        <v>0</v>
      </c>
    </row>
    <row r="15" spans="1:74" s="6" customFormat="1" ht="18.75" customHeight="1" x14ac:dyDescent="0.15">
      <c r="A15" s="6" t="s">
        <v>1456</v>
      </c>
      <c r="B15" s="6" t="s">
        <v>21</v>
      </c>
      <c r="C15" s="6" t="s">
        <v>1465</v>
      </c>
      <c r="D15" s="6" t="s">
        <v>22</v>
      </c>
      <c r="E15" s="6" t="s">
        <v>22</v>
      </c>
      <c r="F15" s="6" t="s">
        <v>22</v>
      </c>
      <c r="G15" s="6" t="s">
        <v>61</v>
      </c>
      <c r="H15" s="6" t="s">
        <v>89</v>
      </c>
      <c r="I15" s="6" t="s">
        <v>90</v>
      </c>
      <c r="J15" s="6" t="s">
        <v>27</v>
      </c>
      <c r="K15" s="6" t="s">
        <v>91</v>
      </c>
      <c r="L15" s="6" t="s">
        <v>1545</v>
      </c>
      <c r="M15" s="6" t="s">
        <v>1344</v>
      </c>
      <c r="N15" s="6">
        <v>1</v>
      </c>
      <c r="O15" s="8">
        <v>36.108333333333334</v>
      </c>
      <c r="P15" s="8">
        <v>42.56597222222225</v>
      </c>
      <c r="Q15" s="8">
        <v>30</v>
      </c>
      <c r="R15" s="7">
        <f t="shared" si="0"/>
        <v>29.200694444444441</v>
      </c>
      <c r="S15" s="17">
        <f t="shared" si="1"/>
        <v>-2.664351851851865E-2</v>
      </c>
      <c r="T15" s="6">
        <v>3</v>
      </c>
      <c r="U15" s="6">
        <v>2</v>
      </c>
      <c r="V15" s="6">
        <v>1</v>
      </c>
      <c r="W15" s="6">
        <v>1</v>
      </c>
      <c r="Y15" s="8">
        <v>29.458333333333332</v>
      </c>
      <c r="Z15" s="8">
        <v>31.95</v>
      </c>
      <c r="AA15" s="8">
        <v>20</v>
      </c>
      <c r="AB15" s="8">
        <v>30</v>
      </c>
      <c r="AC15" s="8">
        <v>50</v>
      </c>
      <c r="AD15" s="21">
        <v>22</v>
      </c>
      <c r="AE15" s="21">
        <v>30</v>
      </c>
      <c r="AF15" s="21">
        <v>28</v>
      </c>
      <c r="AG15" s="21">
        <v>30</v>
      </c>
      <c r="AH15" s="21">
        <v>24</v>
      </c>
      <c r="AI15" s="21">
        <v>26</v>
      </c>
      <c r="AJ15" s="21">
        <v>29</v>
      </c>
      <c r="AK15" s="8">
        <f t="shared" si="8"/>
        <v>350.4083333333333</v>
      </c>
      <c r="AL15" s="8">
        <v>29.458333333333329</v>
      </c>
      <c r="AM15" s="17">
        <f t="shared" si="2"/>
        <v>0.99999999999999989</v>
      </c>
      <c r="AN15" s="8">
        <v>32.5</v>
      </c>
      <c r="AO15" s="17">
        <f t="shared" si="3"/>
        <v>1.0172143974960877</v>
      </c>
      <c r="AP15" s="7">
        <v>21.166666666666668</v>
      </c>
      <c r="AQ15" s="17">
        <f t="shared" si="4"/>
        <v>1.0583333333333333</v>
      </c>
      <c r="AR15" s="21">
        <v>31.958333333333329</v>
      </c>
      <c r="AS15" s="17">
        <f t="shared" si="5"/>
        <v>1.0652777777777775</v>
      </c>
      <c r="AT15" s="21">
        <v>15.330000000000002</v>
      </c>
      <c r="AU15" s="17">
        <f t="shared" si="6"/>
        <v>0.30660000000000004</v>
      </c>
      <c r="AV15" s="21">
        <v>44.33</v>
      </c>
      <c r="AW15" s="17">
        <f t="shared" si="7"/>
        <v>2.0150000000000001</v>
      </c>
      <c r="AX15" s="17"/>
      <c r="AY15" s="21">
        <v>3</v>
      </c>
      <c r="AZ15" s="17">
        <f t="shared" si="9"/>
        <v>0.1</v>
      </c>
      <c r="BA15" s="17" t="s">
        <v>1476</v>
      </c>
      <c r="BB15" s="21">
        <v>7.5</v>
      </c>
      <c r="BC15" s="17">
        <f t="shared" si="10"/>
        <v>0.26785714285714285</v>
      </c>
      <c r="BD15" s="21">
        <v>25.25</v>
      </c>
      <c r="BE15" s="17">
        <f t="shared" si="11"/>
        <v>0.84166666666666667</v>
      </c>
      <c r="BF15" s="21">
        <v>20.5</v>
      </c>
      <c r="BG15" s="17">
        <f t="shared" si="12"/>
        <v>0.85416666666666663</v>
      </c>
      <c r="BH15" s="21">
        <v>30.42</v>
      </c>
      <c r="BI15" s="17">
        <f t="shared" si="13"/>
        <v>1.1700000000000002</v>
      </c>
      <c r="BJ15" s="21">
        <f t="shared" si="14"/>
        <v>321.4083333333333</v>
      </c>
      <c r="BK15" s="21">
        <f t="shared" si="15"/>
        <v>261.41333333333336</v>
      </c>
      <c r="BL15" s="21">
        <f t="shared" si="16"/>
        <v>79</v>
      </c>
      <c r="BM15" s="21">
        <f t="shared" si="17"/>
        <v>50.92</v>
      </c>
      <c r="BN15" s="17"/>
      <c r="BO15" s="17"/>
      <c r="BQ15" s="17">
        <v>0.79114114670981495</v>
      </c>
      <c r="BR15" s="26">
        <v>0.72</v>
      </c>
      <c r="BS15" s="26">
        <f t="shared" si="18"/>
        <v>0.89114114670981492</v>
      </c>
      <c r="BU15" s="17">
        <f t="shared" si="19"/>
        <v>0</v>
      </c>
    </row>
    <row r="16" spans="1:74" s="6" customFormat="1" ht="18.75" customHeight="1" x14ac:dyDescent="0.15">
      <c r="A16" s="6" t="s">
        <v>1456</v>
      </c>
      <c r="B16" s="6" t="s">
        <v>21</v>
      </c>
      <c r="C16" s="6" t="s">
        <v>1465</v>
      </c>
      <c r="D16" s="6" t="s">
        <v>22</v>
      </c>
      <c r="E16" s="6" t="s">
        <v>22</v>
      </c>
      <c r="F16" s="6" t="s">
        <v>22</v>
      </c>
      <c r="G16" s="6" t="s">
        <v>61</v>
      </c>
      <c r="H16" s="6" t="s">
        <v>92</v>
      </c>
      <c r="I16" s="6" t="s">
        <v>93</v>
      </c>
      <c r="J16" s="6" t="s">
        <v>27</v>
      </c>
      <c r="K16" s="6" t="s">
        <v>1327</v>
      </c>
      <c r="L16" s="6" t="s">
        <v>1545</v>
      </c>
      <c r="M16" s="6" t="s">
        <v>1344</v>
      </c>
      <c r="N16" s="6">
        <v>2</v>
      </c>
      <c r="O16" s="8">
        <v>46.371527777777771</v>
      </c>
      <c r="P16" s="8">
        <v>48.727216035366922</v>
      </c>
      <c r="Q16" s="8">
        <v>37</v>
      </c>
      <c r="R16" s="7">
        <f t="shared" si="0"/>
        <v>43.716770981814562</v>
      </c>
      <c r="S16" s="17">
        <f t="shared" si="1"/>
        <v>0.18153435085985303</v>
      </c>
      <c r="T16" s="6">
        <v>4</v>
      </c>
      <c r="U16" s="6">
        <v>4</v>
      </c>
      <c r="V16" s="6">
        <v>4</v>
      </c>
      <c r="W16" s="6">
        <v>3</v>
      </c>
      <c r="X16" s="6" t="s">
        <v>28</v>
      </c>
      <c r="Y16" s="7">
        <v>70</v>
      </c>
      <c r="Z16" s="7">
        <v>5.63</v>
      </c>
      <c r="AA16" s="7">
        <v>36</v>
      </c>
      <c r="AB16" s="7">
        <v>50.605303070784601</v>
      </c>
      <c r="AC16" s="7">
        <v>43.766617516020212</v>
      </c>
      <c r="AD16" s="7">
        <v>41.064974459475749</v>
      </c>
      <c r="AE16" s="7">
        <v>42.685960293402438</v>
      </c>
      <c r="AF16" s="7">
        <v>44.847274738637992</v>
      </c>
      <c r="AG16" s="7">
        <v>59.710232240418001</v>
      </c>
      <c r="AH16" s="21">
        <v>36</v>
      </c>
      <c r="AI16" s="21">
        <v>43.5</v>
      </c>
      <c r="AJ16" s="21">
        <v>50.790889463035803</v>
      </c>
      <c r="AK16" s="8">
        <f t="shared" si="8"/>
        <v>524.60125178177475</v>
      </c>
      <c r="AL16" s="8">
        <v>73.416666666666657</v>
      </c>
      <c r="AM16" s="17">
        <f t="shared" si="2"/>
        <v>1.0488095238095236</v>
      </c>
      <c r="AN16" s="8">
        <v>5.625</v>
      </c>
      <c r="AO16" s="17">
        <f t="shared" si="3"/>
        <v>0.9991119005328597</v>
      </c>
      <c r="AP16" s="7">
        <v>36.9166666666667</v>
      </c>
      <c r="AQ16" s="17">
        <f t="shared" si="4"/>
        <v>1.0254629629629639</v>
      </c>
      <c r="AR16" s="21">
        <v>50.041666666666671</v>
      </c>
      <c r="AS16" s="17">
        <f t="shared" si="5"/>
        <v>0.98886210792316498</v>
      </c>
      <c r="AT16" s="21">
        <v>51</v>
      </c>
      <c r="AU16" s="17">
        <f t="shared" si="6"/>
        <v>1.1652716818093631</v>
      </c>
      <c r="AV16" s="21">
        <v>40.083333333333329</v>
      </c>
      <c r="AW16" s="17">
        <f t="shared" si="7"/>
        <v>0.97609541612862472</v>
      </c>
      <c r="AX16" s="17" t="s">
        <v>1461</v>
      </c>
      <c r="AY16" s="21">
        <v>45.5</v>
      </c>
      <c r="AZ16" s="17">
        <f t="shared" si="9"/>
        <v>1.0659242450504856</v>
      </c>
      <c r="BA16" s="17"/>
      <c r="BB16" s="21">
        <v>64.42</v>
      </c>
      <c r="BC16" s="17">
        <f t="shared" si="10"/>
        <v>1.4364306499208346</v>
      </c>
      <c r="BD16" s="21">
        <v>10.010000000000002</v>
      </c>
      <c r="BE16" s="17">
        <f t="shared" si="11"/>
        <v>0.16764295874274307</v>
      </c>
      <c r="BF16" s="21">
        <v>19</v>
      </c>
      <c r="BG16" s="17">
        <f t="shared" si="12"/>
        <v>0.52777777777777779</v>
      </c>
      <c r="BH16" s="21">
        <v>52.88</v>
      </c>
      <c r="BI16" s="17">
        <f t="shared" si="13"/>
        <v>1.2156321839080459</v>
      </c>
      <c r="BJ16" s="21">
        <f t="shared" si="14"/>
        <v>473.81036231873895</v>
      </c>
      <c r="BK16" s="21">
        <f t="shared" si="15"/>
        <v>448.89333333333337</v>
      </c>
      <c r="BL16" s="21">
        <f t="shared" si="16"/>
        <v>130.2908894630358</v>
      </c>
      <c r="BM16" s="21">
        <f t="shared" si="17"/>
        <v>71.88</v>
      </c>
      <c r="BN16" s="17"/>
      <c r="BO16" s="17"/>
      <c r="BQ16" s="17">
        <v>0.79114114670981495</v>
      </c>
      <c r="BR16" s="26">
        <v>0.72</v>
      </c>
      <c r="BS16" s="26">
        <f t="shared" si="18"/>
        <v>0.89114114670981492</v>
      </c>
      <c r="BU16" s="17">
        <f t="shared" si="19"/>
        <v>0</v>
      </c>
    </row>
    <row r="17" spans="1:73" s="6" customFormat="1" ht="18.75" customHeight="1" x14ac:dyDescent="0.15">
      <c r="A17" s="6" t="s">
        <v>1456</v>
      </c>
      <c r="B17" s="6" t="s">
        <v>21</v>
      </c>
      <c r="C17" s="6" t="s">
        <v>1465</v>
      </c>
      <c r="D17" s="6" t="s">
        <v>22</v>
      </c>
      <c r="E17" s="6" t="s">
        <v>22</v>
      </c>
      <c r="F17" s="6" t="s">
        <v>22</v>
      </c>
      <c r="G17" s="6" t="s">
        <v>61</v>
      </c>
      <c r="H17" s="6" t="s">
        <v>94</v>
      </c>
      <c r="I17" s="6" t="s">
        <v>95</v>
      </c>
      <c r="J17" s="6" t="s">
        <v>27</v>
      </c>
      <c r="K17" s="6" t="s">
        <v>1327</v>
      </c>
      <c r="L17" s="6" t="s">
        <v>1545</v>
      </c>
      <c r="M17" s="6" t="s">
        <v>1344</v>
      </c>
      <c r="N17" s="6">
        <v>2</v>
      </c>
      <c r="O17" s="8">
        <v>80.416666666666671</v>
      </c>
      <c r="P17" s="8">
        <v>122.75</v>
      </c>
      <c r="Q17" s="8">
        <v>69.25</v>
      </c>
      <c r="R17" s="7">
        <f t="shared" si="0"/>
        <v>81.877539813289403</v>
      </c>
      <c r="S17" s="17">
        <f t="shared" si="1"/>
        <v>0.18234714531825857</v>
      </c>
      <c r="T17" s="6">
        <v>3</v>
      </c>
      <c r="U17" s="6">
        <v>3</v>
      </c>
      <c r="V17" s="6">
        <v>2</v>
      </c>
      <c r="W17" s="6">
        <v>1</v>
      </c>
      <c r="X17" s="6" t="s">
        <v>36</v>
      </c>
      <c r="Y17" s="7">
        <v>94.922570016474452</v>
      </c>
      <c r="Z17" s="7">
        <v>63.607907742998343</v>
      </c>
      <c r="AA17" s="7">
        <v>80</v>
      </c>
      <c r="AB17" s="7">
        <v>85</v>
      </c>
      <c r="AC17" s="7">
        <v>83</v>
      </c>
      <c r="AD17" s="7">
        <v>78</v>
      </c>
      <c r="AE17" s="7">
        <v>79</v>
      </c>
      <c r="AF17" s="7">
        <v>83</v>
      </c>
      <c r="AG17" s="7">
        <v>92</v>
      </c>
      <c r="AH17" s="21">
        <v>69</v>
      </c>
      <c r="AI17" s="21">
        <v>82</v>
      </c>
      <c r="AJ17" s="21">
        <v>93</v>
      </c>
      <c r="AK17" s="8">
        <f t="shared" si="8"/>
        <v>982.53047775947277</v>
      </c>
      <c r="AL17" s="8">
        <v>86.166666666666671</v>
      </c>
      <c r="AM17" s="17">
        <f t="shared" si="2"/>
        <v>0.90775741377115959</v>
      </c>
      <c r="AN17" s="8">
        <v>71.041666666666671</v>
      </c>
      <c r="AO17" s="17">
        <f t="shared" si="3"/>
        <v>1.116868471035138</v>
      </c>
      <c r="AP17" s="7">
        <v>84.625</v>
      </c>
      <c r="AQ17" s="17">
        <f t="shared" si="4"/>
        <v>1.0578125</v>
      </c>
      <c r="AR17" s="21">
        <v>74.916666666666657</v>
      </c>
      <c r="AS17" s="17">
        <f t="shared" si="5"/>
        <v>0.88137254901960771</v>
      </c>
      <c r="AT17" s="21">
        <v>103.70833333333334</v>
      </c>
      <c r="AU17" s="17">
        <f t="shared" si="6"/>
        <v>1.2494979919678717</v>
      </c>
      <c r="AV17" s="21">
        <v>66.875</v>
      </c>
      <c r="AW17" s="17">
        <f t="shared" si="7"/>
        <v>0.85737179487179482</v>
      </c>
      <c r="AX17" s="17" t="s">
        <v>1461</v>
      </c>
      <c r="AY17" s="21">
        <v>83.291666666666686</v>
      </c>
      <c r="AZ17" s="17">
        <f t="shared" si="9"/>
        <v>1.0543248945147681</v>
      </c>
      <c r="BA17" s="17"/>
      <c r="BB17" s="21">
        <v>45.124999999999993</v>
      </c>
      <c r="BC17" s="17">
        <f t="shared" si="10"/>
        <v>0.5436746987951806</v>
      </c>
      <c r="BD17" s="21">
        <v>66.208333333333343</v>
      </c>
      <c r="BE17" s="17">
        <f t="shared" si="11"/>
        <v>0.71965579710144933</v>
      </c>
      <c r="BF17" s="21">
        <v>78.041666666666657</v>
      </c>
      <c r="BG17" s="17">
        <f t="shared" si="12"/>
        <v>1.131038647342995</v>
      </c>
      <c r="BH17" s="21">
        <v>86.583333333333329</v>
      </c>
      <c r="BI17" s="17">
        <f t="shared" si="13"/>
        <v>1.0558943089430894</v>
      </c>
      <c r="BJ17" s="21">
        <f t="shared" si="14"/>
        <v>889.53047775947277</v>
      </c>
      <c r="BK17" s="21">
        <f t="shared" si="15"/>
        <v>846.58333333333337</v>
      </c>
      <c r="BL17" s="21">
        <f t="shared" si="16"/>
        <v>244</v>
      </c>
      <c r="BM17" s="21">
        <f t="shared" si="17"/>
        <v>164.625</v>
      </c>
      <c r="BN17" s="17"/>
      <c r="BO17" s="17"/>
      <c r="BQ17" s="17">
        <v>0.79114114670981495</v>
      </c>
      <c r="BR17" s="26">
        <v>0.72</v>
      </c>
      <c r="BS17" s="26">
        <f t="shared" si="18"/>
        <v>0.89114114670981492</v>
      </c>
      <c r="BU17" s="17">
        <f t="shared" si="19"/>
        <v>0</v>
      </c>
    </row>
    <row r="18" spans="1:73" s="6" customFormat="1" ht="18.75" customHeight="1" x14ac:dyDescent="0.15">
      <c r="A18" s="6" t="s">
        <v>1456</v>
      </c>
      <c r="B18" s="6" t="s">
        <v>21</v>
      </c>
      <c r="C18" s="6" t="s">
        <v>1465</v>
      </c>
      <c r="D18" s="6" t="s">
        <v>22</v>
      </c>
      <c r="E18" s="6" t="s">
        <v>22</v>
      </c>
      <c r="F18" s="6" t="s">
        <v>22</v>
      </c>
      <c r="G18" s="6" t="s">
        <v>61</v>
      </c>
      <c r="H18" s="6" t="s">
        <v>96</v>
      </c>
      <c r="I18" s="6" t="s">
        <v>97</v>
      </c>
      <c r="J18" s="6" t="s">
        <v>27</v>
      </c>
      <c r="K18" s="6" t="s">
        <v>1327</v>
      </c>
      <c r="L18" s="6" t="s">
        <v>1545</v>
      </c>
      <c r="M18" s="6" t="s">
        <v>1344</v>
      </c>
      <c r="N18" s="6">
        <v>2</v>
      </c>
      <c r="O18" s="8">
        <v>65.5</v>
      </c>
      <c r="P18" s="8">
        <v>88.166666666666671</v>
      </c>
      <c r="Q18" s="8">
        <v>56</v>
      </c>
      <c r="R18" s="7">
        <f t="shared" si="0"/>
        <v>66.283904173531013</v>
      </c>
      <c r="S18" s="17">
        <f t="shared" si="1"/>
        <v>0.18364114595591086</v>
      </c>
      <c r="T18" s="6">
        <v>4</v>
      </c>
      <c r="U18" s="6">
        <v>3</v>
      </c>
      <c r="V18" s="6">
        <v>3</v>
      </c>
      <c r="W18" s="6">
        <v>2</v>
      </c>
      <c r="X18" s="6" t="s">
        <v>31</v>
      </c>
      <c r="Y18" s="7">
        <v>76.720927512355814</v>
      </c>
      <c r="Z18" s="7">
        <v>51.410930807248739</v>
      </c>
      <c r="AA18" s="7">
        <v>63.274991762767677</v>
      </c>
      <c r="AB18" s="7">
        <v>68</v>
      </c>
      <c r="AC18" s="7">
        <v>68</v>
      </c>
      <c r="AD18" s="21">
        <v>53</v>
      </c>
      <c r="AE18" s="21">
        <v>75</v>
      </c>
      <c r="AF18" s="21">
        <v>72</v>
      </c>
      <c r="AG18" s="21">
        <v>75</v>
      </c>
      <c r="AH18" s="21">
        <v>56</v>
      </c>
      <c r="AI18" s="21">
        <v>64</v>
      </c>
      <c r="AJ18" s="21">
        <v>73</v>
      </c>
      <c r="AK18" s="8">
        <f t="shared" si="8"/>
        <v>795.40685008237222</v>
      </c>
      <c r="AL18" s="8">
        <v>53.833333333333329</v>
      </c>
      <c r="AM18" s="17">
        <f t="shared" si="2"/>
        <v>0.70167730082073809</v>
      </c>
      <c r="AN18" s="8">
        <v>46.708333333333329</v>
      </c>
      <c r="AO18" s="17">
        <f t="shared" si="3"/>
        <v>0.90852922909436284</v>
      </c>
      <c r="AP18" s="7">
        <v>56.916666666666671</v>
      </c>
      <c r="AQ18" s="17">
        <f t="shared" si="4"/>
        <v>0.8995128261740466</v>
      </c>
      <c r="AR18" s="21">
        <v>56.875</v>
      </c>
      <c r="AS18" s="17">
        <f t="shared" si="5"/>
        <v>0.83639705882352944</v>
      </c>
      <c r="AT18" s="21">
        <v>53.291666666666664</v>
      </c>
      <c r="AU18" s="17">
        <f t="shared" si="6"/>
        <v>0.78370098039215685</v>
      </c>
      <c r="AV18" s="21">
        <v>44.875</v>
      </c>
      <c r="AW18" s="17">
        <f t="shared" si="7"/>
        <v>0.84669811320754718</v>
      </c>
      <c r="AX18" s="17" t="s">
        <v>1461</v>
      </c>
      <c r="AY18" s="21">
        <v>49.541666666666671</v>
      </c>
      <c r="AZ18" s="17">
        <f t="shared" si="9"/>
        <v>0.66055555555555567</v>
      </c>
      <c r="BA18" s="17" t="s">
        <v>1476</v>
      </c>
      <c r="BB18" s="21">
        <v>36.708333333333329</v>
      </c>
      <c r="BC18" s="17">
        <f t="shared" si="10"/>
        <v>0.50983796296296291</v>
      </c>
      <c r="BD18" s="21">
        <v>48.541666666666679</v>
      </c>
      <c r="BE18" s="17">
        <f t="shared" si="11"/>
        <v>0.64722222222222237</v>
      </c>
      <c r="BF18" s="21">
        <v>56.291666666666671</v>
      </c>
      <c r="BG18" s="17">
        <f t="shared" si="12"/>
        <v>1.0052083333333335</v>
      </c>
      <c r="BH18" s="21">
        <v>54.791666666666679</v>
      </c>
      <c r="BI18" s="17">
        <f t="shared" si="13"/>
        <v>0.85611979166666685</v>
      </c>
      <c r="BJ18" s="21">
        <f t="shared" si="14"/>
        <v>722.40685008237222</v>
      </c>
      <c r="BK18" s="21">
        <f t="shared" si="15"/>
        <v>558.375</v>
      </c>
      <c r="BL18" s="21">
        <f t="shared" si="16"/>
        <v>193</v>
      </c>
      <c r="BM18" s="21">
        <f t="shared" si="17"/>
        <v>111.08333333333334</v>
      </c>
      <c r="BN18" s="17"/>
      <c r="BO18" s="17" t="s">
        <v>1601</v>
      </c>
      <c r="BQ18" s="17">
        <v>0.79114114670981495</v>
      </c>
      <c r="BR18" s="26">
        <v>0.72</v>
      </c>
      <c r="BS18" s="26">
        <f t="shared" si="18"/>
        <v>0.89114114670981492</v>
      </c>
      <c r="BU18" s="17">
        <f t="shared" si="19"/>
        <v>0</v>
      </c>
    </row>
    <row r="19" spans="1:73" s="6" customFormat="1" ht="18.75" customHeight="1" x14ac:dyDescent="0.15">
      <c r="A19" s="6" t="s">
        <v>1456</v>
      </c>
      <c r="B19" s="6" t="s">
        <v>21</v>
      </c>
      <c r="C19" s="6" t="s">
        <v>1465</v>
      </c>
      <c r="D19" s="6" t="s">
        <v>22</v>
      </c>
      <c r="E19" s="6" t="s">
        <v>22</v>
      </c>
      <c r="F19" s="6" t="s">
        <v>22</v>
      </c>
      <c r="G19" s="6" t="s">
        <v>61</v>
      </c>
      <c r="H19" s="6" t="s">
        <v>98</v>
      </c>
      <c r="I19" s="6" t="s">
        <v>99</v>
      </c>
      <c r="J19" s="6" t="s">
        <v>29</v>
      </c>
      <c r="K19" s="6" t="s">
        <v>64</v>
      </c>
      <c r="L19" s="6" t="s">
        <v>1545</v>
      </c>
      <c r="M19" s="6" t="s">
        <v>1344</v>
      </c>
      <c r="N19" s="6">
        <v>2</v>
      </c>
      <c r="O19" s="8">
        <v>246.15288333333334</v>
      </c>
      <c r="P19" s="8">
        <v>191.66666666666666</v>
      </c>
      <c r="Q19" s="8">
        <v>128</v>
      </c>
      <c r="R19" s="7">
        <f t="shared" si="0"/>
        <v>153.88328888888887</v>
      </c>
      <c r="S19" s="17">
        <f t="shared" si="1"/>
        <v>0.2022131944444443</v>
      </c>
      <c r="T19" s="6">
        <v>3</v>
      </c>
      <c r="U19" s="6">
        <v>3</v>
      </c>
      <c r="V19" s="6">
        <v>3</v>
      </c>
      <c r="W19" s="6">
        <v>2</v>
      </c>
      <c r="X19" s="6" t="s">
        <v>36</v>
      </c>
      <c r="Y19" s="8">
        <v>210</v>
      </c>
      <c r="Z19" s="8">
        <v>126</v>
      </c>
      <c r="AA19" s="21">
        <v>130</v>
      </c>
      <c r="AB19" s="21">
        <v>158</v>
      </c>
      <c r="AC19" s="21">
        <v>160</v>
      </c>
      <c r="AD19" s="21">
        <v>122</v>
      </c>
      <c r="AE19" s="21">
        <v>166.14986666666664</v>
      </c>
      <c r="AF19" s="21">
        <v>166.14986666666664</v>
      </c>
      <c r="AG19" s="21">
        <v>166.14986666666664</v>
      </c>
      <c r="AH19" s="21">
        <v>128</v>
      </c>
      <c r="AI19" s="21">
        <v>148</v>
      </c>
      <c r="AJ19" s="21">
        <v>166.14986666666664</v>
      </c>
      <c r="AK19" s="8">
        <f t="shared" si="8"/>
        <v>1846.5994666666666</v>
      </c>
      <c r="AL19" s="8">
        <v>210</v>
      </c>
      <c r="AM19" s="17">
        <f t="shared" si="2"/>
        <v>1</v>
      </c>
      <c r="AN19" s="8">
        <v>130</v>
      </c>
      <c r="AO19" s="17">
        <f t="shared" si="3"/>
        <v>1.0317460317460319</v>
      </c>
      <c r="AP19" s="7">
        <v>129</v>
      </c>
      <c r="AQ19" s="17">
        <f t="shared" si="4"/>
        <v>0.99230769230769234</v>
      </c>
      <c r="AR19" s="21">
        <v>158</v>
      </c>
      <c r="AS19" s="17">
        <f t="shared" si="5"/>
        <v>1</v>
      </c>
      <c r="AT19" s="21">
        <v>161</v>
      </c>
      <c r="AU19" s="17">
        <f t="shared" si="6"/>
        <v>1.0062500000000001</v>
      </c>
      <c r="AV19" s="21">
        <v>150</v>
      </c>
      <c r="AW19" s="17">
        <f t="shared" si="7"/>
        <v>1.2295081967213115</v>
      </c>
      <c r="AX19" s="17"/>
      <c r="AY19" s="21">
        <v>109.5</v>
      </c>
      <c r="AZ19" s="17">
        <f t="shared" si="9"/>
        <v>0.6590435622779115</v>
      </c>
      <c r="BA19" s="17" t="s">
        <v>1476</v>
      </c>
      <c r="BB19" s="21">
        <v>139</v>
      </c>
      <c r="BC19" s="17">
        <f t="shared" si="10"/>
        <v>0.83659411101944925</v>
      </c>
      <c r="BD19" s="21">
        <v>135</v>
      </c>
      <c r="BE19" s="17">
        <f t="shared" si="11"/>
        <v>0.81251946034263056</v>
      </c>
      <c r="BF19" s="21">
        <v>103</v>
      </c>
      <c r="BG19" s="17">
        <f t="shared" si="12"/>
        <v>0.8046875</v>
      </c>
      <c r="BH19" s="21">
        <v>166</v>
      </c>
      <c r="BI19" s="17">
        <f t="shared" si="13"/>
        <v>1.1216216216216217</v>
      </c>
      <c r="BJ19" s="21">
        <f t="shared" si="14"/>
        <v>1680.4495999999999</v>
      </c>
      <c r="BK19" s="21">
        <f t="shared" si="15"/>
        <v>1590.5</v>
      </c>
      <c r="BL19" s="21">
        <f t="shared" si="16"/>
        <v>442.14986666666664</v>
      </c>
      <c r="BM19" s="21">
        <f t="shared" si="17"/>
        <v>269</v>
      </c>
      <c r="BN19" s="17"/>
      <c r="BO19" s="17"/>
      <c r="BQ19" s="17">
        <v>0.79114114670981495</v>
      </c>
      <c r="BR19" s="26">
        <v>0.72</v>
      </c>
      <c r="BS19" s="26">
        <f t="shared" si="18"/>
        <v>0.89114114670981492</v>
      </c>
      <c r="BU19" s="17">
        <f t="shared" si="19"/>
        <v>0</v>
      </c>
    </row>
    <row r="20" spans="1:73" s="6" customFormat="1" ht="18.75" customHeight="1" x14ac:dyDescent="0.15">
      <c r="A20" s="6" t="s">
        <v>1456</v>
      </c>
      <c r="B20" s="6" t="s">
        <v>21</v>
      </c>
      <c r="C20" s="6" t="s">
        <v>1465</v>
      </c>
      <c r="D20" s="6" t="s">
        <v>22</v>
      </c>
      <c r="E20" s="6" t="s">
        <v>22</v>
      </c>
      <c r="F20" s="6" t="s">
        <v>22</v>
      </c>
      <c r="G20" s="6" t="s">
        <v>61</v>
      </c>
      <c r="H20" s="6" t="s">
        <v>100</v>
      </c>
      <c r="I20" s="6" t="s">
        <v>101</v>
      </c>
      <c r="J20" s="6" t="s">
        <v>29</v>
      </c>
      <c r="K20" s="6" t="s">
        <v>64</v>
      </c>
      <c r="L20" s="6" t="s">
        <v>1545</v>
      </c>
      <c r="M20" s="6" t="s">
        <v>1344</v>
      </c>
      <c r="N20" s="6">
        <v>2</v>
      </c>
      <c r="O20" s="8">
        <v>219.69416666666666</v>
      </c>
      <c r="P20" s="8">
        <v>140.75</v>
      </c>
      <c r="Q20" s="8">
        <v>139</v>
      </c>
      <c r="R20" s="7">
        <f t="shared" si="0"/>
        <v>168.22257777777773</v>
      </c>
      <c r="S20" s="17">
        <f t="shared" si="1"/>
        <v>0.21023437250199795</v>
      </c>
      <c r="T20" s="6">
        <v>3</v>
      </c>
      <c r="U20" s="6">
        <v>3</v>
      </c>
      <c r="V20" s="6">
        <v>3</v>
      </c>
      <c r="W20" s="6">
        <v>2</v>
      </c>
      <c r="X20" s="6" t="s">
        <v>36</v>
      </c>
      <c r="Y20" s="8">
        <v>158</v>
      </c>
      <c r="Z20" s="8">
        <v>152</v>
      </c>
      <c r="AA20" s="21">
        <v>195</v>
      </c>
      <c r="AB20" s="21">
        <v>205</v>
      </c>
      <c r="AC20" s="21">
        <v>205</v>
      </c>
      <c r="AD20" s="21">
        <v>121</v>
      </c>
      <c r="AE20" s="21">
        <v>173.66773333333333</v>
      </c>
      <c r="AF20" s="21">
        <v>173.66773333333333</v>
      </c>
      <c r="AG20" s="21">
        <v>173.66773333333333</v>
      </c>
      <c r="AH20" s="21">
        <v>133</v>
      </c>
      <c r="AI20" s="21">
        <v>155</v>
      </c>
      <c r="AJ20" s="21">
        <v>173.66773333333333</v>
      </c>
      <c r="AK20" s="8">
        <f t="shared" si="8"/>
        <v>2018.6709333333329</v>
      </c>
      <c r="AL20" s="8">
        <v>158</v>
      </c>
      <c r="AM20" s="17">
        <f t="shared" si="2"/>
        <v>1</v>
      </c>
      <c r="AN20" s="8">
        <v>163</v>
      </c>
      <c r="AO20" s="17">
        <f t="shared" si="3"/>
        <v>1.0723684210526316</v>
      </c>
      <c r="AP20" s="7">
        <v>195</v>
      </c>
      <c r="AQ20" s="17">
        <f t="shared" si="4"/>
        <v>1</v>
      </c>
      <c r="AR20" s="21">
        <v>205</v>
      </c>
      <c r="AS20" s="17">
        <f t="shared" si="5"/>
        <v>1</v>
      </c>
      <c r="AT20" s="21">
        <v>207.5</v>
      </c>
      <c r="AU20" s="17">
        <f t="shared" si="6"/>
        <v>1.0121951219512195</v>
      </c>
      <c r="AV20" s="21">
        <v>163</v>
      </c>
      <c r="AW20" s="17">
        <f t="shared" si="7"/>
        <v>1.3471074380165289</v>
      </c>
      <c r="AX20" s="17"/>
      <c r="AY20" s="21">
        <v>155.5</v>
      </c>
      <c r="AZ20" s="17">
        <f t="shared" si="9"/>
        <v>0.8953879745844171</v>
      </c>
      <c r="BA20" s="17" t="s">
        <v>1476</v>
      </c>
      <c r="BB20" s="21">
        <v>118</v>
      </c>
      <c r="BC20" s="17">
        <f t="shared" si="10"/>
        <v>0.67945839872000791</v>
      </c>
      <c r="BD20" s="21">
        <v>136</v>
      </c>
      <c r="BE20" s="17">
        <f t="shared" si="11"/>
        <v>0.78310459513492436</v>
      </c>
      <c r="BF20" s="21">
        <v>127</v>
      </c>
      <c r="BG20" s="17">
        <f t="shared" si="12"/>
        <v>0.95488721804511278</v>
      </c>
      <c r="BH20" s="21">
        <v>175</v>
      </c>
      <c r="BI20" s="17">
        <f t="shared" si="13"/>
        <v>1.1290322580645162</v>
      </c>
      <c r="BJ20" s="21">
        <f t="shared" si="14"/>
        <v>1845.0031999999997</v>
      </c>
      <c r="BK20" s="21">
        <f t="shared" si="15"/>
        <v>1803</v>
      </c>
      <c r="BL20" s="21">
        <f t="shared" si="16"/>
        <v>461.66773333333333</v>
      </c>
      <c r="BM20" s="21">
        <f t="shared" si="17"/>
        <v>302</v>
      </c>
      <c r="BN20" s="17"/>
      <c r="BO20" s="17"/>
      <c r="BQ20" s="17">
        <v>0.79114114670981495</v>
      </c>
      <c r="BR20" s="26">
        <v>0.72</v>
      </c>
      <c r="BS20" s="26">
        <f t="shared" si="18"/>
        <v>0.89114114670981492</v>
      </c>
      <c r="BU20" s="17">
        <f t="shared" si="19"/>
        <v>0</v>
      </c>
    </row>
    <row r="21" spans="1:73" s="6" customFormat="1" ht="18.75" customHeight="1" x14ac:dyDescent="0.15">
      <c r="A21" s="6" t="s">
        <v>1456</v>
      </c>
      <c r="B21" s="6" t="s">
        <v>21</v>
      </c>
      <c r="C21" s="6" t="s">
        <v>1465</v>
      </c>
      <c r="D21" s="6" t="s">
        <v>22</v>
      </c>
      <c r="E21" s="6" t="s">
        <v>22</v>
      </c>
      <c r="F21" s="6" t="s">
        <v>22</v>
      </c>
      <c r="G21" s="6" t="s">
        <v>61</v>
      </c>
      <c r="H21" s="6" t="s">
        <v>1481</v>
      </c>
      <c r="I21" s="6" t="s">
        <v>1440</v>
      </c>
      <c r="J21" s="6" t="s">
        <v>29</v>
      </c>
      <c r="K21" s="6" t="s">
        <v>30</v>
      </c>
      <c r="L21" s="6" t="s">
        <v>1545</v>
      </c>
      <c r="M21" s="6" t="s">
        <v>1344</v>
      </c>
      <c r="N21" s="6">
        <v>1</v>
      </c>
      <c r="O21" s="8">
        <v>60.958424999999998</v>
      </c>
      <c r="P21" s="8">
        <v>62.5</v>
      </c>
      <c r="Q21" s="8">
        <v>32</v>
      </c>
      <c r="R21" s="7">
        <f t="shared" si="0"/>
        <v>37.040906627981421</v>
      </c>
      <c r="S21" s="17">
        <f t="shared" si="1"/>
        <v>0.15752833212441941</v>
      </c>
      <c r="T21" s="6">
        <v>4</v>
      </c>
      <c r="U21" s="6">
        <v>3</v>
      </c>
      <c r="V21" s="6">
        <v>3</v>
      </c>
      <c r="W21" s="6">
        <v>3</v>
      </c>
      <c r="X21" s="6" t="s">
        <v>1441</v>
      </c>
      <c r="Y21" s="8">
        <v>20</v>
      </c>
      <c r="Z21" s="8">
        <v>40</v>
      </c>
      <c r="AA21" s="21">
        <v>50</v>
      </c>
      <c r="AB21" s="21">
        <v>55</v>
      </c>
      <c r="AC21" s="21">
        <v>50</v>
      </c>
      <c r="AD21" s="21">
        <v>34</v>
      </c>
      <c r="AE21" s="21">
        <v>30.984998515304163</v>
      </c>
      <c r="AF21" s="21">
        <v>32.553859199623361</v>
      </c>
      <c r="AG21" s="21">
        <v>36.083795739341546</v>
      </c>
      <c r="AH21" s="21">
        <v>27</v>
      </c>
      <c r="AI21" s="21">
        <v>32</v>
      </c>
      <c r="AJ21" s="21">
        <v>36.868226081507927</v>
      </c>
      <c r="AK21" s="8">
        <f t="shared" si="8"/>
        <v>444.49087953577703</v>
      </c>
      <c r="AL21" s="8">
        <v>20</v>
      </c>
      <c r="AM21" s="17">
        <f t="shared" si="2"/>
        <v>1</v>
      </c>
      <c r="AN21" s="8">
        <v>40</v>
      </c>
      <c r="AO21" s="17">
        <f t="shared" si="3"/>
        <v>1</v>
      </c>
      <c r="AP21" s="7">
        <v>50</v>
      </c>
      <c r="AQ21" s="17">
        <f t="shared" si="4"/>
        <v>1</v>
      </c>
      <c r="AR21" s="21">
        <v>55</v>
      </c>
      <c r="AS21" s="17">
        <f t="shared" si="5"/>
        <v>1</v>
      </c>
      <c r="AT21" s="21">
        <v>50.5</v>
      </c>
      <c r="AU21" s="17">
        <f t="shared" si="6"/>
        <v>1.01</v>
      </c>
      <c r="AV21" s="21">
        <v>41</v>
      </c>
      <c r="AW21" s="17">
        <f t="shared" si="7"/>
        <v>1.2058823529411764</v>
      </c>
      <c r="AX21" s="17"/>
      <c r="AY21" s="21">
        <v>43</v>
      </c>
      <c r="AZ21" s="17">
        <f t="shared" si="9"/>
        <v>1.3877683414689004</v>
      </c>
      <c r="BA21" s="17"/>
      <c r="BB21" s="21">
        <v>0</v>
      </c>
      <c r="BC21" s="17">
        <f t="shared" si="10"/>
        <v>0</v>
      </c>
      <c r="BD21" s="21">
        <v>0</v>
      </c>
      <c r="BE21" s="17">
        <f t="shared" si="11"/>
        <v>0</v>
      </c>
      <c r="BF21" s="21">
        <v>25.5</v>
      </c>
      <c r="BG21" s="17">
        <f t="shared" si="12"/>
        <v>0.94444444444444442</v>
      </c>
      <c r="BH21" s="21">
        <v>35.42</v>
      </c>
      <c r="BI21" s="17">
        <f t="shared" si="13"/>
        <v>1.1068750000000001</v>
      </c>
      <c r="BJ21" s="21">
        <f t="shared" si="14"/>
        <v>407.62265345426908</v>
      </c>
      <c r="BK21" s="21">
        <f t="shared" si="15"/>
        <v>360.42</v>
      </c>
      <c r="BL21" s="21">
        <f t="shared" si="16"/>
        <v>95.868226081507927</v>
      </c>
      <c r="BM21" s="21">
        <f t="shared" si="17"/>
        <v>60.92</v>
      </c>
      <c r="BN21" s="17"/>
      <c r="BO21" s="17"/>
      <c r="BQ21" s="17">
        <v>0.79114114670981495</v>
      </c>
      <c r="BR21" s="26">
        <v>0.72</v>
      </c>
      <c r="BS21" s="26">
        <f t="shared" si="18"/>
        <v>0.89114114670981492</v>
      </c>
      <c r="BU21" s="17">
        <f t="shared" si="19"/>
        <v>0</v>
      </c>
    </row>
    <row r="22" spans="1:73" s="6" customFormat="1" ht="18.75" customHeight="1" x14ac:dyDescent="0.15">
      <c r="A22" s="6" t="s">
        <v>1456</v>
      </c>
      <c r="B22" s="6" t="s">
        <v>21</v>
      </c>
      <c r="C22" s="6" t="s">
        <v>1465</v>
      </c>
      <c r="D22" s="6" t="s">
        <v>22</v>
      </c>
      <c r="E22" s="6" t="s">
        <v>22</v>
      </c>
      <c r="F22" s="6" t="s">
        <v>22</v>
      </c>
      <c r="G22" s="6" t="s">
        <v>61</v>
      </c>
      <c r="H22" s="6" t="s">
        <v>102</v>
      </c>
      <c r="I22" s="6" t="s">
        <v>103</v>
      </c>
      <c r="J22" s="6" t="s">
        <v>29</v>
      </c>
      <c r="K22" s="6" t="s">
        <v>64</v>
      </c>
      <c r="L22" s="6" t="s">
        <v>1545</v>
      </c>
      <c r="M22" s="6" t="s">
        <v>1344</v>
      </c>
      <c r="N22" s="6">
        <v>1</v>
      </c>
      <c r="O22" s="8"/>
      <c r="P22" s="8">
        <v>15</v>
      </c>
      <c r="Q22" s="8">
        <v>29.25</v>
      </c>
      <c r="R22" s="7">
        <f t="shared" si="0"/>
        <v>44.880251165671744</v>
      </c>
      <c r="S22" s="17">
        <f t="shared" si="1"/>
        <v>0.53436756121954687</v>
      </c>
      <c r="U22" s="6">
        <v>4</v>
      </c>
      <c r="V22" s="6">
        <v>3</v>
      </c>
      <c r="W22" s="6">
        <v>2</v>
      </c>
      <c r="X22" s="6" t="s">
        <v>36</v>
      </c>
      <c r="Y22" s="8">
        <v>40.5</v>
      </c>
      <c r="Z22" s="8">
        <v>22.803881345408449</v>
      </c>
      <c r="AA22" s="21">
        <v>45.007305972201287</v>
      </c>
      <c r="AB22" s="21">
        <v>53</v>
      </c>
      <c r="AC22" s="21">
        <v>45.562328803697042</v>
      </c>
      <c r="AD22" s="21">
        <v>42.787214646218274</v>
      </c>
      <c r="AE22" s="21">
        <v>44.452283140705532</v>
      </c>
      <c r="AF22" s="21">
        <v>46.672374466688559</v>
      </c>
      <c r="AG22" s="21">
        <v>57</v>
      </c>
      <c r="AH22" s="21">
        <v>42</v>
      </c>
      <c r="AI22" s="21">
        <v>46</v>
      </c>
      <c r="AJ22" s="21">
        <v>52.777625613141865</v>
      </c>
      <c r="AK22" s="8">
        <f t="shared" si="8"/>
        <v>538.5630139880609</v>
      </c>
      <c r="AL22" s="8">
        <v>40.5</v>
      </c>
      <c r="AM22" s="17">
        <f t="shared" si="2"/>
        <v>1</v>
      </c>
      <c r="AN22" s="8">
        <v>36</v>
      </c>
      <c r="AO22" s="17">
        <f t="shared" si="3"/>
        <v>1.5786786229375196</v>
      </c>
      <c r="AP22" s="7">
        <v>20</v>
      </c>
      <c r="AQ22" s="17">
        <f t="shared" si="4"/>
        <v>0.44437229840757358</v>
      </c>
      <c r="AR22" s="21">
        <v>41.5</v>
      </c>
      <c r="AS22" s="17">
        <f t="shared" si="5"/>
        <v>0.78301886792452835</v>
      </c>
      <c r="AT22" s="21">
        <v>101.08333333333333</v>
      </c>
      <c r="AU22" s="17">
        <f t="shared" si="6"/>
        <v>2.2185725793087903</v>
      </c>
      <c r="AV22" s="21">
        <v>54.3333333333333</v>
      </c>
      <c r="AW22" s="17">
        <f t="shared" si="7"/>
        <v>1.2698497385862326</v>
      </c>
      <c r="AX22" s="17"/>
      <c r="AY22" s="21">
        <v>37.5</v>
      </c>
      <c r="AZ22" s="17">
        <f t="shared" si="9"/>
        <v>0.84360121349224382</v>
      </c>
      <c r="BA22" s="17" t="s">
        <v>1476</v>
      </c>
      <c r="BB22" s="21">
        <v>18.5</v>
      </c>
      <c r="BC22" s="17">
        <f t="shared" si="10"/>
        <v>0.39638009017955561</v>
      </c>
      <c r="BD22" s="21">
        <v>84.17</v>
      </c>
      <c r="BE22" s="17">
        <f t="shared" si="11"/>
        <v>1.4766666666666668</v>
      </c>
      <c r="BF22" s="21">
        <v>18.75</v>
      </c>
      <c r="BG22" s="17">
        <f t="shared" si="12"/>
        <v>0.44642857142857145</v>
      </c>
      <c r="BH22" s="21">
        <v>41.88</v>
      </c>
      <c r="BI22" s="17">
        <f t="shared" si="13"/>
        <v>0.9104347826086957</v>
      </c>
      <c r="BJ22" s="21">
        <f t="shared" si="14"/>
        <v>485.78538837491908</v>
      </c>
      <c r="BK22" s="21">
        <f t="shared" si="15"/>
        <v>494.21666666666664</v>
      </c>
      <c r="BL22" s="21">
        <f t="shared" si="16"/>
        <v>140.77762561314188</v>
      </c>
      <c r="BM22" s="21">
        <f t="shared" si="17"/>
        <v>60.63</v>
      </c>
      <c r="BN22" s="17"/>
      <c r="BO22" s="17" t="s">
        <v>1601</v>
      </c>
      <c r="BQ22" s="17">
        <v>0.79114114670981495</v>
      </c>
      <c r="BR22" s="26">
        <v>0.72</v>
      </c>
      <c r="BS22" s="26">
        <f t="shared" si="18"/>
        <v>0.89114114670981492</v>
      </c>
      <c r="BU22" s="17">
        <f t="shared" si="19"/>
        <v>0</v>
      </c>
    </row>
    <row r="23" spans="1:73" s="6" customFormat="1" ht="18.75" customHeight="1" x14ac:dyDescent="0.15">
      <c r="A23" s="6" t="s">
        <v>1456</v>
      </c>
      <c r="B23" s="6" t="s">
        <v>21</v>
      </c>
      <c r="C23" s="6" t="s">
        <v>1465</v>
      </c>
      <c r="D23" s="6" t="s">
        <v>22</v>
      </c>
      <c r="E23" s="6" t="s">
        <v>22</v>
      </c>
      <c r="F23" s="6" t="s">
        <v>22</v>
      </c>
      <c r="G23" s="6" t="s">
        <v>61</v>
      </c>
      <c r="H23" s="6" t="s">
        <v>104</v>
      </c>
      <c r="I23" s="6" t="s">
        <v>105</v>
      </c>
      <c r="J23" s="6" t="s">
        <v>27</v>
      </c>
      <c r="K23" s="6" t="s">
        <v>1327</v>
      </c>
      <c r="L23" s="6" t="s">
        <v>1545</v>
      </c>
      <c r="M23" s="6" t="s">
        <v>1344</v>
      </c>
      <c r="N23" s="6">
        <v>1</v>
      </c>
      <c r="O23" s="8"/>
      <c r="P23" s="8">
        <v>27</v>
      </c>
      <c r="Q23" s="8">
        <v>22</v>
      </c>
      <c r="R23" s="7">
        <f t="shared" si="0"/>
        <v>41.34740527182867</v>
      </c>
      <c r="S23" s="17">
        <f t="shared" si="1"/>
        <v>0.8794275123558486</v>
      </c>
      <c r="U23" s="6">
        <v>2</v>
      </c>
      <c r="V23" s="6">
        <v>2</v>
      </c>
      <c r="W23" s="6">
        <v>1</v>
      </c>
      <c r="X23" s="6" t="s">
        <v>31</v>
      </c>
      <c r="Y23" s="7">
        <v>35.97149917627678</v>
      </c>
      <c r="Z23" s="7">
        <v>34.104612850082397</v>
      </c>
      <c r="AA23" s="7">
        <v>20</v>
      </c>
      <c r="AB23" s="7">
        <v>28.554695222405282</v>
      </c>
      <c r="AC23" s="7">
        <v>30.038056013179581</v>
      </c>
      <c r="AD23" s="21">
        <v>46</v>
      </c>
      <c r="AE23" s="21">
        <v>55</v>
      </c>
      <c r="AF23" s="21">
        <v>52</v>
      </c>
      <c r="AG23" s="21">
        <v>55</v>
      </c>
      <c r="AH23" s="21">
        <v>41</v>
      </c>
      <c r="AI23" s="21">
        <v>46.5</v>
      </c>
      <c r="AJ23" s="21">
        <v>52</v>
      </c>
      <c r="AK23" s="8">
        <f t="shared" si="8"/>
        <v>496.16886326194401</v>
      </c>
      <c r="AL23" s="8">
        <v>50.583333333333329</v>
      </c>
      <c r="AM23" s="17">
        <f t="shared" si="2"/>
        <v>1.4062058710828784</v>
      </c>
      <c r="AN23" s="8">
        <v>35.333333333333329</v>
      </c>
      <c r="AO23" s="17">
        <f t="shared" si="3"/>
        <v>1.0360279850896463</v>
      </c>
      <c r="AP23" s="7">
        <v>44.958333333333336</v>
      </c>
      <c r="AQ23" s="17">
        <f t="shared" si="4"/>
        <v>2.2479166666666668</v>
      </c>
      <c r="AR23" s="21">
        <v>47.750000000000007</v>
      </c>
      <c r="AS23" s="17">
        <f t="shared" si="5"/>
        <v>1.6722293699192852</v>
      </c>
      <c r="AT23" s="21">
        <v>49.625</v>
      </c>
      <c r="AU23" s="17">
        <f t="shared" si="6"/>
        <v>1.6520709588605333</v>
      </c>
      <c r="AV23" s="21">
        <v>34.916666666666664</v>
      </c>
      <c r="AW23" s="17">
        <f t="shared" si="7"/>
        <v>0.75905797101449268</v>
      </c>
      <c r="AX23" s="17" t="s">
        <v>1461</v>
      </c>
      <c r="AY23" s="21">
        <v>43.458333333333336</v>
      </c>
      <c r="AZ23" s="17">
        <f t="shared" si="9"/>
        <v>0.79015151515151516</v>
      </c>
      <c r="BA23" s="17" t="s">
        <v>1476</v>
      </c>
      <c r="BB23" s="21">
        <v>22.541666666666668</v>
      </c>
      <c r="BC23" s="17">
        <f t="shared" si="10"/>
        <v>0.43349358974358976</v>
      </c>
      <c r="BD23" s="21">
        <v>35.666666666666664</v>
      </c>
      <c r="BE23" s="17">
        <f t="shared" si="11"/>
        <v>0.64848484848484844</v>
      </c>
      <c r="BF23" s="21">
        <v>33.041666666666671</v>
      </c>
      <c r="BG23" s="17">
        <f t="shared" si="12"/>
        <v>0.80589430894308955</v>
      </c>
      <c r="BH23" s="21">
        <v>39.666666666666671</v>
      </c>
      <c r="BI23" s="17">
        <f t="shared" si="13"/>
        <v>0.85304659498207891</v>
      </c>
      <c r="BJ23" s="21">
        <f t="shared" si="14"/>
        <v>444.16886326194401</v>
      </c>
      <c r="BK23" s="21">
        <f t="shared" si="15"/>
        <v>437.54166666666674</v>
      </c>
      <c r="BL23" s="21">
        <f t="shared" si="16"/>
        <v>139.5</v>
      </c>
      <c r="BM23" s="21">
        <f t="shared" si="17"/>
        <v>72.708333333333343</v>
      </c>
      <c r="BN23" s="17"/>
      <c r="BO23" s="17" t="s">
        <v>1601</v>
      </c>
      <c r="BQ23" s="17">
        <v>0.79114114670981495</v>
      </c>
      <c r="BR23" s="26">
        <v>0.72</v>
      </c>
      <c r="BS23" s="26">
        <f t="shared" si="18"/>
        <v>0.89114114670981492</v>
      </c>
      <c r="BU23" s="17">
        <f t="shared" si="19"/>
        <v>0</v>
      </c>
    </row>
    <row r="24" spans="1:73" s="6" customFormat="1" ht="18.75" customHeight="1" x14ac:dyDescent="0.15">
      <c r="A24" s="6" t="s">
        <v>1456</v>
      </c>
      <c r="B24" s="6" t="s">
        <v>21</v>
      </c>
      <c r="C24" s="6" t="s">
        <v>1465</v>
      </c>
      <c r="D24" s="6" t="s">
        <v>22</v>
      </c>
      <c r="E24" s="6" t="s">
        <v>22</v>
      </c>
      <c r="F24" s="6" t="s">
        <v>22</v>
      </c>
      <c r="G24" s="6" t="s">
        <v>61</v>
      </c>
      <c r="H24" s="6" t="s">
        <v>106</v>
      </c>
      <c r="I24" s="6" t="s">
        <v>107</v>
      </c>
      <c r="J24" s="6" t="s">
        <v>27</v>
      </c>
      <c r="K24" s="6" t="s">
        <v>1327</v>
      </c>
      <c r="L24" s="6" t="s">
        <v>1545</v>
      </c>
      <c r="M24" s="6" t="s">
        <v>1344</v>
      </c>
      <c r="N24" s="6">
        <v>1</v>
      </c>
      <c r="O24" s="8"/>
      <c r="P24" s="8">
        <v>29.5</v>
      </c>
      <c r="Q24" s="8">
        <v>29.75</v>
      </c>
      <c r="R24" s="7">
        <f t="shared" si="0"/>
        <v>33.361437339788495</v>
      </c>
      <c r="S24" s="17">
        <f t="shared" si="1"/>
        <v>0.1213928517575964</v>
      </c>
      <c r="U24" s="6">
        <v>4</v>
      </c>
      <c r="V24" s="6">
        <v>4</v>
      </c>
      <c r="W24" s="6">
        <v>3</v>
      </c>
      <c r="X24" s="6" t="s">
        <v>28</v>
      </c>
      <c r="Y24" s="7">
        <v>44.40107084019774</v>
      </c>
      <c r="Z24" s="7">
        <v>22.436177237264229</v>
      </c>
      <c r="AA24" s="7">
        <v>22</v>
      </c>
      <c r="AB24" s="7">
        <v>45</v>
      </c>
      <c r="AC24" s="7">
        <v>40</v>
      </c>
      <c r="AD24" s="21">
        <v>26</v>
      </c>
      <c r="AE24" s="21">
        <v>36</v>
      </c>
      <c r="AF24" s="21">
        <v>35</v>
      </c>
      <c r="AG24" s="21">
        <v>36</v>
      </c>
      <c r="AH24" s="21">
        <v>27</v>
      </c>
      <c r="AI24" s="21">
        <v>31.5</v>
      </c>
      <c r="AJ24" s="21">
        <v>35</v>
      </c>
      <c r="AK24" s="8">
        <f t="shared" si="8"/>
        <v>400.33724807746194</v>
      </c>
      <c r="AL24" s="8">
        <v>26.333333333333332</v>
      </c>
      <c r="AM24" s="17">
        <f t="shared" si="2"/>
        <v>0.59307878920552759</v>
      </c>
      <c r="AN24" s="8">
        <v>25.208333333333332</v>
      </c>
      <c r="AO24" s="17">
        <f t="shared" si="3"/>
        <v>1.1235574165221351</v>
      </c>
      <c r="AP24" s="7">
        <v>28.041666666666671</v>
      </c>
      <c r="AQ24" s="17">
        <f t="shared" si="4"/>
        <v>1.2746212121212124</v>
      </c>
      <c r="AR24" s="21">
        <v>21.833333333333329</v>
      </c>
      <c r="AS24" s="17">
        <f t="shared" si="5"/>
        <v>0.48518518518518505</v>
      </c>
      <c r="AT24" s="21">
        <v>30.916666666666668</v>
      </c>
      <c r="AU24" s="17">
        <f t="shared" si="6"/>
        <v>0.7729166666666667</v>
      </c>
      <c r="AV24" s="21">
        <v>18.541666666666668</v>
      </c>
      <c r="AW24" s="17">
        <f t="shared" si="7"/>
        <v>0.71314102564102566</v>
      </c>
      <c r="AX24" s="17" t="s">
        <v>1461</v>
      </c>
      <c r="AY24" s="21">
        <v>22.583333333333332</v>
      </c>
      <c r="AZ24" s="17">
        <f t="shared" si="9"/>
        <v>0.62731481481481477</v>
      </c>
      <c r="BA24" s="17" t="s">
        <v>1476</v>
      </c>
      <c r="BB24" s="21">
        <v>15.5</v>
      </c>
      <c r="BC24" s="17">
        <f t="shared" si="10"/>
        <v>0.44285714285714284</v>
      </c>
      <c r="BD24" s="21">
        <v>23.250000000000004</v>
      </c>
      <c r="BE24" s="17">
        <f t="shared" si="11"/>
        <v>0.64583333333333348</v>
      </c>
      <c r="BF24" s="21">
        <v>24.041666666666671</v>
      </c>
      <c r="BG24" s="17">
        <f t="shared" si="12"/>
        <v>0.89043209876543228</v>
      </c>
      <c r="BH24" s="21">
        <v>19.874999999999996</v>
      </c>
      <c r="BI24" s="17">
        <f t="shared" si="13"/>
        <v>0.63095238095238082</v>
      </c>
      <c r="BJ24" s="21">
        <f t="shared" si="14"/>
        <v>365.33724807746194</v>
      </c>
      <c r="BK24" s="21">
        <f t="shared" si="15"/>
        <v>256.125</v>
      </c>
      <c r="BL24" s="21">
        <f t="shared" si="16"/>
        <v>93.5</v>
      </c>
      <c r="BM24" s="21">
        <f t="shared" si="17"/>
        <v>43.916666666666671</v>
      </c>
      <c r="BN24" s="17" t="s">
        <v>1601</v>
      </c>
      <c r="BO24" s="17" t="s">
        <v>1601</v>
      </c>
      <c r="BQ24" s="17">
        <v>0.79114114670981495</v>
      </c>
      <c r="BR24" s="26">
        <v>0.72</v>
      </c>
      <c r="BS24" s="26">
        <f t="shared" si="18"/>
        <v>0.89114114670981492</v>
      </c>
      <c r="BU24" s="17">
        <f t="shared" si="19"/>
        <v>0</v>
      </c>
    </row>
    <row r="25" spans="1:73" s="6" customFormat="1" ht="18.75" customHeight="1" x14ac:dyDescent="0.15">
      <c r="A25" s="6" t="s">
        <v>1456</v>
      </c>
      <c r="B25" s="6" t="s">
        <v>21</v>
      </c>
      <c r="C25" s="6" t="s">
        <v>1465</v>
      </c>
      <c r="D25" s="6" t="s">
        <v>22</v>
      </c>
      <c r="E25" s="6" t="s">
        <v>22</v>
      </c>
      <c r="F25" s="6" t="s">
        <v>22</v>
      </c>
      <c r="G25" s="6" t="s">
        <v>61</v>
      </c>
      <c r="H25" s="6" t="s">
        <v>108</v>
      </c>
      <c r="I25" s="6" t="s">
        <v>109</v>
      </c>
      <c r="J25" s="6" t="s">
        <v>29</v>
      </c>
      <c r="K25" s="6" t="s">
        <v>30</v>
      </c>
      <c r="L25" s="6" t="s">
        <v>1545</v>
      </c>
      <c r="M25" s="6" t="s">
        <v>1344</v>
      </c>
      <c r="N25" s="6">
        <v>1</v>
      </c>
      <c r="O25" s="8"/>
      <c r="P25" s="8">
        <v>23</v>
      </c>
      <c r="Q25" s="8">
        <v>25</v>
      </c>
      <c r="R25" s="7">
        <f t="shared" si="0"/>
        <v>30.166666666666668</v>
      </c>
      <c r="S25" s="17">
        <f t="shared" si="1"/>
        <v>0.20666666666666678</v>
      </c>
      <c r="U25" s="6">
        <v>4</v>
      </c>
      <c r="V25" s="6">
        <v>3</v>
      </c>
      <c r="W25" s="6">
        <v>2</v>
      </c>
      <c r="X25" s="6" t="s">
        <v>36</v>
      </c>
      <c r="Y25" s="8">
        <v>50</v>
      </c>
      <c r="Z25" s="8">
        <v>17</v>
      </c>
      <c r="AA25" s="21">
        <v>35</v>
      </c>
      <c r="AB25" s="21">
        <v>38</v>
      </c>
      <c r="AC25" s="21">
        <v>30</v>
      </c>
      <c r="AD25" s="21">
        <v>26</v>
      </c>
      <c r="AE25" s="21">
        <v>28</v>
      </c>
      <c r="AF25" s="21">
        <v>27</v>
      </c>
      <c r="AG25" s="21">
        <v>30</v>
      </c>
      <c r="AH25" s="21">
        <v>26</v>
      </c>
      <c r="AI25" s="21">
        <v>26</v>
      </c>
      <c r="AJ25" s="21">
        <v>29</v>
      </c>
      <c r="AK25" s="8">
        <f t="shared" si="8"/>
        <v>362</v>
      </c>
      <c r="AL25" s="8">
        <v>35</v>
      </c>
      <c r="AM25" s="17">
        <f t="shared" si="2"/>
        <v>0.7</v>
      </c>
      <c r="AN25" s="8">
        <v>42</v>
      </c>
      <c r="AO25" s="17">
        <f t="shared" si="3"/>
        <v>2.4705882352941178</v>
      </c>
      <c r="AP25" s="7">
        <v>35</v>
      </c>
      <c r="AQ25" s="17">
        <f t="shared" si="4"/>
        <v>1</v>
      </c>
      <c r="AR25" s="21">
        <v>38</v>
      </c>
      <c r="AS25" s="17">
        <f t="shared" si="5"/>
        <v>1</v>
      </c>
      <c r="AT25" s="21">
        <v>34</v>
      </c>
      <c r="AU25" s="17">
        <f t="shared" si="6"/>
        <v>1.1333333333333333</v>
      </c>
      <c r="AV25" s="21">
        <v>40</v>
      </c>
      <c r="AW25" s="17">
        <f t="shared" si="7"/>
        <v>1.5384615384615385</v>
      </c>
      <c r="AX25" s="17"/>
      <c r="AY25" s="21">
        <v>28.5</v>
      </c>
      <c r="AZ25" s="17">
        <f t="shared" si="9"/>
        <v>1.0178571428571428</v>
      </c>
      <c r="BA25" s="17"/>
      <c r="BB25" s="21">
        <v>20</v>
      </c>
      <c r="BC25" s="17">
        <f t="shared" si="10"/>
        <v>0.7407407407407407</v>
      </c>
      <c r="BD25" s="21">
        <v>19</v>
      </c>
      <c r="BE25" s="17">
        <f t="shared" si="11"/>
        <v>0.6333333333333333</v>
      </c>
      <c r="BF25" s="21">
        <v>25.5</v>
      </c>
      <c r="BG25" s="17">
        <f t="shared" si="12"/>
        <v>0.98076923076923073</v>
      </c>
      <c r="BH25" s="21">
        <v>40</v>
      </c>
      <c r="BI25" s="17">
        <f t="shared" si="13"/>
        <v>1.5384615384615385</v>
      </c>
      <c r="BJ25" s="21">
        <f t="shared" si="14"/>
        <v>333</v>
      </c>
      <c r="BK25" s="21">
        <f t="shared" si="15"/>
        <v>357</v>
      </c>
      <c r="BL25" s="21">
        <f t="shared" si="16"/>
        <v>81</v>
      </c>
      <c r="BM25" s="21">
        <f t="shared" si="17"/>
        <v>65.5</v>
      </c>
      <c r="BN25" s="17"/>
      <c r="BO25" s="17"/>
      <c r="BQ25" s="17">
        <v>0.79114114670981495</v>
      </c>
      <c r="BR25" s="26">
        <v>0.72</v>
      </c>
      <c r="BS25" s="26">
        <f t="shared" si="18"/>
        <v>0.89114114670981492</v>
      </c>
      <c r="BU25" s="17">
        <f t="shared" si="19"/>
        <v>0</v>
      </c>
    </row>
    <row r="26" spans="1:73" s="6" customFormat="1" ht="18.75" customHeight="1" x14ac:dyDescent="0.15">
      <c r="A26" s="6" t="s">
        <v>1456</v>
      </c>
      <c r="B26" s="6" t="s">
        <v>21</v>
      </c>
      <c r="C26" s="6" t="s">
        <v>1465</v>
      </c>
      <c r="D26" s="6" t="s">
        <v>22</v>
      </c>
      <c r="E26" s="6" t="s">
        <v>22</v>
      </c>
      <c r="F26" s="6" t="s">
        <v>22</v>
      </c>
      <c r="G26" s="6" t="s">
        <v>61</v>
      </c>
      <c r="H26" s="6" t="s">
        <v>110</v>
      </c>
      <c r="I26" s="6" t="s">
        <v>111</v>
      </c>
      <c r="J26" s="6" t="s">
        <v>29</v>
      </c>
      <c r="K26" s="6" t="s">
        <v>64</v>
      </c>
      <c r="L26" s="6" t="s">
        <v>1545</v>
      </c>
      <c r="M26" s="6" t="s">
        <v>1344</v>
      </c>
      <c r="N26" s="6">
        <v>1</v>
      </c>
      <c r="O26" s="8"/>
      <c r="P26" s="8">
        <v>15</v>
      </c>
      <c r="Q26" s="8">
        <v>25.208333333333332</v>
      </c>
      <c r="R26" s="7">
        <f t="shared" si="0"/>
        <v>32.167762819309303</v>
      </c>
      <c r="S26" s="17">
        <f t="shared" si="1"/>
        <v>0.27607654159243511</v>
      </c>
      <c r="U26" s="6">
        <v>4</v>
      </c>
      <c r="V26" s="6">
        <v>3</v>
      </c>
      <c r="W26" s="6">
        <v>2</v>
      </c>
      <c r="X26" s="6" t="s">
        <v>36</v>
      </c>
      <c r="Y26" s="8">
        <v>41.41</v>
      </c>
      <c r="Z26" s="8">
        <v>22</v>
      </c>
      <c r="AA26" s="21">
        <v>32.207745400142514</v>
      </c>
      <c r="AB26" s="21">
        <v>31.016203249688811</v>
      </c>
      <c r="AC26" s="21">
        <v>32.604926116960414</v>
      </c>
      <c r="AD26" s="21">
        <v>30.619022532870922</v>
      </c>
      <c r="AE26" s="21">
        <v>31.810564683324614</v>
      </c>
      <c r="AF26" s="21">
        <v>29.602502411173873</v>
      </c>
      <c r="AG26" s="21">
        <v>36.973914001957326</v>
      </c>
      <c r="AH26" s="21">
        <v>27</v>
      </c>
      <c r="AI26" s="21">
        <v>33</v>
      </c>
      <c r="AJ26" s="21">
        <v>37.768275435593125</v>
      </c>
      <c r="AK26" s="8">
        <f t="shared" si="8"/>
        <v>386.01315383171163</v>
      </c>
      <c r="AL26" s="8">
        <v>41.41</v>
      </c>
      <c r="AM26" s="17">
        <f t="shared" si="2"/>
        <v>1</v>
      </c>
      <c r="AN26" s="8">
        <v>30.5</v>
      </c>
      <c r="AO26" s="17">
        <f t="shared" si="3"/>
        <v>1.3863636363636365</v>
      </c>
      <c r="AP26" s="7">
        <v>8</v>
      </c>
      <c r="AQ26" s="17">
        <f t="shared" si="4"/>
        <v>0.24838745775618934</v>
      </c>
      <c r="AR26" s="21">
        <v>40.75</v>
      </c>
      <c r="AS26" s="17">
        <f t="shared" si="5"/>
        <v>1.3138294094848262</v>
      </c>
      <c r="AT26" s="21">
        <v>80.5</v>
      </c>
      <c r="AU26" s="17">
        <f t="shared" si="6"/>
        <v>2.4689520752548355</v>
      </c>
      <c r="AV26" s="21">
        <v>41</v>
      </c>
      <c r="AW26" s="17">
        <f t="shared" si="7"/>
        <v>1.3390368669014376</v>
      </c>
      <c r="AX26" s="17"/>
      <c r="AY26" s="21">
        <v>15.54</v>
      </c>
      <c r="AZ26" s="17">
        <f t="shared" si="9"/>
        <v>0.48851694884077956</v>
      </c>
      <c r="BA26" s="17" t="s">
        <v>1476</v>
      </c>
      <c r="BB26" s="21">
        <v>8.2899999999999991</v>
      </c>
      <c r="BC26" s="17">
        <f t="shared" si="10"/>
        <v>0.28004389239981359</v>
      </c>
      <c r="BD26" s="21">
        <v>33.01</v>
      </c>
      <c r="BE26" s="17">
        <f t="shared" si="11"/>
        <v>0.8927916043254851</v>
      </c>
      <c r="BF26" s="21">
        <v>40.840000000000003</v>
      </c>
      <c r="BG26" s="17">
        <f t="shared" si="12"/>
        <v>1.5125925925925927</v>
      </c>
      <c r="BH26" s="21">
        <v>25.509999999999998</v>
      </c>
      <c r="BI26" s="17">
        <f t="shared" si="13"/>
        <v>0.77303030303030296</v>
      </c>
      <c r="BJ26" s="21">
        <f t="shared" si="14"/>
        <v>348.24487839611851</v>
      </c>
      <c r="BK26" s="21">
        <f t="shared" si="15"/>
        <v>365.35</v>
      </c>
      <c r="BL26" s="21">
        <f t="shared" si="16"/>
        <v>97.768275435593125</v>
      </c>
      <c r="BM26" s="21">
        <f t="shared" si="17"/>
        <v>66.349999999999994</v>
      </c>
      <c r="BN26" s="17" t="s">
        <v>1601</v>
      </c>
      <c r="BO26" s="17" t="s">
        <v>1601</v>
      </c>
      <c r="BQ26" s="17">
        <v>0.79114114670981495</v>
      </c>
      <c r="BR26" s="26">
        <v>0.72</v>
      </c>
      <c r="BS26" s="26">
        <f t="shared" si="18"/>
        <v>0.89114114670981492</v>
      </c>
      <c r="BU26" s="17">
        <f t="shared" si="19"/>
        <v>0</v>
      </c>
    </row>
    <row r="27" spans="1:73" s="6" customFormat="1" ht="18.75" customHeight="1" x14ac:dyDescent="0.15">
      <c r="A27" s="6" t="s">
        <v>1456</v>
      </c>
      <c r="B27" s="6" t="s">
        <v>21</v>
      </c>
      <c r="C27" s="6" t="s">
        <v>1465</v>
      </c>
      <c r="D27" s="6" t="s">
        <v>23</v>
      </c>
      <c r="E27" s="6" t="s">
        <v>49</v>
      </c>
      <c r="F27" s="6" t="s">
        <v>49</v>
      </c>
      <c r="G27" s="6" t="s">
        <v>50</v>
      </c>
      <c r="H27" s="6" t="s">
        <v>51</v>
      </c>
      <c r="I27" s="6" t="s">
        <v>52</v>
      </c>
      <c r="J27" s="6" t="s">
        <v>29</v>
      </c>
      <c r="K27" s="6" t="s">
        <v>30</v>
      </c>
      <c r="L27" s="6" t="s">
        <v>1545</v>
      </c>
      <c r="M27" s="6" t="s">
        <v>1344</v>
      </c>
      <c r="N27" s="6">
        <v>1</v>
      </c>
      <c r="O27" s="8">
        <v>0</v>
      </c>
      <c r="P27" s="8">
        <v>0</v>
      </c>
      <c r="Q27" s="8">
        <v>3.4195273063330549</v>
      </c>
      <c r="R27" s="7">
        <f t="shared" si="0"/>
        <v>10.447534312715559</v>
      </c>
      <c r="S27" s="17">
        <f t="shared" si="1"/>
        <v>2.0552568752313953</v>
      </c>
      <c r="V27" s="6">
        <v>4</v>
      </c>
      <c r="W27" s="6">
        <v>3</v>
      </c>
      <c r="X27" s="6" t="s">
        <v>28</v>
      </c>
      <c r="Y27" s="8">
        <v>10.71</v>
      </c>
      <c r="Z27" s="8">
        <v>13.027264183343474</v>
      </c>
      <c r="AA27" s="8">
        <v>10.63314756924324</v>
      </c>
      <c r="AB27" s="8">
        <v>10</v>
      </c>
      <c r="AC27" s="8">
        <v>11</v>
      </c>
      <c r="AD27" s="8">
        <v>10</v>
      </c>
      <c r="AE27" s="8">
        <v>10</v>
      </c>
      <c r="AF27" s="8">
        <v>10</v>
      </c>
      <c r="AG27" s="8">
        <v>10</v>
      </c>
      <c r="AH27" s="21">
        <v>10</v>
      </c>
      <c r="AI27" s="21">
        <v>9</v>
      </c>
      <c r="AJ27" s="21">
        <v>11</v>
      </c>
      <c r="AK27" s="8">
        <f t="shared" si="8"/>
        <v>125.37041175258672</v>
      </c>
      <c r="AL27" s="8"/>
      <c r="AM27" s="17">
        <f t="shared" si="2"/>
        <v>0</v>
      </c>
      <c r="AN27" s="8">
        <v>13.666599999999999</v>
      </c>
      <c r="AO27" s="17">
        <f t="shared" si="3"/>
        <v>1.0490767522373556</v>
      </c>
      <c r="AP27" s="7">
        <v>11.5</v>
      </c>
      <c r="AQ27" s="17">
        <f t="shared" si="4"/>
        <v>1.0815235963868461</v>
      </c>
      <c r="AR27" s="21">
        <v>10</v>
      </c>
      <c r="AS27" s="17">
        <f t="shared" si="5"/>
        <v>1</v>
      </c>
      <c r="AT27" s="21">
        <v>11</v>
      </c>
      <c r="AU27" s="17">
        <f t="shared" si="6"/>
        <v>1</v>
      </c>
      <c r="AV27" s="21">
        <v>10.29</v>
      </c>
      <c r="AW27" s="17">
        <f t="shared" si="7"/>
        <v>1.0289999999999999</v>
      </c>
      <c r="AX27" s="17"/>
      <c r="AY27" s="21">
        <v>10.760000000000002</v>
      </c>
      <c r="AZ27" s="17">
        <f t="shared" si="9"/>
        <v>1.0760000000000001</v>
      </c>
      <c r="BA27" s="17"/>
      <c r="BB27" s="21">
        <v>9.75</v>
      </c>
      <c r="BC27" s="17">
        <f t="shared" si="10"/>
        <v>0.97499999999999998</v>
      </c>
      <c r="BD27" s="21">
        <v>8.42</v>
      </c>
      <c r="BE27" s="17">
        <f t="shared" si="11"/>
        <v>0.84199999999999997</v>
      </c>
      <c r="BF27" s="21">
        <v>13.08</v>
      </c>
      <c r="BG27" s="17">
        <f t="shared" si="12"/>
        <v>1.3080000000000001</v>
      </c>
      <c r="BH27" s="21">
        <v>7.67</v>
      </c>
      <c r="BI27" s="17">
        <f t="shared" si="13"/>
        <v>0.85222222222222221</v>
      </c>
      <c r="BJ27" s="21">
        <f t="shared" si="14"/>
        <v>114.37041175258672</v>
      </c>
      <c r="BK27" s="21">
        <f t="shared" si="15"/>
        <v>106.1366</v>
      </c>
      <c r="BL27" s="21">
        <f t="shared" si="16"/>
        <v>30</v>
      </c>
      <c r="BM27" s="21">
        <f t="shared" si="17"/>
        <v>20.75</v>
      </c>
      <c r="BN27" s="17"/>
      <c r="BO27" s="17" t="s">
        <v>1601</v>
      </c>
      <c r="BQ27" s="17">
        <v>0.89473684210526316</v>
      </c>
      <c r="BR27" s="26">
        <v>0.72</v>
      </c>
      <c r="BS27" s="26">
        <f t="shared" si="18"/>
        <v>0.99473684210526314</v>
      </c>
      <c r="BU27" s="17">
        <f t="shared" si="19"/>
        <v>0</v>
      </c>
    </row>
    <row r="28" spans="1:73" s="6" customFormat="1" ht="18.75" customHeight="1" x14ac:dyDescent="0.15">
      <c r="A28" s="6" t="s">
        <v>1456</v>
      </c>
      <c r="B28" s="6" t="s">
        <v>21</v>
      </c>
      <c r="C28" s="6" t="s">
        <v>1465</v>
      </c>
      <c r="D28" s="6" t="s">
        <v>23</v>
      </c>
      <c r="E28" s="6" t="s">
        <v>49</v>
      </c>
      <c r="F28" s="6" t="s">
        <v>49</v>
      </c>
      <c r="G28" s="6" t="s">
        <v>50</v>
      </c>
      <c r="H28" s="6" t="s">
        <v>53</v>
      </c>
      <c r="I28" s="6" t="s">
        <v>54</v>
      </c>
      <c r="J28" s="6" t="s">
        <v>29</v>
      </c>
      <c r="K28" s="6" t="s">
        <v>30</v>
      </c>
      <c r="L28" s="6" t="s">
        <v>1545</v>
      </c>
      <c r="M28" s="6" t="s">
        <v>1345</v>
      </c>
      <c r="N28" s="6">
        <v>0</v>
      </c>
      <c r="O28" s="8">
        <v>0</v>
      </c>
      <c r="P28" s="8">
        <v>0</v>
      </c>
      <c r="Q28" s="8">
        <v>7.25</v>
      </c>
      <c r="R28" s="7">
        <f t="shared" si="0"/>
        <v>9.4871284693826308</v>
      </c>
      <c r="S28" s="17">
        <f t="shared" si="1"/>
        <v>0.30856944405277664</v>
      </c>
      <c r="V28" s="6">
        <v>4</v>
      </c>
      <c r="W28" s="6">
        <v>3</v>
      </c>
      <c r="X28" s="6" t="s">
        <v>28</v>
      </c>
      <c r="Y28" s="8">
        <v>15</v>
      </c>
      <c r="Z28" s="8">
        <v>1.5751270916463884</v>
      </c>
      <c r="AA28" s="8">
        <v>6.5378487281802524</v>
      </c>
      <c r="AB28" s="8">
        <v>8.6013044008733779</v>
      </c>
      <c r="AC28" s="8">
        <v>12</v>
      </c>
      <c r="AD28" s="8">
        <v>8.3124562917713085</v>
      </c>
      <c r="AE28" s="8">
        <v>9.1790006190779856</v>
      </c>
      <c r="AF28" s="8">
        <v>10.544393055487028</v>
      </c>
      <c r="AG28" s="8">
        <v>13.634026037407329</v>
      </c>
      <c r="AH28" s="21"/>
      <c r="AI28" s="21"/>
      <c r="AJ28" s="21"/>
      <c r="AK28" s="8">
        <f t="shared" si="8"/>
        <v>85.384156224443672</v>
      </c>
      <c r="AL28" s="8">
        <v>15</v>
      </c>
      <c r="AM28" s="17">
        <f t="shared" si="2"/>
        <v>1</v>
      </c>
      <c r="AN28" s="8">
        <v>2</v>
      </c>
      <c r="AO28" s="17">
        <f t="shared" si="3"/>
        <v>1.26973881066925</v>
      </c>
      <c r="AP28" s="7">
        <v>8</v>
      </c>
      <c r="AQ28" s="17">
        <f t="shared" si="4"/>
        <v>1.2236440964926889</v>
      </c>
      <c r="AR28" s="21">
        <v>10.444444444444445</v>
      </c>
      <c r="AS28" s="17">
        <f t="shared" si="5"/>
        <v>1.2142861079749618</v>
      </c>
      <c r="AT28" s="21">
        <v>12.5</v>
      </c>
      <c r="AU28" s="17">
        <f t="shared" si="6"/>
        <v>1.0416666666666667</v>
      </c>
      <c r="AV28" s="21">
        <v>9.5</v>
      </c>
      <c r="AW28" s="17">
        <f t="shared" si="7"/>
        <v>1.1428631521833406</v>
      </c>
      <c r="AX28" s="17"/>
      <c r="AY28" s="21">
        <v>8</v>
      </c>
      <c r="AZ28" s="17">
        <f t="shared" si="9"/>
        <v>0.87155457679918813</v>
      </c>
      <c r="BA28" s="17" t="s">
        <v>1476</v>
      </c>
      <c r="BB28" s="21">
        <v>9</v>
      </c>
      <c r="BC28" s="17">
        <f t="shared" si="10"/>
        <v>0.8535341913602732</v>
      </c>
      <c r="BD28" s="21">
        <v>3.58</v>
      </c>
      <c r="BE28" s="17">
        <f t="shared" si="11"/>
        <v>0.2625783455435427</v>
      </c>
      <c r="BF28" s="21"/>
      <c r="BG28" s="17"/>
      <c r="BH28" s="21"/>
      <c r="BI28" s="17"/>
      <c r="BJ28" s="21">
        <f t="shared" si="14"/>
        <v>85.384156224443672</v>
      </c>
      <c r="BK28" s="21">
        <f t="shared" si="15"/>
        <v>78.024444444444441</v>
      </c>
      <c r="BL28" s="21">
        <f t="shared" si="16"/>
        <v>0</v>
      </c>
      <c r="BM28" s="21">
        <f t="shared" si="17"/>
        <v>0</v>
      </c>
      <c r="BN28" s="17"/>
      <c r="BO28" s="17"/>
      <c r="BQ28" s="17">
        <v>0.89473684210526316</v>
      </c>
      <c r="BR28" s="26">
        <v>0.72</v>
      </c>
      <c r="BS28" s="26">
        <f t="shared" si="18"/>
        <v>0.99473684210526314</v>
      </c>
      <c r="BU28" s="17" t="e">
        <f t="shared" si="19"/>
        <v>#DIV/0!</v>
      </c>
    </row>
    <row r="29" spans="1:73" s="6" customFormat="1" ht="18.75" customHeight="1" x14ac:dyDescent="0.15">
      <c r="A29" s="6" t="s">
        <v>1456</v>
      </c>
      <c r="B29" s="6" t="s">
        <v>21</v>
      </c>
      <c r="C29" s="6" t="s">
        <v>1465</v>
      </c>
      <c r="D29" s="6" t="s">
        <v>23</v>
      </c>
      <c r="E29" s="6" t="s">
        <v>49</v>
      </c>
      <c r="F29" s="6" t="s">
        <v>49</v>
      </c>
      <c r="G29" s="6" t="s">
        <v>50</v>
      </c>
      <c r="H29" s="6" t="s">
        <v>55</v>
      </c>
      <c r="I29" s="6" t="s">
        <v>56</v>
      </c>
      <c r="J29" s="6" t="s">
        <v>29</v>
      </c>
      <c r="K29" s="6" t="s">
        <v>30</v>
      </c>
      <c r="L29" s="6" t="s">
        <v>1545</v>
      </c>
      <c r="M29" s="6" t="s">
        <v>1344</v>
      </c>
      <c r="N29" s="6">
        <v>1</v>
      </c>
      <c r="O29" s="8">
        <v>0</v>
      </c>
      <c r="P29" s="8">
        <v>3.7989999999999999</v>
      </c>
      <c r="Q29" s="8">
        <v>11.544166666666667</v>
      </c>
      <c r="R29" s="7">
        <f t="shared" si="0"/>
        <v>16.048294908333339</v>
      </c>
      <c r="S29" s="17">
        <f t="shared" si="1"/>
        <v>0.39016486609398737</v>
      </c>
      <c r="U29" s="6">
        <v>4</v>
      </c>
      <c r="V29" s="6">
        <v>4</v>
      </c>
      <c r="W29" s="6">
        <v>3</v>
      </c>
      <c r="X29" s="6" t="s">
        <v>28</v>
      </c>
      <c r="Y29" s="8">
        <v>14.08</v>
      </c>
      <c r="Z29" s="8">
        <v>10.695350500000023</v>
      </c>
      <c r="AA29" s="8">
        <v>12</v>
      </c>
      <c r="AB29" s="8">
        <v>15</v>
      </c>
      <c r="AC29" s="8">
        <v>18</v>
      </c>
      <c r="AD29" s="8">
        <v>16</v>
      </c>
      <c r="AE29" s="8">
        <v>16</v>
      </c>
      <c r="AF29" s="8">
        <v>17</v>
      </c>
      <c r="AG29" s="8">
        <v>19.304188400000033</v>
      </c>
      <c r="AH29" s="21">
        <v>18</v>
      </c>
      <c r="AI29" s="21">
        <v>16.5</v>
      </c>
      <c r="AJ29" s="21">
        <v>20</v>
      </c>
      <c r="AK29" s="8">
        <f t="shared" si="8"/>
        <v>192.57953890000007</v>
      </c>
      <c r="AL29" s="8">
        <v>14.080000000000002</v>
      </c>
      <c r="AM29" s="17">
        <f t="shared" si="2"/>
        <v>1.0000000000000002</v>
      </c>
      <c r="AN29" s="8">
        <v>16.666033333333331</v>
      </c>
      <c r="AO29" s="17">
        <f t="shared" si="3"/>
        <v>1.5582503194573469</v>
      </c>
      <c r="AP29" s="7">
        <v>15.125</v>
      </c>
      <c r="AQ29" s="17">
        <f t="shared" si="4"/>
        <v>1.2604166666666667</v>
      </c>
      <c r="AR29" s="21">
        <v>15.07</v>
      </c>
      <c r="AS29" s="17">
        <f t="shared" si="5"/>
        <v>1.0046666666666666</v>
      </c>
      <c r="AT29" s="21">
        <v>18.989999999999998</v>
      </c>
      <c r="AU29" s="17">
        <f t="shared" si="6"/>
        <v>1.0549999999999999</v>
      </c>
      <c r="AV29" s="21">
        <v>16.035</v>
      </c>
      <c r="AW29" s="17">
        <f t="shared" si="7"/>
        <v>1.0021875</v>
      </c>
      <c r="AX29" s="17"/>
      <c r="AY29" s="21">
        <v>13.92</v>
      </c>
      <c r="AZ29" s="17">
        <f t="shared" si="9"/>
        <v>0.87</v>
      </c>
      <c r="BA29" s="17" t="s">
        <v>1476</v>
      </c>
      <c r="BB29" s="21">
        <v>9.8699999999999992</v>
      </c>
      <c r="BC29" s="17">
        <f t="shared" si="10"/>
        <v>0.58058823529411763</v>
      </c>
      <c r="BD29" s="21">
        <v>16.509999999999998</v>
      </c>
      <c r="BE29" s="17">
        <f t="shared" si="11"/>
        <v>0.85525481091968469</v>
      </c>
      <c r="BF29" s="21">
        <v>15.92</v>
      </c>
      <c r="BG29" s="17">
        <f t="shared" si="12"/>
        <v>0.88444444444444448</v>
      </c>
      <c r="BH29" s="21">
        <v>13.5</v>
      </c>
      <c r="BI29" s="17">
        <f t="shared" si="13"/>
        <v>0.81818181818181823</v>
      </c>
      <c r="BJ29" s="21">
        <f t="shared" si="14"/>
        <v>172.57953890000007</v>
      </c>
      <c r="BK29" s="21">
        <f t="shared" si="15"/>
        <v>165.68603333333331</v>
      </c>
      <c r="BL29" s="21">
        <f t="shared" si="16"/>
        <v>54.5</v>
      </c>
      <c r="BM29" s="21">
        <f t="shared" si="17"/>
        <v>29.42</v>
      </c>
      <c r="BN29" s="17" t="s">
        <v>1601</v>
      </c>
      <c r="BO29" s="17" t="s">
        <v>1601</v>
      </c>
      <c r="BQ29" s="17">
        <v>0.89473684210526316</v>
      </c>
      <c r="BR29" s="26">
        <v>0.72</v>
      </c>
      <c r="BS29" s="26">
        <f t="shared" si="18"/>
        <v>0.99473684210526314</v>
      </c>
      <c r="BU29" s="17">
        <f t="shared" si="19"/>
        <v>0</v>
      </c>
    </row>
    <row r="30" spans="1:73" s="6" customFormat="1" ht="18.75" customHeight="1" x14ac:dyDescent="0.15">
      <c r="A30" s="6" t="s">
        <v>1456</v>
      </c>
      <c r="B30" s="6" t="s">
        <v>21</v>
      </c>
      <c r="C30" s="6" t="s">
        <v>1465</v>
      </c>
      <c r="D30" s="6" t="s">
        <v>23</v>
      </c>
      <c r="E30" s="6" t="s">
        <v>49</v>
      </c>
      <c r="F30" s="6" t="s">
        <v>49</v>
      </c>
      <c r="G30" s="6" t="s">
        <v>50</v>
      </c>
      <c r="H30" s="6" t="s">
        <v>57</v>
      </c>
      <c r="I30" s="6" t="s">
        <v>58</v>
      </c>
      <c r="J30" s="6" t="s">
        <v>29</v>
      </c>
      <c r="K30" s="6" t="s">
        <v>30</v>
      </c>
      <c r="L30" s="6" t="s">
        <v>1545</v>
      </c>
      <c r="M30" s="6" t="s">
        <v>1344</v>
      </c>
      <c r="N30" s="6">
        <v>1</v>
      </c>
      <c r="O30" s="8">
        <v>0</v>
      </c>
      <c r="P30" s="8">
        <v>9.5250000000000004</v>
      </c>
      <c r="Q30" s="8">
        <v>12.465833333333334</v>
      </c>
      <c r="R30" s="7">
        <f t="shared" si="0"/>
        <v>17.226734842361115</v>
      </c>
      <c r="S30" s="17">
        <f t="shared" si="1"/>
        <v>0.38191602452258411</v>
      </c>
      <c r="U30" s="6">
        <v>4</v>
      </c>
      <c r="V30" s="6">
        <v>4</v>
      </c>
      <c r="W30" s="6">
        <v>3</v>
      </c>
      <c r="X30" s="6" t="s">
        <v>28</v>
      </c>
      <c r="Y30" s="8">
        <v>13.83</v>
      </c>
      <c r="Z30" s="8">
        <v>11.58662970833336</v>
      </c>
      <c r="AA30" s="8">
        <v>13</v>
      </c>
      <c r="AB30" s="8">
        <v>16</v>
      </c>
      <c r="AC30" s="8">
        <v>19</v>
      </c>
      <c r="AD30" s="8">
        <v>17</v>
      </c>
      <c r="AE30" s="8">
        <v>18</v>
      </c>
      <c r="AF30" s="8">
        <v>18</v>
      </c>
      <c r="AG30" s="8">
        <v>20.304188400000033</v>
      </c>
      <c r="AH30" s="21">
        <v>19</v>
      </c>
      <c r="AI30" s="21">
        <v>19</v>
      </c>
      <c r="AJ30" s="21">
        <v>22</v>
      </c>
      <c r="AK30" s="8">
        <f t="shared" si="8"/>
        <v>206.72081810833339</v>
      </c>
      <c r="AL30" s="8">
        <v>13.83</v>
      </c>
      <c r="AM30" s="17">
        <f t="shared" si="2"/>
        <v>1</v>
      </c>
      <c r="AN30" s="8">
        <v>17.166666666666664</v>
      </c>
      <c r="AO30" s="17">
        <f t="shared" si="3"/>
        <v>1.4815927581011774</v>
      </c>
      <c r="AP30" s="7">
        <v>16.333333333333336</v>
      </c>
      <c r="AQ30" s="17">
        <f t="shared" si="4"/>
        <v>1.2564102564102566</v>
      </c>
      <c r="AR30" s="21">
        <v>18.489999999999998</v>
      </c>
      <c r="AS30" s="17">
        <f t="shared" si="5"/>
        <v>1.1556249999999999</v>
      </c>
      <c r="AT30" s="21">
        <v>19</v>
      </c>
      <c r="AU30" s="17">
        <f t="shared" si="6"/>
        <v>1</v>
      </c>
      <c r="AV30" s="21">
        <v>17.16</v>
      </c>
      <c r="AW30" s="17">
        <f t="shared" si="7"/>
        <v>1.0094117647058825</v>
      </c>
      <c r="AX30" s="17"/>
      <c r="AY30" s="21">
        <v>19.5</v>
      </c>
      <c r="AZ30" s="17">
        <f t="shared" si="9"/>
        <v>1.0833333333333333</v>
      </c>
      <c r="BA30" s="17"/>
      <c r="BB30" s="21">
        <v>19.04</v>
      </c>
      <c r="BC30" s="17">
        <f t="shared" si="10"/>
        <v>1.0577777777777777</v>
      </c>
      <c r="BD30" s="21">
        <v>32.019999999999996</v>
      </c>
      <c r="BE30" s="17">
        <f t="shared" si="11"/>
        <v>1.577014523762001</v>
      </c>
      <c r="BF30" s="21">
        <v>18.46</v>
      </c>
      <c r="BG30" s="17">
        <f t="shared" si="12"/>
        <v>0.9715789473684211</v>
      </c>
      <c r="BH30" s="21">
        <v>21.409999999999997</v>
      </c>
      <c r="BI30" s="17">
        <f t="shared" si="13"/>
        <v>1.1268421052631576</v>
      </c>
      <c r="BJ30" s="21">
        <f t="shared" si="14"/>
        <v>184.72081810833339</v>
      </c>
      <c r="BK30" s="21">
        <f t="shared" si="15"/>
        <v>212.40999999999997</v>
      </c>
      <c r="BL30" s="21">
        <f t="shared" si="16"/>
        <v>60</v>
      </c>
      <c r="BM30" s="21">
        <f t="shared" si="17"/>
        <v>39.869999999999997</v>
      </c>
      <c r="BN30" s="17"/>
      <c r="BO30" s="17"/>
      <c r="BQ30" s="17">
        <v>0.89473684210526316</v>
      </c>
      <c r="BR30" s="26">
        <v>0.72</v>
      </c>
      <c r="BS30" s="26">
        <f t="shared" si="18"/>
        <v>0.99473684210526314</v>
      </c>
      <c r="BU30" s="17">
        <f t="shared" si="19"/>
        <v>0</v>
      </c>
    </row>
    <row r="31" spans="1:73" s="6" customFormat="1" ht="18.75" customHeight="1" x14ac:dyDescent="0.15">
      <c r="A31" s="6" t="s">
        <v>1456</v>
      </c>
      <c r="B31" s="6" t="s">
        <v>21</v>
      </c>
      <c r="C31" s="6" t="s">
        <v>1465</v>
      </c>
      <c r="D31" s="6" t="s">
        <v>23</v>
      </c>
      <c r="E31" s="6" t="s">
        <v>49</v>
      </c>
      <c r="F31" s="6" t="s">
        <v>49</v>
      </c>
      <c r="G31" s="6" t="s">
        <v>50</v>
      </c>
      <c r="H31" s="6" t="s">
        <v>59</v>
      </c>
      <c r="I31" s="6" t="s">
        <v>60</v>
      </c>
      <c r="J31" s="6" t="s">
        <v>27</v>
      </c>
      <c r="K31" s="6" t="s">
        <v>1327</v>
      </c>
      <c r="L31" s="6" t="s">
        <v>1545</v>
      </c>
      <c r="M31" s="6" t="s">
        <v>1344</v>
      </c>
      <c r="N31" s="6">
        <v>1</v>
      </c>
      <c r="O31" s="8">
        <v>2</v>
      </c>
      <c r="P31" s="8">
        <v>1.6333333333333335</v>
      </c>
      <c r="Q31" s="8">
        <v>8.7780555276111105</v>
      </c>
      <c r="R31" s="7">
        <f t="shared" si="0"/>
        <v>12.25</v>
      </c>
      <c r="S31" s="17">
        <f t="shared" si="1"/>
        <v>0.39552546249770137</v>
      </c>
      <c r="T31" s="6">
        <v>4</v>
      </c>
      <c r="U31" s="6">
        <v>4</v>
      </c>
      <c r="V31" s="6">
        <v>4</v>
      </c>
      <c r="W31" s="6">
        <v>3</v>
      </c>
      <c r="X31" s="6" t="s">
        <v>28</v>
      </c>
      <c r="Y31" s="8">
        <v>16.5</v>
      </c>
      <c r="Z31" s="8">
        <v>10</v>
      </c>
      <c r="AA31" s="8">
        <v>10</v>
      </c>
      <c r="AB31" s="8">
        <v>12</v>
      </c>
      <c r="AC31" s="8">
        <v>13</v>
      </c>
      <c r="AD31" s="8">
        <v>12.5</v>
      </c>
      <c r="AE31" s="8">
        <v>12.5</v>
      </c>
      <c r="AF31" s="8">
        <v>12</v>
      </c>
      <c r="AG31" s="8">
        <v>12</v>
      </c>
      <c r="AH31" s="21">
        <v>12</v>
      </c>
      <c r="AI31" s="21">
        <v>11.5</v>
      </c>
      <c r="AJ31" s="21">
        <v>13</v>
      </c>
      <c r="AK31" s="8">
        <f t="shared" si="8"/>
        <v>147</v>
      </c>
      <c r="AL31" s="8">
        <v>16.500000001</v>
      </c>
      <c r="AM31" s="17">
        <f t="shared" si="2"/>
        <v>1.000000000060606</v>
      </c>
      <c r="AN31" s="8">
        <v>11.166666666666668</v>
      </c>
      <c r="AO31" s="17">
        <f t="shared" si="3"/>
        <v>1.1166666666666667</v>
      </c>
      <c r="AP31" s="7">
        <v>12</v>
      </c>
      <c r="AQ31" s="17">
        <f t="shared" si="4"/>
        <v>1.2</v>
      </c>
      <c r="AR31" s="21">
        <v>10</v>
      </c>
      <c r="AS31" s="17">
        <f t="shared" si="5"/>
        <v>0.83333333333333337</v>
      </c>
      <c r="AT31" s="21">
        <v>17.54</v>
      </c>
      <c r="AU31" s="17">
        <f t="shared" si="6"/>
        <v>1.3492307692307692</v>
      </c>
      <c r="AV31" s="21">
        <v>16.832999999999998</v>
      </c>
      <c r="AW31" s="17">
        <f t="shared" si="7"/>
        <v>1.3466399999999998</v>
      </c>
      <c r="AX31" s="17"/>
      <c r="AY31" s="21">
        <v>15.75</v>
      </c>
      <c r="AZ31" s="17">
        <f t="shared" si="9"/>
        <v>1.26</v>
      </c>
      <c r="BA31" s="17"/>
      <c r="BB31" s="21">
        <v>14</v>
      </c>
      <c r="BC31" s="17">
        <f t="shared" si="10"/>
        <v>1.1666666666666667</v>
      </c>
      <c r="BD31" s="21">
        <v>3.5</v>
      </c>
      <c r="BE31" s="17">
        <f t="shared" si="11"/>
        <v>0.29166666666666669</v>
      </c>
      <c r="BF31" s="21">
        <v>10.299999999999999</v>
      </c>
      <c r="BG31" s="17">
        <f t="shared" si="12"/>
        <v>0.85833333333333328</v>
      </c>
      <c r="BH31" s="21">
        <v>28.5</v>
      </c>
      <c r="BI31" s="17">
        <f t="shared" si="13"/>
        <v>2.4782608695652173</v>
      </c>
      <c r="BJ31" s="21">
        <f t="shared" si="14"/>
        <v>134</v>
      </c>
      <c r="BK31" s="21">
        <f t="shared" si="15"/>
        <v>156.08966666766668</v>
      </c>
      <c r="BL31" s="21">
        <f t="shared" si="16"/>
        <v>36.5</v>
      </c>
      <c r="BM31" s="21">
        <f t="shared" si="17"/>
        <v>38.799999999999997</v>
      </c>
      <c r="BN31" s="17"/>
      <c r="BO31" s="17"/>
      <c r="BQ31" s="17">
        <v>0.89473684210526316</v>
      </c>
      <c r="BR31" s="26">
        <v>0.72</v>
      </c>
      <c r="BS31" s="26">
        <f t="shared" si="18"/>
        <v>0.99473684210526314</v>
      </c>
      <c r="BU31" s="17">
        <f t="shared" si="19"/>
        <v>0</v>
      </c>
    </row>
    <row r="32" spans="1:73" s="6" customFormat="1" ht="18.75" customHeight="1" x14ac:dyDescent="0.15">
      <c r="A32" s="6" t="s">
        <v>1456</v>
      </c>
      <c r="B32" s="6" t="s">
        <v>21</v>
      </c>
      <c r="C32" s="6" t="s">
        <v>1465</v>
      </c>
      <c r="D32" s="6" t="s">
        <v>23</v>
      </c>
      <c r="E32" s="6" t="s">
        <v>23</v>
      </c>
      <c r="F32" s="6" t="s">
        <v>23</v>
      </c>
      <c r="G32" s="6" t="s">
        <v>24</v>
      </c>
      <c r="H32" s="6" t="s">
        <v>25</v>
      </c>
      <c r="I32" s="6" t="s">
        <v>26</v>
      </c>
      <c r="J32" s="6" t="s">
        <v>27</v>
      </c>
      <c r="K32" s="6" t="s">
        <v>1327</v>
      </c>
      <c r="L32" s="6" t="s">
        <v>1545</v>
      </c>
      <c r="M32" s="6" t="s">
        <v>1344</v>
      </c>
      <c r="N32" s="6">
        <v>1</v>
      </c>
      <c r="O32" s="8">
        <v>0</v>
      </c>
      <c r="P32" s="8">
        <v>0</v>
      </c>
      <c r="Q32" s="8">
        <v>8</v>
      </c>
      <c r="R32" s="7">
        <f t="shared" si="0"/>
        <v>10.821309523809518</v>
      </c>
      <c r="S32" s="17">
        <f t="shared" si="1"/>
        <v>0.35266369047618973</v>
      </c>
      <c r="V32" s="6">
        <v>4</v>
      </c>
      <c r="W32" s="6">
        <v>3</v>
      </c>
      <c r="X32" s="6" t="s">
        <v>28</v>
      </c>
      <c r="Y32" s="8">
        <v>17.57</v>
      </c>
      <c r="Z32" s="8">
        <v>10</v>
      </c>
      <c r="AA32" s="8">
        <v>10</v>
      </c>
      <c r="AB32" s="8">
        <v>10.1428571428571</v>
      </c>
      <c r="AC32" s="8">
        <v>10.1428571428571</v>
      </c>
      <c r="AD32" s="8">
        <v>10</v>
      </c>
      <c r="AE32" s="8">
        <v>10</v>
      </c>
      <c r="AF32" s="8">
        <v>10</v>
      </c>
      <c r="AG32" s="8">
        <v>11</v>
      </c>
      <c r="AH32" s="21">
        <v>11</v>
      </c>
      <c r="AI32" s="21">
        <v>9</v>
      </c>
      <c r="AJ32" s="21">
        <v>11</v>
      </c>
      <c r="AK32" s="8">
        <f t="shared" si="8"/>
        <v>129.85571428571421</v>
      </c>
      <c r="AL32" s="8">
        <v>18.5</v>
      </c>
      <c r="AM32" s="17">
        <f t="shared" si="2"/>
        <v>1.0529311326124076</v>
      </c>
      <c r="AN32" s="8">
        <v>13</v>
      </c>
      <c r="AO32" s="17">
        <f t="shared" si="3"/>
        <v>1.3</v>
      </c>
      <c r="AP32" s="7">
        <v>2.5</v>
      </c>
      <c r="AQ32" s="17">
        <f t="shared" si="4"/>
        <v>0.25</v>
      </c>
      <c r="AR32" s="21">
        <v>12.5</v>
      </c>
      <c r="AS32" s="17">
        <f t="shared" si="5"/>
        <v>1.2323943661971883</v>
      </c>
      <c r="AT32" s="21">
        <v>12.5</v>
      </c>
      <c r="AU32" s="17">
        <f t="shared" si="6"/>
        <v>1.2323943661971883</v>
      </c>
      <c r="AV32" s="21">
        <v>10</v>
      </c>
      <c r="AW32" s="17">
        <f t="shared" si="7"/>
        <v>1</v>
      </c>
      <c r="AX32" s="17"/>
      <c r="AY32" s="21">
        <v>12.08</v>
      </c>
      <c r="AZ32" s="17">
        <f t="shared" si="9"/>
        <v>1.208</v>
      </c>
      <c r="BA32" s="17"/>
      <c r="BB32" s="21">
        <v>11.92</v>
      </c>
      <c r="BC32" s="17">
        <f t="shared" si="10"/>
        <v>1.1919999999999999</v>
      </c>
      <c r="BD32" s="21">
        <v>27.08</v>
      </c>
      <c r="BE32" s="17">
        <f t="shared" si="11"/>
        <v>2.4618181818181815</v>
      </c>
      <c r="BF32" s="21">
        <v>14.7</v>
      </c>
      <c r="BG32" s="17">
        <f t="shared" si="12"/>
        <v>1.3363636363636362</v>
      </c>
      <c r="BH32" s="21">
        <v>13.25</v>
      </c>
      <c r="BI32" s="17">
        <f t="shared" si="13"/>
        <v>1.4722222222222223</v>
      </c>
      <c r="BJ32" s="21">
        <f t="shared" si="14"/>
        <v>118.8557142857142</v>
      </c>
      <c r="BK32" s="21">
        <f t="shared" si="15"/>
        <v>148.03</v>
      </c>
      <c r="BL32" s="21">
        <f t="shared" si="16"/>
        <v>31</v>
      </c>
      <c r="BM32" s="21">
        <f t="shared" si="17"/>
        <v>27.95</v>
      </c>
      <c r="BN32" s="17"/>
      <c r="BO32" s="17"/>
      <c r="BQ32" s="17">
        <v>0.81949458483754511</v>
      </c>
      <c r="BR32" s="26">
        <v>0.72</v>
      </c>
      <c r="BS32" s="26">
        <f t="shared" si="18"/>
        <v>0.91949458483754509</v>
      </c>
      <c r="BU32" s="17">
        <f t="shared" si="19"/>
        <v>0</v>
      </c>
    </row>
    <row r="33" spans="1:73" s="6" customFormat="1" ht="18.75" customHeight="1" x14ac:dyDescent="0.15">
      <c r="A33" s="6" t="s">
        <v>1456</v>
      </c>
      <c r="B33" s="6" t="s">
        <v>21</v>
      </c>
      <c r="C33" s="6" t="s">
        <v>1465</v>
      </c>
      <c r="D33" s="6" t="s">
        <v>23</v>
      </c>
      <c r="E33" s="6" t="s">
        <v>23</v>
      </c>
      <c r="F33" s="6" t="s">
        <v>23</v>
      </c>
      <c r="G33" s="6" t="s">
        <v>24</v>
      </c>
      <c r="H33" s="6" t="s">
        <v>32</v>
      </c>
      <c r="I33" s="6" t="s">
        <v>33</v>
      </c>
      <c r="J33" s="6" t="s">
        <v>29</v>
      </c>
      <c r="K33" s="6" t="s">
        <v>30</v>
      </c>
      <c r="L33" s="6" t="s">
        <v>1545</v>
      </c>
      <c r="M33" s="6" t="s">
        <v>1344</v>
      </c>
      <c r="N33" s="6">
        <v>1</v>
      </c>
      <c r="O33" s="8">
        <v>0</v>
      </c>
      <c r="P33" s="8">
        <v>0</v>
      </c>
      <c r="Q33" s="8">
        <v>13.68</v>
      </c>
      <c r="R33" s="7">
        <f t="shared" si="0"/>
        <v>17.791666666666668</v>
      </c>
      <c r="S33" s="17">
        <f t="shared" si="1"/>
        <v>0.30056042884990264</v>
      </c>
      <c r="V33" s="6">
        <v>2</v>
      </c>
      <c r="W33" s="6">
        <v>1</v>
      </c>
      <c r="X33" s="6" t="s">
        <v>31</v>
      </c>
      <c r="Y33" s="8">
        <v>10</v>
      </c>
      <c r="Z33" s="8">
        <v>13</v>
      </c>
      <c r="AA33" s="8">
        <v>20</v>
      </c>
      <c r="AB33" s="8">
        <v>18</v>
      </c>
      <c r="AC33" s="8">
        <v>19</v>
      </c>
      <c r="AD33" s="8">
        <v>16</v>
      </c>
      <c r="AE33" s="8">
        <v>17</v>
      </c>
      <c r="AF33" s="8">
        <v>19</v>
      </c>
      <c r="AG33" s="8">
        <v>21</v>
      </c>
      <c r="AH33" s="21">
        <v>18</v>
      </c>
      <c r="AI33" s="21">
        <v>18.5</v>
      </c>
      <c r="AJ33" s="21">
        <v>24</v>
      </c>
      <c r="AK33" s="8">
        <f t="shared" si="8"/>
        <v>213.5</v>
      </c>
      <c r="AL33" s="8">
        <v>14.13</v>
      </c>
      <c r="AM33" s="17">
        <f t="shared" si="2"/>
        <v>1.413</v>
      </c>
      <c r="AN33" s="8">
        <v>20.291099999999989</v>
      </c>
      <c r="AO33" s="17">
        <f t="shared" si="3"/>
        <v>1.5608538461538453</v>
      </c>
      <c r="AP33" s="7">
        <v>22.67</v>
      </c>
      <c r="AQ33" s="17">
        <f t="shared" si="4"/>
        <v>1.1335000000000002</v>
      </c>
      <c r="AR33" s="21">
        <v>18</v>
      </c>
      <c r="AS33" s="17">
        <f t="shared" si="5"/>
        <v>1</v>
      </c>
      <c r="AT33" s="21">
        <v>19</v>
      </c>
      <c r="AU33" s="17">
        <f t="shared" si="6"/>
        <v>1</v>
      </c>
      <c r="AV33" s="21">
        <v>16</v>
      </c>
      <c r="AW33" s="17">
        <f t="shared" si="7"/>
        <v>1</v>
      </c>
      <c r="AX33" s="17"/>
      <c r="AY33" s="21">
        <v>0</v>
      </c>
      <c r="AZ33" s="17">
        <f t="shared" si="9"/>
        <v>0</v>
      </c>
      <c r="BA33" s="17" t="s">
        <v>1476</v>
      </c>
      <c r="BB33" s="21">
        <v>0</v>
      </c>
      <c r="BC33" s="17">
        <f t="shared" si="10"/>
        <v>0</v>
      </c>
      <c r="BD33" s="21">
        <v>0</v>
      </c>
      <c r="BE33" s="17">
        <f t="shared" si="11"/>
        <v>0</v>
      </c>
      <c r="BF33" s="25">
        <v>0</v>
      </c>
      <c r="BG33" s="17">
        <f t="shared" si="12"/>
        <v>0</v>
      </c>
      <c r="BH33" s="21">
        <v>0</v>
      </c>
      <c r="BI33" s="17">
        <f t="shared" si="13"/>
        <v>0</v>
      </c>
      <c r="BJ33" s="21">
        <f t="shared" si="14"/>
        <v>189.5</v>
      </c>
      <c r="BK33" s="21">
        <f t="shared" si="15"/>
        <v>110.09109999999998</v>
      </c>
      <c r="BL33" s="21">
        <f t="shared" si="16"/>
        <v>60.5</v>
      </c>
      <c r="BM33" s="21">
        <f t="shared" si="17"/>
        <v>0</v>
      </c>
      <c r="BN33" s="17" t="s">
        <v>1601</v>
      </c>
      <c r="BO33" s="17" t="s">
        <v>1601</v>
      </c>
      <c r="BQ33" s="17">
        <v>0.81949458483754511</v>
      </c>
      <c r="BR33" s="26">
        <v>0.72</v>
      </c>
      <c r="BS33" s="26">
        <f t="shared" si="18"/>
        <v>0.91949458483754509</v>
      </c>
      <c r="BU33" s="17">
        <f t="shared" si="19"/>
        <v>0</v>
      </c>
    </row>
    <row r="34" spans="1:73" s="6" customFormat="1" ht="18.75" customHeight="1" x14ac:dyDescent="0.15">
      <c r="A34" s="6" t="s">
        <v>1456</v>
      </c>
      <c r="B34" s="6" t="s">
        <v>21</v>
      </c>
      <c r="C34" s="6" t="s">
        <v>1465</v>
      </c>
      <c r="D34" s="6" t="s">
        <v>23</v>
      </c>
      <c r="E34" s="6" t="s">
        <v>23</v>
      </c>
      <c r="F34" s="6" t="s">
        <v>23</v>
      </c>
      <c r="G34" s="6" t="s">
        <v>24</v>
      </c>
      <c r="H34" s="6" t="s">
        <v>34</v>
      </c>
      <c r="I34" s="6" t="s">
        <v>35</v>
      </c>
      <c r="J34" s="6" t="s">
        <v>27</v>
      </c>
      <c r="K34" s="6" t="s">
        <v>1327</v>
      </c>
      <c r="L34" s="6" t="s">
        <v>1545</v>
      </c>
      <c r="M34" s="6" t="s">
        <v>1344</v>
      </c>
      <c r="N34" s="6">
        <v>1</v>
      </c>
      <c r="O34" s="8">
        <v>0</v>
      </c>
      <c r="P34" s="8">
        <v>11.059166666666668</v>
      </c>
      <c r="Q34" s="8">
        <v>14.17</v>
      </c>
      <c r="R34" s="7">
        <f t="shared" si="0"/>
        <v>18.688333333333333</v>
      </c>
      <c r="S34" s="17">
        <f t="shared" si="1"/>
        <v>0.31886614914137845</v>
      </c>
      <c r="U34" s="6">
        <v>4</v>
      </c>
      <c r="V34" s="6">
        <v>3</v>
      </c>
      <c r="W34" s="6">
        <v>2</v>
      </c>
      <c r="X34" s="6" t="s">
        <v>36</v>
      </c>
      <c r="Y34" s="8">
        <v>36.26</v>
      </c>
      <c r="Z34" s="8">
        <v>10</v>
      </c>
      <c r="AA34" s="8">
        <v>15</v>
      </c>
      <c r="AB34" s="8">
        <v>14</v>
      </c>
      <c r="AC34" s="8">
        <v>19</v>
      </c>
      <c r="AD34" s="8">
        <v>18</v>
      </c>
      <c r="AE34" s="8">
        <v>17</v>
      </c>
      <c r="AF34" s="8">
        <v>18</v>
      </c>
      <c r="AG34" s="8">
        <v>22</v>
      </c>
      <c r="AH34" s="21">
        <v>17</v>
      </c>
      <c r="AI34" s="21">
        <v>16</v>
      </c>
      <c r="AJ34" s="21">
        <v>22</v>
      </c>
      <c r="AK34" s="8">
        <f t="shared" si="8"/>
        <v>224.26</v>
      </c>
      <c r="AL34" s="8">
        <v>23</v>
      </c>
      <c r="AM34" s="17">
        <f t="shared" si="2"/>
        <v>0.63430777716492004</v>
      </c>
      <c r="AN34" s="8">
        <v>22.83</v>
      </c>
      <c r="AO34" s="17">
        <f t="shared" si="3"/>
        <v>2.2829999999999999</v>
      </c>
      <c r="AP34" s="7">
        <v>15.380000000000003</v>
      </c>
      <c r="AQ34" s="17">
        <f t="shared" si="4"/>
        <v>1.0253333333333334</v>
      </c>
      <c r="AR34" s="21">
        <v>9.5</v>
      </c>
      <c r="AS34" s="17">
        <f t="shared" si="5"/>
        <v>0.6785714285714286</v>
      </c>
      <c r="AT34" s="21">
        <v>23</v>
      </c>
      <c r="AU34" s="17">
        <f t="shared" si="6"/>
        <v>1.2105263157894737</v>
      </c>
      <c r="AV34" s="21">
        <v>35.25</v>
      </c>
      <c r="AW34" s="17">
        <f t="shared" si="7"/>
        <v>1.9583333333333333</v>
      </c>
      <c r="AX34" s="17"/>
      <c r="AY34" s="21">
        <v>0.92</v>
      </c>
      <c r="AZ34" s="17">
        <f t="shared" si="9"/>
        <v>5.4117647058823534E-2</v>
      </c>
      <c r="BA34" s="17" t="s">
        <v>1476</v>
      </c>
      <c r="BB34" s="21">
        <v>7.67</v>
      </c>
      <c r="BC34" s="17">
        <f t="shared" si="10"/>
        <v>0.42611111111111111</v>
      </c>
      <c r="BD34" s="21">
        <v>15</v>
      </c>
      <c r="BE34" s="17">
        <f t="shared" si="11"/>
        <v>0.68181818181818177</v>
      </c>
      <c r="BF34" s="21">
        <v>14.5</v>
      </c>
      <c r="BG34" s="17">
        <f t="shared" si="12"/>
        <v>0.8529411764705882</v>
      </c>
      <c r="BH34" s="21">
        <v>24.669999999999995</v>
      </c>
      <c r="BI34" s="17">
        <f t="shared" si="13"/>
        <v>1.5418749999999997</v>
      </c>
      <c r="BJ34" s="21">
        <f t="shared" si="14"/>
        <v>202.26</v>
      </c>
      <c r="BK34" s="21">
        <f t="shared" si="15"/>
        <v>191.71999999999997</v>
      </c>
      <c r="BL34" s="21">
        <f t="shared" si="16"/>
        <v>55</v>
      </c>
      <c r="BM34" s="21">
        <f t="shared" si="17"/>
        <v>39.169999999999995</v>
      </c>
      <c r="BN34" s="17"/>
      <c r="BO34" s="17"/>
      <c r="BQ34" s="17">
        <v>0.81949458483754511</v>
      </c>
      <c r="BR34" s="26">
        <v>0.72</v>
      </c>
      <c r="BS34" s="26">
        <f t="shared" si="18"/>
        <v>0.91949458483754509</v>
      </c>
      <c r="BU34" s="17">
        <f t="shared" si="19"/>
        <v>0</v>
      </c>
    </row>
    <row r="35" spans="1:73" s="6" customFormat="1" ht="18.75" customHeight="1" x14ac:dyDescent="0.15">
      <c r="A35" s="6" t="s">
        <v>1456</v>
      </c>
      <c r="B35" s="6" t="s">
        <v>21</v>
      </c>
      <c r="C35" s="6" t="s">
        <v>1465</v>
      </c>
      <c r="D35" s="6" t="s">
        <v>23</v>
      </c>
      <c r="E35" s="6" t="s">
        <v>23</v>
      </c>
      <c r="F35" s="6" t="s">
        <v>23</v>
      </c>
      <c r="G35" s="6" t="s">
        <v>24</v>
      </c>
      <c r="H35" s="6" t="s">
        <v>37</v>
      </c>
      <c r="I35" s="6" t="s">
        <v>38</v>
      </c>
      <c r="J35" s="6" t="s">
        <v>29</v>
      </c>
      <c r="K35" s="6" t="s">
        <v>30</v>
      </c>
      <c r="L35" s="6" t="s">
        <v>1546</v>
      </c>
      <c r="M35" s="6" t="s">
        <v>1344</v>
      </c>
      <c r="N35" s="6">
        <v>1</v>
      </c>
      <c r="O35" s="8">
        <v>3.5833333333333335</v>
      </c>
      <c r="P35" s="8">
        <v>10.831326388888888</v>
      </c>
      <c r="Q35" s="8">
        <v>13.42</v>
      </c>
      <c r="R35" s="7">
        <f t="shared" si="0"/>
        <v>16.666666666666668</v>
      </c>
      <c r="S35" s="17">
        <f t="shared" si="1"/>
        <v>0.24192747143566828</v>
      </c>
      <c r="T35" s="6">
        <v>4</v>
      </c>
      <c r="U35" s="6">
        <v>4</v>
      </c>
      <c r="V35" s="6">
        <v>2</v>
      </c>
      <c r="W35" s="6">
        <v>1</v>
      </c>
      <c r="X35" s="6" t="s">
        <v>28</v>
      </c>
      <c r="Y35" s="8">
        <v>18</v>
      </c>
      <c r="Z35" s="8">
        <v>10</v>
      </c>
      <c r="AA35" s="8">
        <v>17</v>
      </c>
      <c r="AB35" s="8">
        <v>16</v>
      </c>
      <c r="AC35" s="8">
        <v>18</v>
      </c>
      <c r="AD35" s="8">
        <v>16</v>
      </c>
      <c r="AE35" s="8">
        <v>17</v>
      </c>
      <c r="AF35" s="8">
        <v>18</v>
      </c>
      <c r="AG35" s="8">
        <v>20</v>
      </c>
      <c r="AH35" s="21"/>
      <c r="AI35" s="21"/>
      <c r="AJ35" s="21"/>
      <c r="AK35" s="8">
        <f t="shared" si="8"/>
        <v>150</v>
      </c>
      <c r="AL35" s="8">
        <v>19</v>
      </c>
      <c r="AM35" s="17">
        <f t="shared" si="2"/>
        <v>1.0555555555555556</v>
      </c>
      <c r="AN35" s="8">
        <v>18.666200000000007</v>
      </c>
      <c r="AO35" s="17">
        <f t="shared" si="3"/>
        <v>1.8666200000000006</v>
      </c>
      <c r="AP35" s="7">
        <v>17</v>
      </c>
      <c r="AQ35" s="17">
        <f t="shared" si="4"/>
        <v>1</v>
      </c>
      <c r="AR35" s="21">
        <v>0</v>
      </c>
      <c r="AS35" s="17">
        <f t="shared" si="5"/>
        <v>0</v>
      </c>
      <c r="AT35" s="21">
        <v>0</v>
      </c>
      <c r="AU35" s="17">
        <f t="shared" si="6"/>
        <v>0</v>
      </c>
      <c r="AV35" s="21"/>
      <c r="AW35" s="17">
        <f t="shared" si="7"/>
        <v>0</v>
      </c>
      <c r="AX35" s="17" t="s">
        <v>1461</v>
      </c>
      <c r="AY35" s="21"/>
      <c r="AZ35" s="17">
        <f t="shared" si="9"/>
        <v>0</v>
      </c>
      <c r="BA35" s="17" t="s">
        <v>1476</v>
      </c>
      <c r="BB35" s="21"/>
      <c r="BC35" s="17">
        <f t="shared" si="10"/>
        <v>0</v>
      </c>
      <c r="BD35" s="21"/>
      <c r="BE35" s="17">
        <f t="shared" si="11"/>
        <v>0</v>
      </c>
      <c r="BF35" s="21"/>
      <c r="BG35" s="17"/>
      <c r="BH35" s="21"/>
      <c r="BI35" s="17"/>
      <c r="BJ35" s="21">
        <f t="shared" si="14"/>
        <v>150</v>
      </c>
      <c r="BK35" s="21">
        <f t="shared" si="15"/>
        <v>54.666200000000003</v>
      </c>
      <c r="BL35" s="21">
        <f t="shared" si="16"/>
        <v>0</v>
      </c>
      <c r="BM35" s="21">
        <f t="shared" si="17"/>
        <v>0</v>
      </c>
      <c r="BN35" s="17"/>
      <c r="BO35" s="17"/>
      <c r="BQ35" s="17">
        <v>0.81949458483754511</v>
      </c>
      <c r="BR35" s="26">
        <v>0.72</v>
      </c>
      <c r="BS35" s="26">
        <f t="shared" si="18"/>
        <v>0.91949458483754509</v>
      </c>
      <c r="BU35" s="17" t="e">
        <f t="shared" si="19"/>
        <v>#DIV/0!</v>
      </c>
    </row>
    <row r="36" spans="1:73" s="6" customFormat="1" ht="18.75" customHeight="1" x14ac:dyDescent="0.15">
      <c r="A36" s="6" t="s">
        <v>1456</v>
      </c>
      <c r="B36" s="6" t="s">
        <v>21</v>
      </c>
      <c r="C36" s="6" t="s">
        <v>1465</v>
      </c>
      <c r="D36" s="6" t="s">
        <v>23</v>
      </c>
      <c r="E36" s="6" t="s">
        <v>23</v>
      </c>
      <c r="F36" s="6" t="s">
        <v>23</v>
      </c>
      <c r="G36" s="6" t="s">
        <v>24</v>
      </c>
      <c r="H36" s="6" t="s">
        <v>39</v>
      </c>
      <c r="I36" s="6" t="s">
        <v>40</v>
      </c>
      <c r="J36" s="6" t="s">
        <v>29</v>
      </c>
      <c r="K36" s="6" t="s">
        <v>30</v>
      </c>
      <c r="L36" s="6" t="s">
        <v>1545</v>
      </c>
      <c r="M36" s="6" t="s">
        <v>1344</v>
      </c>
      <c r="N36" s="6">
        <v>1</v>
      </c>
      <c r="O36" s="8">
        <v>0.58333333333333337</v>
      </c>
      <c r="P36" s="8">
        <v>5.4080729166666659</v>
      </c>
      <c r="Q36" s="8">
        <v>6.71</v>
      </c>
      <c r="R36" s="7">
        <f t="shared" si="0"/>
        <v>11.208333333333334</v>
      </c>
      <c r="S36" s="17">
        <f t="shared" si="1"/>
        <v>0.67039244908097384</v>
      </c>
      <c r="T36" s="6">
        <v>4</v>
      </c>
      <c r="U36" s="6">
        <v>4</v>
      </c>
      <c r="V36" s="6">
        <v>3</v>
      </c>
      <c r="W36" s="6">
        <v>2</v>
      </c>
      <c r="X36" s="6" t="s">
        <v>41</v>
      </c>
      <c r="Y36" s="8">
        <v>10</v>
      </c>
      <c r="Z36" s="8">
        <v>10</v>
      </c>
      <c r="AA36" s="8">
        <v>10</v>
      </c>
      <c r="AB36" s="8">
        <v>10</v>
      </c>
      <c r="AC36" s="8">
        <v>12</v>
      </c>
      <c r="AD36" s="8">
        <v>12</v>
      </c>
      <c r="AE36" s="8">
        <v>12</v>
      </c>
      <c r="AF36" s="8">
        <v>12</v>
      </c>
      <c r="AG36" s="8">
        <v>12</v>
      </c>
      <c r="AH36" s="21">
        <v>12</v>
      </c>
      <c r="AI36" s="21">
        <v>10.5</v>
      </c>
      <c r="AJ36" s="21">
        <v>12</v>
      </c>
      <c r="AK36" s="8">
        <f t="shared" si="8"/>
        <v>134.5</v>
      </c>
      <c r="AL36" s="8">
        <v>10.75</v>
      </c>
      <c r="AM36" s="17">
        <f t="shared" si="2"/>
        <v>1.075</v>
      </c>
      <c r="AN36" s="8">
        <v>11.415900000000001</v>
      </c>
      <c r="AO36" s="17">
        <f t="shared" si="3"/>
        <v>1.1415900000000001</v>
      </c>
      <c r="AP36" s="7">
        <v>11.25</v>
      </c>
      <c r="AQ36" s="17">
        <f t="shared" si="4"/>
        <v>1.125</v>
      </c>
      <c r="AR36" s="21">
        <v>11</v>
      </c>
      <c r="AS36" s="17">
        <f t="shared" si="5"/>
        <v>1.1000000000000001</v>
      </c>
      <c r="AT36" s="21">
        <v>12</v>
      </c>
      <c r="AU36" s="17">
        <f t="shared" si="6"/>
        <v>1</v>
      </c>
      <c r="AV36" s="21">
        <v>14</v>
      </c>
      <c r="AW36" s="17">
        <f t="shared" si="7"/>
        <v>1.1666666666666667</v>
      </c>
      <c r="AX36" s="17"/>
      <c r="AY36" s="21">
        <v>11.26</v>
      </c>
      <c r="AZ36" s="17">
        <f t="shared" si="9"/>
        <v>0.93833333333333335</v>
      </c>
      <c r="BA36" s="17" t="s">
        <v>1476</v>
      </c>
      <c r="BB36" s="21">
        <v>12.25</v>
      </c>
      <c r="BC36" s="17">
        <f t="shared" si="10"/>
        <v>1.0208333333333333</v>
      </c>
      <c r="BD36" s="21">
        <v>11</v>
      </c>
      <c r="BE36" s="17">
        <f t="shared" si="11"/>
        <v>0.91666666666666663</v>
      </c>
      <c r="BF36" s="21">
        <v>14.46</v>
      </c>
      <c r="BG36" s="17">
        <f t="shared" si="12"/>
        <v>1.2050000000000001</v>
      </c>
      <c r="BH36" s="21">
        <v>17.55</v>
      </c>
      <c r="BI36" s="17">
        <f t="shared" si="13"/>
        <v>1.6714285714285715</v>
      </c>
      <c r="BJ36" s="21">
        <f t="shared" si="14"/>
        <v>122.5</v>
      </c>
      <c r="BK36" s="21">
        <f t="shared" si="15"/>
        <v>136.9359</v>
      </c>
      <c r="BL36" s="21">
        <f t="shared" si="16"/>
        <v>34.5</v>
      </c>
      <c r="BM36" s="21">
        <f t="shared" si="17"/>
        <v>32.010000000000005</v>
      </c>
      <c r="BN36" s="17"/>
      <c r="BO36" s="17"/>
      <c r="BQ36" s="17">
        <v>0.81949458483754511</v>
      </c>
      <c r="BR36" s="26">
        <v>0.72</v>
      </c>
      <c r="BS36" s="26">
        <f t="shared" si="18"/>
        <v>0.91949458483754509</v>
      </c>
      <c r="BU36" s="17">
        <f t="shared" si="19"/>
        <v>0</v>
      </c>
    </row>
    <row r="37" spans="1:73" s="6" customFormat="1" ht="18.75" customHeight="1" x14ac:dyDescent="0.15">
      <c r="A37" s="6" t="s">
        <v>1456</v>
      </c>
      <c r="B37" s="6" t="s">
        <v>21</v>
      </c>
      <c r="C37" s="6" t="s">
        <v>1465</v>
      </c>
      <c r="D37" s="6" t="s">
        <v>23</v>
      </c>
      <c r="E37" s="6" t="s">
        <v>23</v>
      </c>
      <c r="F37" s="6" t="s">
        <v>23</v>
      </c>
      <c r="G37" s="6" t="s">
        <v>24</v>
      </c>
      <c r="H37" s="6" t="s">
        <v>42</v>
      </c>
      <c r="I37" s="6" t="s">
        <v>1406</v>
      </c>
      <c r="J37" s="6" t="s">
        <v>29</v>
      </c>
      <c r="K37" s="6" t="s">
        <v>30</v>
      </c>
      <c r="L37" s="6" t="s">
        <v>1545</v>
      </c>
      <c r="M37" s="6" t="s">
        <v>1344</v>
      </c>
      <c r="N37" s="6">
        <v>1</v>
      </c>
      <c r="O37" s="8">
        <v>12</v>
      </c>
      <c r="P37" s="8">
        <v>12.504982638888889</v>
      </c>
      <c r="Q37" s="8">
        <v>22.33</v>
      </c>
      <c r="R37" s="7">
        <f t="shared" si="0"/>
        <v>30.291666666666668</v>
      </c>
      <c r="S37" s="17">
        <f t="shared" si="1"/>
        <v>0.35654575309747738</v>
      </c>
      <c r="T37" s="6">
        <v>4</v>
      </c>
      <c r="U37" s="6">
        <v>4</v>
      </c>
      <c r="V37" s="6">
        <v>3</v>
      </c>
      <c r="W37" s="6">
        <v>2</v>
      </c>
      <c r="X37" s="6" t="s">
        <v>36</v>
      </c>
      <c r="Y37" s="8">
        <v>29</v>
      </c>
      <c r="Z37" s="8">
        <v>17</v>
      </c>
      <c r="AA37" s="8">
        <v>31</v>
      </c>
      <c r="AB37" s="8">
        <v>32</v>
      </c>
      <c r="AC37" s="8">
        <v>35</v>
      </c>
      <c r="AD37" s="8">
        <v>28</v>
      </c>
      <c r="AE37" s="8">
        <v>34</v>
      </c>
      <c r="AF37" s="8">
        <v>32</v>
      </c>
      <c r="AG37" s="8">
        <v>33</v>
      </c>
      <c r="AH37" s="21">
        <v>27</v>
      </c>
      <c r="AI37" s="21">
        <v>29.5</v>
      </c>
      <c r="AJ37" s="21">
        <v>36</v>
      </c>
      <c r="AK37" s="8">
        <f t="shared" si="8"/>
        <v>363.5</v>
      </c>
      <c r="AL37" s="8">
        <v>29.25</v>
      </c>
      <c r="AM37" s="17">
        <f t="shared" si="2"/>
        <v>1.0086206896551724</v>
      </c>
      <c r="AN37" s="8">
        <v>25.166166666666669</v>
      </c>
      <c r="AO37" s="17">
        <f t="shared" si="3"/>
        <v>1.4803627450980394</v>
      </c>
      <c r="AP37" s="7">
        <v>31.129999999999995</v>
      </c>
      <c r="AQ37" s="17">
        <f t="shared" si="4"/>
        <v>1.0041935483870967</v>
      </c>
      <c r="AR37" s="21">
        <v>36.5</v>
      </c>
      <c r="AS37" s="17">
        <f t="shared" si="5"/>
        <v>1.140625</v>
      </c>
      <c r="AT37" s="21">
        <v>35</v>
      </c>
      <c r="AU37" s="17">
        <f t="shared" si="6"/>
        <v>1</v>
      </c>
      <c r="AV37" s="21">
        <v>31.509999999999998</v>
      </c>
      <c r="AW37" s="17">
        <f t="shared" si="7"/>
        <v>1.1253571428571427</v>
      </c>
      <c r="AX37" s="17"/>
      <c r="AY37" s="21">
        <v>15.620000000000001</v>
      </c>
      <c r="AZ37" s="17">
        <f t="shared" si="9"/>
        <v>0.45941176470588241</v>
      </c>
      <c r="BA37" s="17" t="s">
        <v>1476</v>
      </c>
      <c r="BB37" s="21">
        <v>19.25</v>
      </c>
      <c r="BC37" s="17">
        <f t="shared" si="10"/>
        <v>0.6015625</v>
      </c>
      <c r="BD37" s="21">
        <v>16.25</v>
      </c>
      <c r="BE37" s="17">
        <f t="shared" si="11"/>
        <v>0.49242424242424243</v>
      </c>
      <c r="BF37" s="21">
        <v>28.08</v>
      </c>
      <c r="BG37" s="17">
        <f t="shared" si="12"/>
        <v>1.04</v>
      </c>
      <c r="BH37" s="21">
        <v>28.470000000000002</v>
      </c>
      <c r="BI37" s="17">
        <f t="shared" si="13"/>
        <v>0.96508474576271197</v>
      </c>
      <c r="BJ37" s="21">
        <f t="shared" si="14"/>
        <v>327.5</v>
      </c>
      <c r="BK37" s="21">
        <f t="shared" si="15"/>
        <v>296.2261666666667</v>
      </c>
      <c r="BL37" s="21">
        <f t="shared" si="16"/>
        <v>92.5</v>
      </c>
      <c r="BM37" s="21">
        <f t="shared" si="17"/>
        <v>56.55</v>
      </c>
      <c r="BN37" s="17"/>
      <c r="BO37" s="17" t="s">
        <v>1601</v>
      </c>
      <c r="BQ37" s="17">
        <v>0.81949458483754511</v>
      </c>
      <c r="BR37" s="26">
        <v>0.72</v>
      </c>
      <c r="BS37" s="26">
        <f t="shared" si="18"/>
        <v>0.91949458483754509</v>
      </c>
      <c r="BU37" s="17">
        <f t="shared" si="19"/>
        <v>0</v>
      </c>
    </row>
    <row r="38" spans="1:73" s="6" customFormat="1" ht="18.75" customHeight="1" x14ac:dyDescent="0.15">
      <c r="A38" s="6" t="s">
        <v>1456</v>
      </c>
      <c r="B38" s="6" t="s">
        <v>21</v>
      </c>
      <c r="C38" s="6" t="s">
        <v>1465</v>
      </c>
      <c r="D38" s="6" t="s">
        <v>23</v>
      </c>
      <c r="E38" s="6" t="s">
        <v>23</v>
      </c>
      <c r="F38" s="6" t="s">
        <v>23</v>
      </c>
      <c r="G38" s="6" t="s">
        <v>24</v>
      </c>
      <c r="H38" s="6" t="s">
        <v>43</v>
      </c>
      <c r="I38" s="6" t="s">
        <v>44</v>
      </c>
      <c r="J38" s="6" t="s">
        <v>27</v>
      </c>
      <c r="K38" s="6" t="s">
        <v>1327</v>
      </c>
      <c r="L38" s="6" t="s">
        <v>1545</v>
      </c>
      <c r="M38" s="6" t="s">
        <v>1344</v>
      </c>
      <c r="N38" s="6">
        <v>1</v>
      </c>
      <c r="O38" s="8">
        <v>1.5</v>
      </c>
      <c r="P38" s="8">
        <v>4.8891666666666671</v>
      </c>
      <c r="Q38" s="8">
        <v>13.5</v>
      </c>
      <c r="R38" s="7">
        <f t="shared" si="0"/>
        <v>17.666666666666668</v>
      </c>
      <c r="S38" s="17">
        <f t="shared" si="1"/>
        <v>0.30864197530864201</v>
      </c>
      <c r="T38" s="6">
        <v>4</v>
      </c>
      <c r="U38" s="6">
        <v>4</v>
      </c>
      <c r="V38" s="6">
        <v>3</v>
      </c>
      <c r="W38" s="6">
        <v>2</v>
      </c>
      <c r="X38" s="6" t="s">
        <v>28</v>
      </c>
      <c r="Y38" s="8">
        <v>12</v>
      </c>
      <c r="Z38" s="8">
        <v>10</v>
      </c>
      <c r="AA38" s="8">
        <v>14</v>
      </c>
      <c r="AB38" s="8">
        <v>20</v>
      </c>
      <c r="AC38" s="8">
        <v>20</v>
      </c>
      <c r="AD38" s="8">
        <v>17</v>
      </c>
      <c r="AE38" s="8">
        <v>18</v>
      </c>
      <c r="AF38" s="8">
        <v>19</v>
      </c>
      <c r="AG38" s="8">
        <v>20</v>
      </c>
      <c r="AH38" s="21">
        <v>18</v>
      </c>
      <c r="AI38" s="21">
        <v>20</v>
      </c>
      <c r="AJ38" s="21">
        <v>24</v>
      </c>
      <c r="AK38" s="8">
        <f t="shared" si="8"/>
        <v>212</v>
      </c>
      <c r="AL38" s="8">
        <v>6.67</v>
      </c>
      <c r="AM38" s="17">
        <f t="shared" si="2"/>
        <v>0.55583333333333329</v>
      </c>
      <c r="AN38" s="8">
        <v>18.329999999999998</v>
      </c>
      <c r="AO38" s="17">
        <f t="shared" si="3"/>
        <v>1.8329999999999997</v>
      </c>
      <c r="AP38" s="7">
        <v>28</v>
      </c>
      <c r="AQ38" s="17">
        <f t="shared" si="4"/>
        <v>2</v>
      </c>
      <c r="AR38" s="21">
        <v>2.75</v>
      </c>
      <c r="AS38" s="17">
        <f t="shared" si="5"/>
        <v>0.13750000000000001</v>
      </c>
      <c r="AT38" s="21">
        <v>27.08</v>
      </c>
      <c r="AU38" s="17">
        <f t="shared" si="6"/>
        <v>1.3539999999999999</v>
      </c>
      <c r="AV38" s="21">
        <v>16.25</v>
      </c>
      <c r="AW38" s="17">
        <f t="shared" si="7"/>
        <v>0.95588235294117652</v>
      </c>
      <c r="AX38" s="17" t="s">
        <v>1461</v>
      </c>
      <c r="AY38" s="21">
        <v>14.25</v>
      </c>
      <c r="AZ38" s="17">
        <f t="shared" si="9"/>
        <v>0.79166666666666663</v>
      </c>
      <c r="BA38" s="17" t="s">
        <v>1476</v>
      </c>
      <c r="BB38" s="21">
        <v>1.83</v>
      </c>
      <c r="BC38" s="17">
        <f t="shared" si="10"/>
        <v>9.6315789473684216E-2</v>
      </c>
      <c r="BD38" s="21">
        <v>16</v>
      </c>
      <c r="BE38" s="17">
        <f t="shared" si="11"/>
        <v>0.8</v>
      </c>
      <c r="BF38" s="21">
        <v>12</v>
      </c>
      <c r="BG38" s="17">
        <f t="shared" si="12"/>
        <v>0.66666666666666663</v>
      </c>
      <c r="BH38" s="21">
        <v>17.63</v>
      </c>
      <c r="BI38" s="17">
        <f t="shared" si="13"/>
        <v>0.88149999999999995</v>
      </c>
      <c r="BJ38" s="21">
        <f t="shared" si="14"/>
        <v>188</v>
      </c>
      <c r="BK38" s="21">
        <f t="shared" si="15"/>
        <v>160.79</v>
      </c>
      <c r="BL38" s="21">
        <f t="shared" si="16"/>
        <v>62</v>
      </c>
      <c r="BM38" s="21">
        <f t="shared" si="17"/>
        <v>29.63</v>
      </c>
      <c r="BN38" s="17"/>
      <c r="BO38" s="17" t="s">
        <v>1601</v>
      </c>
      <c r="BQ38" s="17">
        <v>0.81949458483754511</v>
      </c>
      <c r="BR38" s="26">
        <v>0.72</v>
      </c>
      <c r="BS38" s="26">
        <f t="shared" si="18"/>
        <v>0.91949458483754509</v>
      </c>
      <c r="BU38" s="17">
        <f t="shared" si="19"/>
        <v>0</v>
      </c>
    </row>
    <row r="39" spans="1:73" s="6" customFormat="1" ht="18.75" customHeight="1" x14ac:dyDescent="0.15">
      <c r="A39" s="6" t="s">
        <v>1456</v>
      </c>
      <c r="B39" s="6" t="s">
        <v>21</v>
      </c>
      <c r="C39" s="6" t="s">
        <v>1465</v>
      </c>
      <c r="D39" s="6" t="s">
        <v>23</v>
      </c>
      <c r="E39" s="6" t="s">
        <v>23</v>
      </c>
      <c r="F39" s="6" t="s">
        <v>23</v>
      </c>
      <c r="G39" s="6" t="s">
        <v>24</v>
      </c>
      <c r="H39" s="6" t="s">
        <v>45</v>
      </c>
      <c r="I39" s="6" t="s">
        <v>46</v>
      </c>
      <c r="J39" s="6" t="s">
        <v>27</v>
      </c>
      <c r="K39" s="6" t="s">
        <v>1327</v>
      </c>
      <c r="L39" s="6" t="s">
        <v>1545</v>
      </c>
      <c r="M39" s="6" t="s">
        <v>1344</v>
      </c>
      <c r="N39" s="6">
        <v>1</v>
      </c>
      <c r="O39" s="8">
        <v>6.583333333333333</v>
      </c>
      <c r="P39" s="8">
        <v>10.246666666666666</v>
      </c>
      <c r="Q39" s="8">
        <v>13.5</v>
      </c>
      <c r="R39" s="7">
        <f t="shared" si="0"/>
        <v>17.666666666666668</v>
      </c>
      <c r="S39" s="17">
        <f t="shared" si="1"/>
        <v>0.30864197530864201</v>
      </c>
      <c r="T39" s="6">
        <v>4</v>
      </c>
      <c r="U39" s="6">
        <v>4</v>
      </c>
      <c r="V39" s="6">
        <v>3</v>
      </c>
      <c r="W39" s="6">
        <v>2</v>
      </c>
      <c r="X39" s="6" t="s">
        <v>36</v>
      </c>
      <c r="Y39" s="8">
        <v>18</v>
      </c>
      <c r="Z39" s="8">
        <v>11</v>
      </c>
      <c r="AA39" s="8">
        <v>16</v>
      </c>
      <c r="AB39" s="8">
        <v>18</v>
      </c>
      <c r="AC39" s="8">
        <v>19</v>
      </c>
      <c r="AD39" s="8">
        <v>16</v>
      </c>
      <c r="AE39" s="8">
        <v>17</v>
      </c>
      <c r="AF39" s="8">
        <v>18</v>
      </c>
      <c r="AG39" s="8">
        <v>20</v>
      </c>
      <c r="AH39" s="21">
        <v>18</v>
      </c>
      <c r="AI39" s="21">
        <v>19</v>
      </c>
      <c r="AJ39" s="21">
        <v>22</v>
      </c>
      <c r="AK39" s="8">
        <f t="shared" si="8"/>
        <v>212</v>
      </c>
      <c r="AL39" s="8">
        <v>9.17</v>
      </c>
      <c r="AM39" s="17">
        <f t="shared" si="2"/>
        <v>0.50944444444444448</v>
      </c>
      <c r="AN39" s="8">
        <v>20.58</v>
      </c>
      <c r="AO39" s="17">
        <f t="shared" si="3"/>
        <v>1.8709090909090909</v>
      </c>
      <c r="AP39" s="7">
        <v>11</v>
      </c>
      <c r="AQ39" s="17">
        <f t="shared" si="4"/>
        <v>0.6875</v>
      </c>
      <c r="AR39" s="21">
        <v>14</v>
      </c>
      <c r="AS39" s="17">
        <f t="shared" si="5"/>
        <v>0.77777777777777779</v>
      </c>
      <c r="AT39" s="21">
        <v>13.5</v>
      </c>
      <c r="AU39" s="17">
        <f t="shared" si="6"/>
        <v>0.71052631578947367</v>
      </c>
      <c r="AV39" s="21">
        <v>7.83</v>
      </c>
      <c r="AW39" s="17">
        <f t="shared" si="7"/>
        <v>0.489375</v>
      </c>
      <c r="AX39" s="17" t="s">
        <v>1461</v>
      </c>
      <c r="AY39" s="21">
        <v>10.5</v>
      </c>
      <c r="AZ39" s="17">
        <f t="shared" si="9"/>
        <v>0.61764705882352944</v>
      </c>
      <c r="BA39" s="17" t="s">
        <v>1476</v>
      </c>
      <c r="BB39" s="21">
        <v>3.91</v>
      </c>
      <c r="BC39" s="17">
        <f t="shared" si="10"/>
        <v>0.21722222222222223</v>
      </c>
      <c r="BD39" s="21">
        <v>6.74</v>
      </c>
      <c r="BE39" s="17">
        <f t="shared" si="11"/>
        <v>0.33700000000000002</v>
      </c>
      <c r="BF39" s="21">
        <v>11</v>
      </c>
      <c r="BG39" s="17">
        <f t="shared" si="12"/>
        <v>0.61111111111111116</v>
      </c>
      <c r="BH39" s="21">
        <v>9.2999999999999989</v>
      </c>
      <c r="BI39" s="17">
        <f t="shared" si="13"/>
        <v>0.48947368421052628</v>
      </c>
      <c r="BJ39" s="21">
        <f t="shared" si="14"/>
        <v>190</v>
      </c>
      <c r="BK39" s="21">
        <f t="shared" si="15"/>
        <v>117.52999999999999</v>
      </c>
      <c r="BL39" s="21">
        <f t="shared" si="16"/>
        <v>59</v>
      </c>
      <c r="BM39" s="21">
        <f t="shared" si="17"/>
        <v>20.299999999999997</v>
      </c>
      <c r="BN39" s="17" t="s">
        <v>1601</v>
      </c>
      <c r="BO39" s="17" t="s">
        <v>1601</v>
      </c>
      <c r="BQ39" s="17">
        <v>0.81949458483754511</v>
      </c>
      <c r="BR39" s="26">
        <v>0.72</v>
      </c>
      <c r="BS39" s="26">
        <f t="shared" si="18"/>
        <v>0.91949458483754509</v>
      </c>
      <c r="BU39" s="17">
        <f t="shared" si="19"/>
        <v>0</v>
      </c>
    </row>
    <row r="40" spans="1:73" s="6" customFormat="1" ht="18.75" customHeight="1" x14ac:dyDescent="0.15">
      <c r="A40" s="6" t="s">
        <v>1456</v>
      </c>
      <c r="B40" s="6" t="s">
        <v>21</v>
      </c>
      <c r="C40" s="6" t="s">
        <v>1465</v>
      </c>
      <c r="D40" s="6" t="s">
        <v>23</v>
      </c>
      <c r="E40" s="6" t="s">
        <v>23</v>
      </c>
      <c r="F40" s="6" t="s">
        <v>23</v>
      </c>
      <c r="G40" s="6" t="s">
        <v>24</v>
      </c>
      <c r="H40" s="6" t="s">
        <v>47</v>
      </c>
      <c r="I40" s="6" t="s">
        <v>48</v>
      </c>
      <c r="J40" s="6" t="s">
        <v>27</v>
      </c>
      <c r="K40" s="6" t="s">
        <v>1327</v>
      </c>
      <c r="L40" s="6" t="s">
        <v>1545</v>
      </c>
      <c r="M40" s="6" t="s">
        <v>1345</v>
      </c>
      <c r="N40" s="6">
        <v>0</v>
      </c>
      <c r="O40" s="8">
        <v>6.833333333333333</v>
      </c>
      <c r="P40" s="8">
        <v>6.8991666666666669</v>
      </c>
      <c r="Q40" s="8">
        <v>9.5</v>
      </c>
      <c r="R40" s="7">
        <f t="shared" si="0"/>
        <v>12.258942495833317</v>
      </c>
      <c r="S40" s="17">
        <f t="shared" si="1"/>
        <v>0.29041499956140182</v>
      </c>
      <c r="T40" s="6">
        <v>4</v>
      </c>
      <c r="U40" s="6">
        <v>4</v>
      </c>
      <c r="V40" s="6">
        <v>3</v>
      </c>
      <c r="W40" s="6">
        <v>2</v>
      </c>
      <c r="X40" s="6" t="s">
        <v>31</v>
      </c>
      <c r="Y40" s="8">
        <v>11.107309949999809</v>
      </c>
      <c r="Z40" s="8">
        <v>10</v>
      </c>
      <c r="AA40" s="8">
        <v>9</v>
      </c>
      <c r="AB40" s="8">
        <v>14</v>
      </c>
      <c r="AC40" s="8">
        <v>14</v>
      </c>
      <c r="AD40" s="8">
        <v>12</v>
      </c>
      <c r="AE40" s="8">
        <v>11</v>
      </c>
      <c r="AF40" s="8">
        <v>14</v>
      </c>
      <c r="AG40" s="8">
        <v>14</v>
      </c>
      <c r="AH40" s="21">
        <v>12</v>
      </c>
      <c r="AI40" s="21">
        <v>12</v>
      </c>
      <c r="AJ40" s="21">
        <v>14</v>
      </c>
      <c r="AK40" s="8">
        <f t="shared" si="8"/>
        <v>147.1073099499998</v>
      </c>
      <c r="AL40" s="8">
        <v>5.92</v>
      </c>
      <c r="AM40" s="17">
        <f t="shared" si="2"/>
        <v>0.53298233565545738</v>
      </c>
      <c r="AN40" s="8">
        <v>11.33</v>
      </c>
      <c r="AO40" s="17">
        <f t="shared" si="3"/>
        <v>1.133</v>
      </c>
      <c r="AP40" s="7">
        <v>8.17</v>
      </c>
      <c r="AQ40" s="17">
        <f t="shared" si="4"/>
        <v>0.90777777777777779</v>
      </c>
      <c r="AR40" s="21">
        <v>8.83</v>
      </c>
      <c r="AS40" s="17">
        <f t="shared" si="5"/>
        <v>0.63071428571428567</v>
      </c>
      <c r="AT40" s="21">
        <v>10</v>
      </c>
      <c r="AU40" s="17">
        <f t="shared" si="6"/>
        <v>0.7142857142857143</v>
      </c>
      <c r="AV40" s="21">
        <v>-0.96</v>
      </c>
      <c r="AW40" s="17">
        <f t="shared" si="7"/>
        <v>-0.08</v>
      </c>
      <c r="AX40" s="17" t="s">
        <v>1461</v>
      </c>
      <c r="AY40" s="21">
        <v>9.92</v>
      </c>
      <c r="AZ40" s="17">
        <f t="shared" si="9"/>
        <v>0.90181818181818185</v>
      </c>
      <c r="BA40" s="17" t="s">
        <v>1476</v>
      </c>
      <c r="BB40" s="21">
        <v>1.38</v>
      </c>
      <c r="BC40" s="17">
        <f t="shared" si="10"/>
        <v>9.857142857142856E-2</v>
      </c>
      <c r="BD40" s="21">
        <v>11.48</v>
      </c>
      <c r="BE40" s="17">
        <f t="shared" si="11"/>
        <v>0.82000000000000006</v>
      </c>
      <c r="BF40" s="21">
        <v>5</v>
      </c>
      <c r="BG40" s="17">
        <f t="shared" si="12"/>
        <v>0.41666666666666669</v>
      </c>
      <c r="BH40" s="21">
        <v>9.8899999999999988</v>
      </c>
      <c r="BI40" s="17">
        <f t="shared" si="13"/>
        <v>0.8241666666666666</v>
      </c>
      <c r="BJ40" s="21">
        <f t="shared" si="14"/>
        <v>133.1073099499998</v>
      </c>
      <c r="BK40" s="21">
        <f t="shared" si="15"/>
        <v>80.960000000000008</v>
      </c>
      <c r="BL40" s="21">
        <f t="shared" si="16"/>
        <v>38</v>
      </c>
      <c r="BM40" s="21">
        <f t="shared" si="17"/>
        <v>14.889999999999999</v>
      </c>
      <c r="BN40" s="17" t="s">
        <v>1601</v>
      </c>
      <c r="BO40" s="17" t="s">
        <v>1601</v>
      </c>
      <c r="BQ40" s="17">
        <v>0.81949458483754511</v>
      </c>
      <c r="BR40" s="26">
        <v>0.72</v>
      </c>
      <c r="BS40" s="26">
        <f t="shared" si="18"/>
        <v>0.91949458483754509</v>
      </c>
      <c r="BU40" s="17">
        <f t="shared" si="19"/>
        <v>0</v>
      </c>
    </row>
    <row r="41" spans="1:73" s="6" customFormat="1" ht="18.75" customHeight="1" x14ac:dyDescent="0.15">
      <c r="A41" s="6" t="s">
        <v>1512</v>
      </c>
      <c r="B41" s="6" t="s">
        <v>1328</v>
      </c>
      <c r="C41" s="6" t="s">
        <v>1466</v>
      </c>
      <c r="D41" s="6" t="s">
        <v>1350</v>
      </c>
      <c r="E41" s="6" t="s">
        <v>1407</v>
      </c>
      <c r="F41" s="6" t="s">
        <v>499</v>
      </c>
      <c r="G41" s="6" t="s">
        <v>333</v>
      </c>
      <c r="H41" s="6" t="s">
        <v>500</v>
      </c>
      <c r="I41" s="6" t="s">
        <v>501</v>
      </c>
      <c r="J41" s="6" t="s">
        <v>1346</v>
      </c>
      <c r="K41" s="6" t="s">
        <v>1513</v>
      </c>
      <c r="L41" s="6" t="s">
        <v>1545</v>
      </c>
      <c r="M41" s="6" t="s">
        <v>1514</v>
      </c>
      <c r="N41" s="6">
        <v>1</v>
      </c>
      <c r="O41" s="8">
        <v>16.416666666666668</v>
      </c>
      <c r="P41" s="8">
        <v>18.333333333333332</v>
      </c>
      <c r="Q41" s="8">
        <v>15</v>
      </c>
      <c r="R41" s="7">
        <f t="shared" si="0"/>
        <v>21.028000000000002</v>
      </c>
      <c r="S41" s="17">
        <f t="shared" si="1"/>
        <v>0.40186666666666682</v>
      </c>
      <c r="T41" s="6">
        <v>4</v>
      </c>
      <c r="U41" s="6">
        <v>3</v>
      </c>
      <c r="V41" s="6">
        <v>3</v>
      </c>
      <c r="W41" s="6">
        <v>2</v>
      </c>
      <c r="X41" s="6" t="s">
        <v>28</v>
      </c>
      <c r="Y41" s="8">
        <v>22.416000000000004</v>
      </c>
      <c r="Z41" s="8">
        <v>19</v>
      </c>
      <c r="AA41" s="8">
        <v>21</v>
      </c>
      <c r="AB41" s="8">
        <v>21</v>
      </c>
      <c r="AC41" s="8">
        <v>21</v>
      </c>
      <c r="AD41" s="8">
        <v>22</v>
      </c>
      <c r="AE41" s="8">
        <v>22</v>
      </c>
      <c r="AF41" s="8">
        <v>22</v>
      </c>
      <c r="AG41" s="8">
        <v>23</v>
      </c>
      <c r="AH41" s="21">
        <v>17.75</v>
      </c>
      <c r="AI41" s="21">
        <v>18.170000000000002</v>
      </c>
      <c r="AJ41" s="21">
        <v>23</v>
      </c>
      <c r="AK41" s="8">
        <f t="shared" si="8"/>
        <v>252.33600000000001</v>
      </c>
      <c r="AL41" s="8">
        <v>26</v>
      </c>
      <c r="AM41" s="17">
        <f t="shared" si="2"/>
        <v>1.1598857958600997</v>
      </c>
      <c r="AN41" s="8">
        <v>25.75</v>
      </c>
      <c r="AO41" s="17">
        <f t="shared" si="3"/>
        <v>1.3552631578947369</v>
      </c>
      <c r="AP41" s="7">
        <v>21</v>
      </c>
      <c r="AQ41" s="17">
        <f t="shared" si="4"/>
        <v>1</v>
      </c>
      <c r="AR41" s="21">
        <v>21</v>
      </c>
      <c r="AS41" s="17">
        <f t="shared" si="5"/>
        <v>1</v>
      </c>
      <c r="AT41" s="21">
        <v>20.791667</v>
      </c>
      <c r="AU41" s="17">
        <f t="shared" si="6"/>
        <v>0.99007938095238102</v>
      </c>
      <c r="AV41" s="21">
        <v>16.666667</v>
      </c>
      <c r="AW41" s="17">
        <f t="shared" si="7"/>
        <v>0.75757577272727272</v>
      </c>
      <c r="AX41" s="17" t="s">
        <v>1515</v>
      </c>
      <c r="AY41" s="21">
        <v>5.75</v>
      </c>
      <c r="AZ41" s="17">
        <f t="shared" si="9"/>
        <v>0.26136363636363635</v>
      </c>
      <c r="BA41" s="17" t="s">
        <v>1516</v>
      </c>
      <c r="BB41" s="21">
        <v>17</v>
      </c>
      <c r="BC41" s="17">
        <f t="shared" si="10"/>
        <v>0.77272727272727271</v>
      </c>
      <c r="BD41" s="21">
        <v>14.13</v>
      </c>
      <c r="BE41" s="17">
        <f t="shared" si="11"/>
        <v>0.61434782608695659</v>
      </c>
      <c r="BF41" s="21">
        <v>20</v>
      </c>
      <c r="BG41" s="17">
        <f t="shared" si="12"/>
        <v>1.1267605633802817</v>
      </c>
      <c r="BH41" s="21">
        <v>19.079999999999998</v>
      </c>
      <c r="BI41" s="17">
        <f t="shared" si="13"/>
        <v>1.0500825536598788</v>
      </c>
      <c r="BJ41" s="21">
        <f t="shared" si="14"/>
        <v>229.33600000000001</v>
      </c>
      <c r="BK41" s="21">
        <f t="shared" si="15"/>
        <v>207.16833400000002</v>
      </c>
      <c r="BL41" s="21">
        <f t="shared" si="16"/>
        <v>58.92</v>
      </c>
      <c r="BM41" s="21">
        <f t="shared" si="17"/>
        <v>39.08</v>
      </c>
      <c r="BN41" s="17"/>
      <c r="BO41" s="17"/>
      <c r="BQ41" s="17">
        <v>0.55889145496535797</v>
      </c>
      <c r="BR41" s="26">
        <v>0.72</v>
      </c>
      <c r="BS41" s="26">
        <f t="shared" si="18"/>
        <v>0.65889145496535795</v>
      </c>
      <c r="BU41" s="17">
        <f t="shared" si="19"/>
        <v>0</v>
      </c>
    </row>
    <row r="42" spans="1:73" s="6" customFormat="1" ht="18.75" customHeight="1" x14ac:dyDescent="0.15">
      <c r="A42" s="6" t="s">
        <v>1517</v>
      </c>
      <c r="B42" s="6" t="s">
        <v>1328</v>
      </c>
      <c r="C42" s="6" t="s">
        <v>1466</v>
      </c>
      <c r="D42" s="6" t="s">
        <v>1350</v>
      </c>
      <c r="E42" s="6" t="s">
        <v>1407</v>
      </c>
      <c r="F42" s="6" t="s">
        <v>499</v>
      </c>
      <c r="G42" s="6" t="s">
        <v>333</v>
      </c>
      <c r="H42" s="6" t="s">
        <v>502</v>
      </c>
      <c r="I42" s="6" t="s">
        <v>503</v>
      </c>
      <c r="J42" s="6" t="s">
        <v>1346</v>
      </c>
      <c r="K42" s="6" t="s">
        <v>1513</v>
      </c>
      <c r="L42" s="6" t="s">
        <v>1545</v>
      </c>
      <c r="M42" s="6" t="s">
        <v>1518</v>
      </c>
      <c r="N42" s="6">
        <v>1</v>
      </c>
      <c r="O42" s="8">
        <v>16.5</v>
      </c>
      <c r="P42" s="8">
        <v>18.333333333333332</v>
      </c>
      <c r="Q42" s="8">
        <v>14</v>
      </c>
      <c r="R42" s="7">
        <f t="shared" si="0"/>
        <v>19.58356666666667</v>
      </c>
      <c r="S42" s="17">
        <f t="shared" si="1"/>
        <v>0.39882619047619072</v>
      </c>
      <c r="T42" s="6">
        <v>4</v>
      </c>
      <c r="U42" s="6">
        <v>3</v>
      </c>
      <c r="V42" s="6">
        <v>2</v>
      </c>
      <c r="W42" s="6">
        <v>1</v>
      </c>
      <c r="X42" s="6" t="s">
        <v>31</v>
      </c>
      <c r="Y42" s="8">
        <v>19.082800000000002</v>
      </c>
      <c r="Z42" s="8">
        <v>19</v>
      </c>
      <c r="AA42" s="8">
        <v>19</v>
      </c>
      <c r="AB42" s="8">
        <v>19</v>
      </c>
      <c r="AC42" s="8">
        <v>20</v>
      </c>
      <c r="AD42" s="8">
        <v>19</v>
      </c>
      <c r="AE42" s="8">
        <v>19</v>
      </c>
      <c r="AF42" s="8">
        <v>20</v>
      </c>
      <c r="AG42" s="8">
        <v>22</v>
      </c>
      <c r="AH42" s="21">
        <v>17.75</v>
      </c>
      <c r="AI42" s="21">
        <v>18.170000000000002</v>
      </c>
      <c r="AJ42" s="21">
        <v>23</v>
      </c>
      <c r="AK42" s="8">
        <f t="shared" si="8"/>
        <v>235.00280000000004</v>
      </c>
      <c r="AL42" s="8">
        <v>27</v>
      </c>
      <c r="AM42" s="17">
        <f t="shared" si="2"/>
        <v>1.4148867042572366</v>
      </c>
      <c r="AN42" s="8">
        <v>15.75</v>
      </c>
      <c r="AO42" s="17">
        <f t="shared" si="3"/>
        <v>0.82894736842105265</v>
      </c>
      <c r="AP42" s="7">
        <v>19</v>
      </c>
      <c r="AQ42" s="17">
        <f t="shared" si="4"/>
        <v>1</v>
      </c>
      <c r="AR42" s="21">
        <v>19</v>
      </c>
      <c r="AS42" s="17">
        <f t="shared" si="5"/>
        <v>1</v>
      </c>
      <c r="AT42" s="21">
        <v>20.666667</v>
      </c>
      <c r="AU42" s="17">
        <f t="shared" si="6"/>
        <v>1.0333333499999999</v>
      </c>
      <c r="AV42" s="21">
        <v>14.5</v>
      </c>
      <c r="AW42" s="17">
        <f t="shared" si="7"/>
        <v>0.76315789473684215</v>
      </c>
      <c r="AX42" s="17" t="s">
        <v>1516</v>
      </c>
      <c r="AY42" s="21">
        <v>10.5</v>
      </c>
      <c r="AZ42" s="17">
        <f t="shared" si="9"/>
        <v>0.55263157894736847</v>
      </c>
      <c r="BA42" s="17" t="s">
        <v>1516</v>
      </c>
      <c r="BB42" s="21">
        <v>8.42</v>
      </c>
      <c r="BC42" s="17">
        <f t="shared" si="10"/>
        <v>0.42099999999999999</v>
      </c>
      <c r="BD42" s="21">
        <v>13.83</v>
      </c>
      <c r="BE42" s="17">
        <f t="shared" si="11"/>
        <v>0.62863636363636366</v>
      </c>
      <c r="BF42" s="21">
        <v>7</v>
      </c>
      <c r="BG42" s="17">
        <f t="shared" si="12"/>
        <v>0.39436619718309857</v>
      </c>
      <c r="BH42" s="21">
        <v>14</v>
      </c>
      <c r="BI42" s="17">
        <f t="shared" si="13"/>
        <v>0.77050082553659871</v>
      </c>
      <c r="BJ42" s="21">
        <f t="shared" si="14"/>
        <v>212.00280000000004</v>
      </c>
      <c r="BK42" s="21">
        <f t="shared" si="15"/>
        <v>169.66666700000002</v>
      </c>
      <c r="BL42" s="21">
        <f t="shared" si="16"/>
        <v>58.92</v>
      </c>
      <c r="BM42" s="21">
        <f t="shared" si="17"/>
        <v>21</v>
      </c>
      <c r="BN42" s="17" t="s">
        <v>1601</v>
      </c>
      <c r="BO42" s="17" t="s">
        <v>1601</v>
      </c>
      <c r="BQ42" s="17">
        <v>0.55889145496535797</v>
      </c>
      <c r="BR42" s="26">
        <v>0.72</v>
      </c>
      <c r="BS42" s="26">
        <f t="shared" si="18"/>
        <v>0.65889145496535795</v>
      </c>
      <c r="BU42" s="17">
        <f t="shared" si="19"/>
        <v>0</v>
      </c>
    </row>
    <row r="43" spans="1:73" s="6" customFormat="1" ht="18.75" customHeight="1" x14ac:dyDescent="0.15">
      <c r="A43" s="6" t="s">
        <v>1517</v>
      </c>
      <c r="B43" s="6" t="s">
        <v>1328</v>
      </c>
      <c r="C43" s="6" t="s">
        <v>1466</v>
      </c>
      <c r="D43" s="6" t="s">
        <v>1350</v>
      </c>
      <c r="E43" s="6" t="s">
        <v>1407</v>
      </c>
      <c r="F43" s="6" t="s">
        <v>499</v>
      </c>
      <c r="G43" s="6" t="s">
        <v>333</v>
      </c>
      <c r="H43" s="6" t="s">
        <v>504</v>
      </c>
      <c r="I43" s="6" t="s">
        <v>505</v>
      </c>
      <c r="J43" s="6" t="s">
        <v>1346</v>
      </c>
      <c r="K43" s="6" t="s">
        <v>1513</v>
      </c>
      <c r="L43" s="6" t="s">
        <v>1545</v>
      </c>
      <c r="M43" s="6" t="s">
        <v>1518</v>
      </c>
      <c r="N43" s="6">
        <v>1</v>
      </c>
      <c r="O43" s="8">
        <v>16.583333333333332</v>
      </c>
      <c r="P43" s="8">
        <v>19.166666666666668</v>
      </c>
      <c r="Q43" s="8">
        <v>16</v>
      </c>
      <c r="R43" s="7">
        <f t="shared" si="0"/>
        <v>22.385525000000001</v>
      </c>
      <c r="S43" s="17">
        <f t="shared" si="1"/>
        <v>0.39909531250000008</v>
      </c>
      <c r="T43" s="6">
        <v>4</v>
      </c>
      <c r="U43" s="6">
        <v>3</v>
      </c>
      <c r="V43" s="6">
        <v>2</v>
      </c>
      <c r="W43" s="6">
        <v>1</v>
      </c>
      <c r="X43" s="6" t="s">
        <v>28</v>
      </c>
      <c r="Y43" s="8">
        <v>21.416300000000003</v>
      </c>
      <c r="Z43" s="8">
        <v>20</v>
      </c>
      <c r="AA43" s="8">
        <v>21</v>
      </c>
      <c r="AB43" s="8">
        <v>23</v>
      </c>
      <c r="AC43" s="8">
        <v>23</v>
      </c>
      <c r="AD43" s="8">
        <v>23</v>
      </c>
      <c r="AE43" s="8">
        <v>24</v>
      </c>
      <c r="AF43" s="8">
        <v>24</v>
      </c>
      <c r="AG43" s="8">
        <v>25</v>
      </c>
      <c r="AH43" s="21">
        <v>19.25</v>
      </c>
      <c r="AI43" s="21">
        <v>18.96</v>
      </c>
      <c r="AJ43" s="21">
        <v>26</v>
      </c>
      <c r="AK43" s="8">
        <f t="shared" si="8"/>
        <v>268.62630000000001</v>
      </c>
      <c r="AL43" s="8">
        <v>25</v>
      </c>
      <c r="AM43" s="17">
        <f t="shared" si="2"/>
        <v>1.1673351606019713</v>
      </c>
      <c r="AN43" s="8">
        <v>25</v>
      </c>
      <c r="AO43" s="17">
        <f t="shared" si="3"/>
        <v>1.25</v>
      </c>
      <c r="AP43" s="7">
        <v>21</v>
      </c>
      <c r="AQ43" s="17">
        <f t="shared" si="4"/>
        <v>1</v>
      </c>
      <c r="AR43" s="21">
        <v>23</v>
      </c>
      <c r="AS43" s="17">
        <f t="shared" si="5"/>
        <v>1</v>
      </c>
      <c r="AT43" s="21">
        <v>22.583333</v>
      </c>
      <c r="AU43" s="17">
        <f t="shared" si="6"/>
        <v>0.98188404347826086</v>
      </c>
      <c r="AV43" s="21">
        <v>13.083333</v>
      </c>
      <c r="AW43" s="17">
        <f t="shared" si="7"/>
        <v>0.56884056521739124</v>
      </c>
      <c r="AX43" s="17" t="s">
        <v>1516</v>
      </c>
      <c r="AY43" s="21">
        <v>20.75</v>
      </c>
      <c r="AZ43" s="17">
        <f t="shared" si="9"/>
        <v>0.86458333333333337</v>
      </c>
      <c r="BA43" s="17" t="s">
        <v>1516</v>
      </c>
      <c r="BB43" s="21">
        <v>13.5</v>
      </c>
      <c r="BC43" s="17">
        <f t="shared" si="10"/>
        <v>0.5625</v>
      </c>
      <c r="BD43" s="21">
        <v>19.079999999999998</v>
      </c>
      <c r="BE43" s="17">
        <f t="shared" si="11"/>
        <v>0.76319999999999988</v>
      </c>
      <c r="BF43" s="21">
        <v>19.829999999999998</v>
      </c>
      <c r="BG43" s="17">
        <f t="shared" si="12"/>
        <v>1.03012987012987</v>
      </c>
      <c r="BH43" s="21">
        <v>19.419999999999998</v>
      </c>
      <c r="BI43" s="17">
        <f t="shared" si="13"/>
        <v>1.0242616033755272</v>
      </c>
      <c r="BJ43" s="21">
        <f t="shared" si="14"/>
        <v>242.62630000000001</v>
      </c>
      <c r="BK43" s="21">
        <f t="shared" si="15"/>
        <v>222.24666599999998</v>
      </c>
      <c r="BL43" s="21">
        <f t="shared" si="16"/>
        <v>64.210000000000008</v>
      </c>
      <c r="BM43" s="21">
        <f t="shared" si="17"/>
        <v>39.25</v>
      </c>
      <c r="BN43" s="17"/>
      <c r="BO43" s="17"/>
      <c r="BQ43" s="17">
        <v>0.55889145496535797</v>
      </c>
      <c r="BR43" s="26">
        <v>0.72</v>
      </c>
      <c r="BS43" s="26">
        <f t="shared" si="18"/>
        <v>0.65889145496535795</v>
      </c>
      <c r="BU43" s="17">
        <f t="shared" si="19"/>
        <v>0</v>
      </c>
    </row>
    <row r="44" spans="1:73" s="6" customFormat="1" ht="18.75" customHeight="1" x14ac:dyDescent="0.15">
      <c r="A44" s="6" t="s">
        <v>1517</v>
      </c>
      <c r="B44" s="6" t="s">
        <v>1328</v>
      </c>
      <c r="C44" s="6" t="s">
        <v>1466</v>
      </c>
      <c r="D44" s="6" t="s">
        <v>1350</v>
      </c>
      <c r="E44" s="6" t="s">
        <v>1407</v>
      </c>
      <c r="F44" s="6" t="s">
        <v>499</v>
      </c>
      <c r="G44" s="6" t="s">
        <v>333</v>
      </c>
      <c r="H44" s="6" t="s">
        <v>506</v>
      </c>
      <c r="I44" s="6" t="s">
        <v>507</v>
      </c>
      <c r="J44" s="6" t="s">
        <v>1346</v>
      </c>
      <c r="K44" s="6" t="s">
        <v>1513</v>
      </c>
      <c r="L44" s="6" t="s">
        <v>1545</v>
      </c>
      <c r="M44" s="6" t="s">
        <v>1518</v>
      </c>
      <c r="N44" s="6">
        <v>1</v>
      </c>
      <c r="O44" s="8">
        <v>16.25</v>
      </c>
      <c r="P44" s="8">
        <v>17.5</v>
      </c>
      <c r="Q44" s="8">
        <v>16</v>
      </c>
      <c r="R44" s="7">
        <f t="shared" si="0"/>
        <v>22.412858333333332</v>
      </c>
      <c r="S44" s="17">
        <f t="shared" si="1"/>
        <v>0.40080364583333328</v>
      </c>
      <c r="T44" s="6">
        <v>4</v>
      </c>
      <c r="U44" s="6">
        <v>3</v>
      </c>
      <c r="V44" s="6">
        <v>2</v>
      </c>
      <c r="W44" s="6">
        <v>1</v>
      </c>
      <c r="X44" s="6" t="s">
        <v>31</v>
      </c>
      <c r="Y44" s="8">
        <v>19.374299999999998</v>
      </c>
      <c r="Z44" s="8">
        <v>19</v>
      </c>
      <c r="AA44" s="8">
        <v>20</v>
      </c>
      <c r="AB44" s="8">
        <v>22</v>
      </c>
      <c r="AC44" s="8">
        <v>22</v>
      </c>
      <c r="AD44" s="8">
        <v>23</v>
      </c>
      <c r="AE44" s="8">
        <v>25</v>
      </c>
      <c r="AF44" s="8">
        <v>25</v>
      </c>
      <c r="AG44" s="8">
        <v>26</v>
      </c>
      <c r="AH44" s="21">
        <v>20.04</v>
      </c>
      <c r="AI44" s="21">
        <v>20.54</v>
      </c>
      <c r="AJ44" s="21">
        <v>27</v>
      </c>
      <c r="AK44" s="8">
        <f t="shared" si="8"/>
        <v>268.95429999999999</v>
      </c>
      <c r="AL44" s="8">
        <v>27</v>
      </c>
      <c r="AM44" s="17">
        <f t="shared" si="2"/>
        <v>1.3935987364704792</v>
      </c>
      <c r="AN44" s="8">
        <v>18</v>
      </c>
      <c r="AO44" s="17">
        <f t="shared" si="3"/>
        <v>0.94736842105263153</v>
      </c>
      <c r="AP44" s="7">
        <v>20</v>
      </c>
      <c r="AQ44" s="17">
        <f t="shared" si="4"/>
        <v>1</v>
      </c>
      <c r="AR44" s="21">
        <v>22</v>
      </c>
      <c r="AS44" s="17">
        <f t="shared" si="5"/>
        <v>1</v>
      </c>
      <c r="AT44" s="21">
        <v>22</v>
      </c>
      <c r="AU44" s="17">
        <f t="shared" si="6"/>
        <v>1</v>
      </c>
      <c r="AV44" s="21">
        <v>18.25</v>
      </c>
      <c r="AW44" s="17">
        <f t="shared" si="7"/>
        <v>0.79347826086956519</v>
      </c>
      <c r="AX44" s="17" t="s">
        <v>1516</v>
      </c>
      <c r="AY44" s="21">
        <v>25.840000000000003</v>
      </c>
      <c r="AZ44" s="17">
        <f t="shared" si="9"/>
        <v>1.0336000000000001</v>
      </c>
      <c r="BA44" s="17"/>
      <c r="BB44" s="21">
        <v>12.08</v>
      </c>
      <c r="BC44" s="17">
        <f t="shared" si="10"/>
        <v>0.48320000000000002</v>
      </c>
      <c r="BD44" s="21">
        <v>13.290000000000001</v>
      </c>
      <c r="BE44" s="17">
        <f t="shared" si="11"/>
        <v>0.51115384615384618</v>
      </c>
      <c r="BF44" s="21">
        <v>21.83</v>
      </c>
      <c r="BG44" s="17">
        <f t="shared" si="12"/>
        <v>1.089321357285429</v>
      </c>
      <c r="BH44" s="21">
        <v>19.079999999999998</v>
      </c>
      <c r="BI44" s="17">
        <f t="shared" si="13"/>
        <v>0.92891918208373903</v>
      </c>
      <c r="BJ44" s="21">
        <f t="shared" si="14"/>
        <v>241.95429999999999</v>
      </c>
      <c r="BK44" s="21">
        <f t="shared" si="15"/>
        <v>219.37</v>
      </c>
      <c r="BL44" s="21">
        <f t="shared" si="16"/>
        <v>67.58</v>
      </c>
      <c r="BM44" s="21">
        <f t="shared" si="17"/>
        <v>40.909999999999997</v>
      </c>
      <c r="BN44" s="17"/>
      <c r="BO44" s="17" t="s">
        <v>1601</v>
      </c>
      <c r="BQ44" s="17">
        <v>0.55889145496535797</v>
      </c>
      <c r="BR44" s="26">
        <v>0.72</v>
      </c>
      <c r="BS44" s="26">
        <f t="shared" si="18"/>
        <v>0.65889145496535795</v>
      </c>
      <c r="BU44" s="17">
        <f t="shared" si="19"/>
        <v>0</v>
      </c>
    </row>
    <row r="45" spans="1:73" s="6" customFormat="1" ht="18.75" customHeight="1" x14ac:dyDescent="0.15">
      <c r="A45" s="6" t="s">
        <v>1517</v>
      </c>
      <c r="B45" s="6" t="s">
        <v>1328</v>
      </c>
      <c r="C45" s="6" t="s">
        <v>1466</v>
      </c>
      <c r="D45" s="6" t="s">
        <v>1350</v>
      </c>
      <c r="E45" s="6" t="s">
        <v>1407</v>
      </c>
      <c r="F45" s="6" t="s">
        <v>499</v>
      </c>
      <c r="G45" s="6" t="s">
        <v>333</v>
      </c>
      <c r="H45" s="6" t="s">
        <v>508</v>
      </c>
      <c r="I45" s="6" t="s">
        <v>509</v>
      </c>
      <c r="J45" s="6" t="s">
        <v>1346</v>
      </c>
      <c r="K45" s="6" t="s">
        <v>1519</v>
      </c>
      <c r="L45" s="6" t="s">
        <v>1545</v>
      </c>
      <c r="M45" s="6" t="s">
        <v>1518</v>
      </c>
      <c r="N45" s="6">
        <v>1</v>
      </c>
      <c r="O45" s="8">
        <v>0.58333333333333337</v>
      </c>
      <c r="P45" s="8">
        <v>8.3333333333333339</v>
      </c>
      <c r="Q45" s="8">
        <v>13</v>
      </c>
      <c r="R45" s="7">
        <f t="shared" si="0"/>
        <v>18.533333333333331</v>
      </c>
      <c r="S45" s="17">
        <f t="shared" si="1"/>
        <v>0.42564102564102546</v>
      </c>
      <c r="T45" s="6">
        <v>4</v>
      </c>
      <c r="U45" s="6">
        <v>3</v>
      </c>
      <c r="V45" s="6">
        <v>3</v>
      </c>
      <c r="W45" s="6">
        <v>2</v>
      </c>
      <c r="X45" s="6" t="s">
        <v>31</v>
      </c>
      <c r="Y45" s="8">
        <v>21.56</v>
      </c>
      <c r="Z45" s="8">
        <v>12</v>
      </c>
      <c r="AA45" s="8">
        <v>19</v>
      </c>
      <c r="AB45" s="8">
        <v>18</v>
      </c>
      <c r="AC45" s="8">
        <v>19</v>
      </c>
      <c r="AD45" s="8">
        <v>18</v>
      </c>
      <c r="AE45" s="8">
        <v>18</v>
      </c>
      <c r="AF45" s="8">
        <v>19</v>
      </c>
      <c r="AG45" s="8">
        <v>21</v>
      </c>
      <c r="AH45" s="21">
        <v>15.5</v>
      </c>
      <c r="AI45" s="21">
        <v>15.8</v>
      </c>
      <c r="AJ45" s="21">
        <v>25.539999999999964</v>
      </c>
      <c r="AK45" s="8">
        <f t="shared" si="8"/>
        <v>222.39999999999998</v>
      </c>
      <c r="AL45" s="8">
        <v>33.950000000000003</v>
      </c>
      <c r="AM45" s="17">
        <f t="shared" si="2"/>
        <v>1.5746753246753249</v>
      </c>
      <c r="AN45" s="8">
        <v>5</v>
      </c>
      <c r="AO45" s="17">
        <f t="shared" si="3"/>
        <v>0.41666666666666669</v>
      </c>
      <c r="AP45" s="7">
        <v>19</v>
      </c>
      <c r="AQ45" s="17">
        <f t="shared" si="4"/>
        <v>1</v>
      </c>
      <c r="AR45" s="21">
        <v>18</v>
      </c>
      <c r="AS45" s="17">
        <f t="shared" si="5"/>
        <v>1</v>
      </c>
      <c r="AT45" s="21">
        <v>15.916667</v>
      </c>
      <c r="AU45" s="17">
        <f t="shared" si="6"/>
        <v>0.83771931578947367</v>
      </c>
      <c r="AV45" s="21">
        <v>20</v>
      </c>
      <c r="AW45" s="17">
        <f t="shared" si="7"/>
        <v>1.1111111111111112</v>
      </c>
      <c r="AX45" s="17"/>
      <c r="AY45" s="21">
        <v>11.5</v>
      </c>
      <c r="AZ45" s="17">
        <f t="shared" si="9"/>
        <v>0.63888888888888884</v>
      </c>
      <c r="BA45" s="17" t="s">
        <v>1516</v>
      </c>
      <c r="BB45" s="21">
        <v>16.5</v>
      </c>
      <c r="BC45" s="17">
        <f t="shared" si="10"/>
        <v>0.86842105263157898</v>
      </c>
      <c r="BD45" s="21">
        <v>6.67</v>
      </c>
      <c r="BE45" s="17">
        <f t="shared" si="11"/>
        <v>0.31761904761904763</v>
      </c>
      <c r="BF45" s="21">
        <v>13</v>
      </c>
      <c r="BG45" s="17">
        <f t="shared" si="12"/>
        <v>0.83870967741935487</v>
      </c>
      <c r="BH45" s="21">
        <v>9.91</v>
      </c>
      <c r="BI45" s="17">
        <f t="shared" si="13"/>
        <v>0.62721518987341773</v>
      </c>
      <c r="BJ45" s="21">
        <f t="shared" si="14"/>
        <v>196.86</v>
      </c>
      <c r="BK45" s="21">
        <f t="shared" si="15"/>
        <v>169.44666699999999</v>
      </c>
      <c r="BL45" s="21">
        <f t="shared" si="16"/>
        <v>56.839999999999961</v>
      </c>
      <c r="BM45" s="21">
        <f t="shared" si="17"/>
        <v>22.91</v>
      </c>
      <c r="BN45" s="17" t="s">
        <v>1601</v>
      </c>
      <c r="BO45" s="17" t="s">
        <v>1601</v>
      </c>
      <c r="BQ45" s="17">
        <v>0.55889145496535797</v>
      </c>
      <c r="BR45" s="26">
        <v>0.72</v>
      </c>
      <c r="BS45" s="26">
        <f t="shared" si="18"/>
        <v>0.65889145496535795</v>
      </c>
      <c r="BU45" s="17">
        <f t="shared" si="19"/>
        <v>0</v>
      </c>
    </row>
    <row r="46" spans="1:73" s="6" customFormat="1" ht="18.75" customHeight="1" x14ac:dyDescent="0.15">
      <c r="A46" s="6" t="s">
        <v>1517</v>
      </c>
      <c r="B46" s="6" t="s">
        <v>1328</v>
      </c>
      <c r="C46" s="6" t="s">
        <v>1466</v>
      </c>
      <c r="D46" s="6" t="s">
        <v>1350</v>
      </c>
      <c r="E46" s="6" t="s">
        <v>1350</v>
      </c>
      <c r="F46" s="6" t="s">
        <v>480</v>
      </c>
      <c r="G46" s="6" t="s">
        <v>355</v>
      </c>
      <c r="H46" s="6" t="s">
        <v>483</v>
      </c>
      <c r="I46" s="6" t="s">
        <v>484</v>
      </c>
      <c r="J46" s="6" t="s">
        <v>1347</v>
      </c>
      <c r="K46" s="6" t="s">
        <v>1520</v>
      </c>
      <c r="L46" s="6" t="s">
        <v>1546</v>
      </c>
      <c r="M46" s="6" t="s">
        <v>1521</v>
      </c>
      <c r="N46" s="6">
        <v>0</v>
      </c>
      <c r="O46" s="8">
        <v>0</v>
      </c>
      <c r="P46" s="8">
        <v>0.83333333333333337</v>
      </c>
      <c r="Q46" s="8">
        <v>6</v>
      </c>
      <c r="R46" s="7">
        <f t="shared" si="0"/>
        <v>11.171244444444445</v>
      </c>
      <c r="S46" s="17">
        <f t="shared" si="1"/>
        <v>0.86187407407407424</v>
      </c>
      <c r="U46" s="6">
        <v>5</v>
      </c>
      <c r="V46" s="6">
        <v>4</v>
      </c>
      <c r="W46" s="6">
        <v>3</v>
      </c>
      <c r="X46" s="6" t="s">
        <v>1348</v>
      </c>
      <c r="Y46" s="8">
        <v>11.5412</v>
      </c>
      <c r="Z46" s="8">
        <v>11</v>
      </c>
      <c r="AA46" s="8">
        <v>11</v>
      </c>
      <c r="AB46" s="8">
        <v>11</v>
      </c>
      <c r="AC46" s="8">
        <v>11</v>
      </c>
      <c r="AD46" s="8">
        <v>11</v>
      </c>
      <c r="AE46" s="8">
        <v>11</v>
      </c>
      <c r="AF46" s="8">
        <v>11</v>
      </c>
      <c r="AG46" s="8">
        <v>12</v>
      </c>
      <c r="AH46" s="21"/>
      <c r="AI46" s="21"/>
      <c r="AJ46" s="21"/>
      <c r="AK46" s="8">
        <f t="shared" si="8"/>
        <v>100.5412</v>
      </c>
      <c r="AL46" s="8">
        <v>10</v>
      </c>
      <c r="AM46" s="17">
        <f t="shared" si="2"/>
        <v>0.86646102658302426</v>
      </c>
      <c r="AN46" s="8">
        <v>6</v>
      </c>
      <c r="AO46" s="17">
        <f t="shared" si="3"/>
        <v>0.54545454545454541</v>
      </c>
      <c r="AP46" s="7">
        <v>12</v>
      </c>
      <c r="AQ46" s="17">
        <f t="shared" si="4"/>
        <v>1.0909090909090908</v>
      </c>
      <c r="AR46" s="21">
        <v>12</v>
      </c>
      <c r="AS46" s="17">
        <f t="shared" si="5"/>
        <v>1.0909090909090908</v>
      </c>
      <c r="AT46" s="21">
        <v>7</v>
      </c>
      <c r="AU46" s="17">
        <f t="shared" si="6"/>
        <v>0.63636363636363635</v>
      </c>
      <c r="AV46" s="21">
        <v>15</v>
      </c>
      <c r="AW46" s="17">
        <f t="shared" si="7"/>
        <v>1.3636363636363635</v>
      </c>
      <c r="AX46" s="17"/>
      <c r="AY46" s="21">
        <v>0</v>
      </c>
      <c r="AZ46" s="17">
        <f t="shared" si="9"/>
        <v>0</v>
      </c>
      <c r="BA46" s="17" t="s">
        <v>1516</v>
      </c>
      <c r="BB46" s="21"/>
      <c r="BC46" s="17">
        <f t="shared" si="10"/>
        <v>0</v>
      </c>
      <c r="BD46" s="21"/>
      <c r="BE46" s="17">
        <f t="shared" si="11"/>
        <v>0</v>
      </c>
      <c r="BF46" s="21"/>
      <c r="BG46" s="17"/>
      <c r="BH46" s="21"/>
      <c r="BI46" s="17"/>
      <c r="BJ46" s="21">
        <f t="shared" si="14"/>
        <v>100.5412</v>
      </c>
      <c r="BK46" s="21">
        <f t="shared" si="15"/>
        <v>62</v>
      </c>
      <c r="BL46" s="21">
        <f t="shared" si="16"/>
        <v>0</v>
      </c>
      <c r="BM46" s="21">
        <f t="shared" si="17"/>
        <v>0</v>
      </c>
      <c r="BN46" s="17"/>
      <c r="BO46" s="17"/>
      <c r="BQ46" s="17">
        <v>0.69201520912547532</v>
      </c>
      <c r="BR46" s="26">
        <v>0.72</v>
      </c>
      <c r="BS46" s="26">
        <f t="shared" si="18"/>
        <v>0.79201520912547529</v>
      </c>
      <c r="BU46" s="17" t="e">
        <f t="shared" si="19"/>
        <v>#DIV/0!</v>
      </c>
    </row>
    <row r="47" spans="1:73" s="6" customFormat="1" ht="18.75" customHeight="1" x14ac:dyDescent="0.15">
      <c r="A47" s="6" t="s">
        <v>1517</v>
      </c>
      <c r="B47" s="6" t="s">
        <v>1328</v>
      </c>
      <c r="C47" s="6" t="s">
        <v>1466</v>
      </c>
      <c r="D47" s="6" t="s">
        <v>1350</v>
      </c>
      <c r="E47" s="6" t="s">
        <v>1350</v>
      </c>
      <c r="F47" s="6" t="s">
        <v>480</v>
      </c>
      <c r="G47" s="6" t="s">
        <v>355</v>
      </c>
      <c r="H47" s="6" t="s">
        <v>481</v>
      </c>
      <c r="I47" s="6" t="s">
        <v>482</v>
      </c>
      <c r="J47" s="6" t="s">
        <v>1347</v>
      </c>
      <c r="K47" s="6" t="s">
        <v>1520</v>
      </c>
      <c r="L47" s="6" t="s">
        <v>1545</v>
      </c>
      <c r="M47" s="6" t="s">
        <v>1518</v>
      </c>
      <c r="N47" s="6">
        <v>1</v>
      </c>
      <c r="O47" s="8">
        <v>0</v>
      </c>
      <c r="P47" s="8">
        <v>0</v>
      </c>
      <c r="Q47" s="8">
        <v>4.4000000000000004</v>
      </c>
      <c r="R47" s="7">
        <f t="shared" si="0"/>
        <v>10.821341666666667</v>
      </c>
      <c r="S47" s="17">
        <f t="shared" si="1"/>
        <v>1.4593958333333332</v>
      </c>
      <c r="V47" s="6">
        <v>3</v>
      </c>
      <c r="W47" s="6">
        <v>2</v>
      </c>
      <c r="X47" s="6" t="s">
        <v>1349</v>
      </c>
      <c r="Y47" s="8">
        <v>14.1661</v>
      </c>
      <c r="Z47" s="8">
        <v>11</v>
      </c>
      <c r="AA47" s="8">
        <v>11</v>
      </c>
      <c r="AB47" s="8">
        <v>11</v>
      </c>
      <c r="AC47" s="8">
        <v>11</v>
      </c>
      <c r="AD47" s="8">
        <v>11</v>
      </c>
      <c r="AE47" s="8">
        <v>11</v>
      </c>
      <c r="AF47" s="8">
        <v>11</v>
      </c>
      <c r="AG47" s="8">
        <v>11</v>
      </c>
      <c r="AH47" s="21">
        <v>8</v>
      </c>
      <c r="AI47" s="21">
        <v>8.6900000000000013</v>
      </c>
      <c r="AJ47" s="21">
        <v>11</v>
      </c>
      <c r="AK47" s="8">
        <f t="shared" si="8"/>
        <v>129.8561</v>
      </c>
      <c r="AL47" s="8">
        <v>12</v>
      </c>
      <c r="AM47" s="17">
        <f t="shared" si="2"/>
        <v>0.84709270723770125</v>
      </c>
      <c r="AN47" s="8">
        <v>10</v>
      </c>
      <c r="AO47" s="17">
        <f t="shared" si="3"/>
        <v>0.90909090909090906</v>
      </c>
      <c r="AP47" s="7">
        <v>11</v>
      </c>
      <c r="AQ47" s="17">
        <f t="shared" si="4"/>
        <v>1</v>
      </c>
      <c r="AR47" s="21">
        <v>9</v>
      </c>
      <c r="AS47" s="17">
        <f t="shared" si="5"/>
        <v>0.81818181818181823</v>
      </c>
      <c r="AT47" s="21">
        <v>0</v>
      </c>
      <c r="AU47" s="17">
        <f t="shared" si="6"/>
        <v>0</v>
      </c>
      <c r="AV47" s="21">
        <v>0</v>
      </c>
      <c r="AW47" s="17">
        <f t="shared" si="7"/>
        <v>0</v>
      </c>
      <c r="AX47" s="17" t="s">
        <v>1516</v>
      </c>
      <c r="AY47" s="21">
        <v>0</v>
      </c>
      <c r="AZ47" s="17">
        <f t="shared" si="9"/>
        <v>0</v>
      </c>
      <c r="BA47" s="17" t="s">
        <v>1516</v>
      </c>
      <c r="BB47" s="21">
        <v>4.17</v>
      </c>
      <c r="BC47" s="17">
        <f t="shared" si="10"/>
        <v>0.37909090909090909</v>
      </c>
      <c r="BD47" s="21">
        <v>1.42</v>
      </c>
      <c r="BE47" s="17">
        <f t="shared" si="11"/>
        <v>0.12909090909090909</v>
      </c>
      <c r="BF47" s="21">
        <v>4</v>
      </c>
      <c r="BG47" s="17">
        <f t="shared" si="12"/>
        <v>0.5</v>
      </c>
      <c r="BH47" s="21">
        <v>0.17</v>
      </c>
      <c r="BI47" s="17">
        <f t="shared" si="13"/>
        <v>1.9562715765247408E-2</v>
      </c>
      <c r="BJ47" s="21">
        <f t="shared" si="14"/>
        <v>118.8561</v>
      </c>
      <c r="BK47" s="21">
        <f t="shared" si="15"/>
        <v>51.760000000000005</v>
      </c>
      <c r="BL47" s="21">
        <f t="shared" si="16"/>
        <v>27.69</v>
      </c>
      <c r="BM47" s="21">
        <f t="shared" si="17"/>
        <v>4.17</v>
      </c>
      <c r="BN47" s="17" t="s">
        <v>1601</v>
      </c>
      <c r="BO47" s="17" t="s">
        <v>1601</v>
      </c>
      <c r="BQ47" s="17">
        <v>0.69201520912547532</v>
      </c>
      <c r="BR47" s="26">
        <v>0.72</v>
      </c>
      <c r="BS47" s="26">
        <f t="shared" si="18"/>
        <v>0.79201520912547529</v>
      </c>
      <c r="BU47" s="17">
        <f t="shared" si="19"/>
        <v>0</v>
      </c>
    </row>
    <row r="48" spans="1:73" s="6" customFormat="1" ht="18.75" customHeight="1" x14ac:dyDescent="0.15">
      <c r="A48" s="6" t="s">
        <v>1517</v>
      </c>
      <c r="B48" s="6" t="s">
        <v>1328</v>
      </c>
      <c r="C48" s="6" t="s">
        <v>1466</v>
      </c>
      <c r="D48" s="6" t="s">
        <v>1350</v>
      </c>
      <c r="E48" s="6" t="s">
        <v>1350</v>
      </c>
      <c r="F48" s="6" t="s">
        <v>480</v>
      </c>
      <c r="G48" s="6" t="s">
        <v>355</v>
      </c>
      <c r="H48" s="6" t="s">
        <v>485</v>
      </c>
      <c r="I48" s="6" t="s">
        <v>486</v>
      </c>
      <c r="J48" s="6" t="s">
        <v>1347</v>
      </c>
      <c r="K48" s="6" t="s">
        <v>1520</v>
      </c>
      <c r="L48" s="6" t="s">
        <v>1545</v>
      </c>
      <c r="M48" s="6" t="s">
        <v>1518</v>
      </c>
      <c r="N48" s="6">
        <v>1</v>
      </c>
      <c r="O48" s="8">
        <v>5.8616666666666672</v>
      </c>
      <c r="P48" s="8">
        <v>13.333333333333334</v>
      </c>
      <c r="Q48" s="8">
        <v>12</v>
      </c>
      <c r="R48" s="7">
        <f t="shared" si="0"/>
        <v>15.1212</v>
      </c>
      <c r="S48" s="17">
        <f t="shared" si="1"/>
        <v>0.2601</v>
      </c>
      <c r="T48" s="6">
        <v>5</v>
      </c>
      <c r="U48" s="6">
        <v>4</v>
      </c>
      <c r="V48" s="6">
        <v>3</v>
      </c>
      <c r="W48" s="6">
        <v>2</v>
      </c>
      <c r="X48" s="6" t="s">
        <v>1348</v>
      </c>
      <c r="Y48" s="8">
        <v>14.374400000000001</v>
      </c>
      <c r="Z48" s="8">
        <v>11</v>
      </c>
      <c r="AA48" s="8">
        <v>13</v>
      </c>
      <c r="AB48" s="8">
        <v>15</v>
      </c>
      <c r="AC48" s="8">
        <v>16</v>
      </c>
      <c r="AD48" s="8">
        <v>16</v>
      </c>
      <c r="AE48" s="8">
        <v>16</v>
      </c>
      <c r="AF48" s="8">
        <v>16</v>
      </c>
      <c r="AG48" s="8">
        <v>17</v>
      </c>
      <c r="AH48" s="21">
        <v>13.86</v>
      </c>
      <c r="AI48" s="21">
        <v>14.22</v>
      </c>
      <c r="AJ48" s="21">
        <v>19</v>
      </c>
      <c r="AK48" s="8">
        <f t="shared" si="8"/>
        <v>181.45439999999999</v>
      </c>
      <c r="AL48" s="8">
        <v>14</v>
      </c>
      <c r="AM48" s="17">
        <f t="shared" si="2"/>
        <v>0.97395369545859301</v>
      </c>
      <c r="AN48" s="8">
        <v>13</v>
      </c>
      <c r="AO48" s="17">
        <f t="shared" si="3"/>
        <v>1.1818181818181819</v>
      </c>
      <c r="AP48" s="7">
        <v>15</v>
      </c>
      <c r="AQ48" s="17">
        <f t="shared" si="4"/>
        <v>1.1538461538461537</v>
      </c>
      <c r="AR48" s="21">
        <v>15</v>
      </c>
      <c r="AS48" s="17">
        <f t="shared" si="5"/>
        <v>1</v>
      </c>
      <c r="AT48" s="21">
        <v>7</v>
      </c>
      <c r="AU48" s="17">
        <f t="shared" si="6"/>
        <v>0.4375</v>
      </c>
      <c r="AV48" s="21">
        <v>18.5</v>
      </c>
      <c r="AW48" s="17">
        <f t="shared" si="7"/>
        <v>1.15625</v>
      </c>
      <c r="AX48" s="17"/>
      <c r="AY48" s="21">
        <v>19.22</v>
      </c>
      <c r="AZ48" s="17">
        <f t="shared" si="9"/>
        <v>1.2012499999999999</v>
      </c>
      <c r="BA48" s="17"/>
      <c r="BB48" s="21">
        <v>6.17</v>
      </c>
      <c r="BC48" s="17">
        <f t="shared" si="10"/>
        <v>0.385625</v>
      </c>
      <c r="BD48" s="21">
        <v>17.849999999999994</v>
      </c>
      <c r="BE48" s="17">
        <f t="shared" si="11"/>
        <v>1.0499999999999996</v>
      </c>
      <c r="BF48" s="21">
        <v>22.290000000000003</v>
      </c>
      <c r="BG48" s="17">
        <f t="shared" si="12"/>
        <v>1.6082251082251084</v>
      </c>
      <c r="BH48" s="21">
        <v>12.83</v>
      </c>
      <c r="BI48" s="17">
        <f t="shared" si="13"/>
        <v>0.90225035161744016</v>
      </c>
      <c r="BJ48" s="21">
        <f t="shared" si="14"/>
        <v>162.45439999999999</v>
      </c>
      <c r="BK48" s="21">
        <f t="shared" si="15"/>
        <v>160.86000000000001</v>
      </c>
      <c r="BL48" s="21">
        <f t="shared" si="16"/>
        <v>47.08</v>
      </c>
      <c r="BM48" s="21">
        <f t="shared" si="17"/>
        <v>35.120000000000005</v>
      </c>
      <c r="BN48" s="17"/>
      <c r="BO48" s="17" t="s">
        <v>1601</v>
      </c>
      <c r="BQ48" s="17">
        <v>0.69201520912547532</v>
      </c>
      <c r="BR48" s="26">
        <v>0.72</v>
      </c>
      <c r="BS48" s="26">
        <f t="shared" si="18"/>
        <v>0.79201520912547529</v>
      </c>
      <c r="BU48" s="17">
        <f t="shared" si="19"/>
        <v>0</v>
      </c>
    </row>
    <row r="49" spans="1:73" s="6" customFormat="1" ht="18.75" customHeight="1" x14ac:dyDescent="0.15">
      <c r="A49" s="6" t="s">
        <v>1517</v>
      </c>
      <c r="B49" s="6" t="s">
        <v>21</v>
      </c>
      <c r="C49" s="6" t="s">
        <v>1466</v>
      </c>
      <c r="D49" s="6" t="s">
        <v>480</v>
      </c>
      <c r="E49" s="6" t="s">
        <v>480</v>
      </c>
      <c r="F49" s="6" t="s">
        <v>480</v>
      </c>
      <c r="G49" s="6" t="s">
        <v>355</v>
      </c>
      <c r="H49" s="6" t="s">
        <v>1331</v>
      </c>
      <c r="I49" s="6" t="s">
        <v>1332</v>
      </c>
      <c r="J49" s="6" t="s">
        <v>27</v>
      </c>
      <c r="K49" s="6" t="s">
        <v>1519</v>
      </c>
      <c r="L49" s="6" t="s">
        <v>1545</v>
      </c>
      <c r="M49" s="6" t="s">
        <v>1518</v>
      </c>
      <c r="N49" s="6">
        <v>1</v>
      </c>
      <c r="O49" s="8">
        <v>0</v>
      </c>
      <c r="P49" s="8">
        <v>2</v>
      </c>
      <c r="Q49" s="8">
        <v>3</v>
      </c>
      <c r="R49" s="7">
        <f t="shared" si="0"/>
        <v>9.3161607142857132</v>
      </c>
      <c r="S49" s="17">
        <f t="shared" si="1"/>
        <v>2.1053869047619043</v>
      </c>
      <c r="U49" s="6">
        <v>4</v>
      </c>
      <c r="V49" s="6">
        <v>4</v>
      </c>
      <c r="W49" s="6">
        <v>3</v>
      </c>
      <c r="X49" s="6" t="s">
        <v>28</v>
      </c>
      <c r="Y49" s="8">
        <v>3.9535714285714287</v>
      </c>
      <c r="Z49" s="8">
        <v>2.6503571428571426</v>
      </c>
      <c r="AA49" s="8">
        <v>10</v>
      </c>
      <c r="AB49" s="8">
        <v>11</v>
      </c>
      <c r="AC49" s="8">
        <v>11</v>
      </c>
      <c r="AD49" s="8">
        <v>11</v>
      </c>
      <c r="AE49" s="8">
        <v>11</v>
      </c>
      <c r="AF49" s="8">
        <v>11</v>
      </c>
      <c r="AG49" s="8">
        <v>12</v>
      </c>
      <c r="AH49" s="21">
        <v>8.5</v>
      </c>
      <c r="AI49" s="21">
        <v>8.6900000000000013</v>
      </c>
      <c r="AJ49" s="21">
        <v>11</v>
      </c>
      <c r="AK49" s="8">
        <f t="shared" si="8"/>
        <v>111.79392857142857</v>
      </c>
      <c r="AL49" s="8">
        <v>0</v>
      </c>
      <c r="AM49" s="17">
        <f t="shared" si="2"/>
        <v>0</v>
      </c>
      <c r="AN49" s="8">
        <v>2</v>
      </c>
      <c r="AO49" s="17">
        <f t="shared" si="3"/>
        <v>0.75461528095943953</v>
      </c>
      <c r="AP49" s="7">
        <v>1</v>
      </c>
      <c r="AQ49" s="17">
        <f t="shared" si="4"/>
        <v>0.1</v>
      </c>
      <c r="AR49" s="21">
        <v>6</v>
      </c>
      <c r="AS49" s="17">
        <f t="shared" si="5"/>
        <v>0.54545454545454541</v>
      </c>
      <c r="AT49" s="21">
        <v>1</v>
      </c>
      <c r="AU49" s="17">
        <f t="shared" si="6"/>
        <v>9.0909090909090912E-2</v>
      </c>
      <c r="AV49" s="21">
        <v>4</v>
      </c>
      <c r="AW49" s="17">
        <f t="shared" si="7"/>
        <v>0.36363636363636365</v>
      </c>
      <c r="AX49" s="17" t="s">
        <v>1516</v>
      </c>
      <c r="AY49" s="21">
        <v>0</v>
      </c>
      <c r="AZ49" s="17">
        <f t="shared" si="9"/>
        <v>0</v>
      </c>
      <c r="BA49" s="17" t="s">
        <v>1516</v>
      </c>
      <c r="BB49" s="21">
        <v>0</v>
      </c>
      <c r="BC49" s="17">
        <f t="shared" si="10"/>
        <v>0</v>
      </c>
      <c r="BD49" s="21">
        <v>1.1600000000000001</v>
      </c>
      <c r="BE49" s="17">
        <f t="shared" si="11"/>
        <v>9.6666666666666679E-2</v>
      </c>
      <c r="BF49" s="21">
        <v>1.9900000000000002</v>
      </c>
      <c r="BG49" s="17">
        <f t="shared" si="12"/>
        <v>0.23411764705882354</v>
      </c>
      <c r="BH49" s="21">
        <v>0.75000000000000011</v>
      </c>
      <c r="BI49" s="17">
        <f t="shared" si="13"/>
        <v>8.6306098964326811E-2</v>
      </c>
      <c r="BJ49" s="21">
        <f t="shared" si="14"/>
        <v>100.79392857142857</v>
      </c>
      <c r="BK49" s="21">
        <f t="shared" si="15"/>
        <v>17.899999999999999</v>
      </c>
      <c r="BL49" s="21">
        <f t="shared" si="16"/>
        <v>28.19</v>
      </c>
      <c r="BM49" s="21">
        <f t="shared" si="17"/>
        <v>2.74</v>
      </c>
      <c r="BN49" s="17" t="s">
        <v>1601</v>
      </c>
      <c r="BO49" s="17" t="s">
        <v>1601</v>
      </c>
      <c r="BQ49" s="17">
        <v>0.69201520912547532</v>
      </c>
      <c r="BR49" s="26">
        <v>0.72</v>
      </c>
      <c r="BS49" s="26">
        <f t="shared" si="18"/>
        <v>0.79201520912547529</v>
      </c>
      <c r="BU49" s="17">
        <f t="shared" si="19"/>
        <v>0</v>
      </c>
    </row>
    <row r="50" spans="1:73" s="6" customFormat="1" ht="18.75" customHeight="1" x14ac:dyDescent="0.15">
      <c r="A50" s="6" t="s">
        <v>1517</v>
      </c>
      <c r="B50" s="6" t="s">
        <v>1328</v>
      </c>
      <c r="C50" s="6" t="s">
        <v>1466</v>
      </c>
      <c r="D50" s="6" t="s">
        <v>1350</v>
      </c>
      <c r="E50" s="6" t="s">
        <v>1350</v>
      </c>
      <c r="F50" s="6" t="s">
        <v>480</v>
      </c>
      <c r="G50" s="6" t="s">
        <v>355</v>
      </c>
      <c r="H50" s="6" t="s">
        <v>487</v>
      </c>
      <c r="I50" s="6" t="s">
        <v>488</v>
      </c>
      <c r="J50" s="6" t="s">
        <v>1347</v>
      </c>
      <c r="K50" s="6" t="s">
        <v>1520</v>
      </c>
      <c r="L50" s="6" t="s">
        <v>1545</v>
      </c>
      <c r="M50" s="6" t="s">
        <v>1521</v>
      </c>
      <c r="N50" s="6">
        <v>0</v>
      </c>
      <c r="O50" s="8">
        <v>7.98</v>
      </c>
      <c r="P50" s="8">
        <v>9.1666666666666661</v>
      </c>
      <c r="Q50" s="8">
        <v>10</v>
      </c>
      <c r="R50" s="7">
        <f t="shared" si="0"/>
        <v>14.379166666666668</v>
      </c>
      <c r="S50" s="17">
        <f t="shared" si="1"/>
        <v>0.43791666666666673</v>
      </c>
      <c r="T50" s="6">
        <v>5</v>
      </c>
      <c r="U50" s="6">
        <v>5</v>
      </c>
      <c r="V50" s="6">
        <v>4</v>
      </c>
      <c r="W50" s="6">
        <v>3</v>
      </c>
      <c r="X50" s="6" t="s">
        <v>1348</v>
      </c>
      <c r="Y50" s="8">
        <v>9</v>
      </c>
      <c r="Z50" s="8">
        <v>4</v>
      </c>
      <c r="AA50" s="8">
        <v>16</v>
      </c>
      <c r="AB50" s="8">
        <v>16</v>
      </c>
      <c r="AC50" s="8">
        <v>16</v>
      </c>
      <c r="AD50" s="8">
        <v>16</v>
      </c>
      <c r="AE50" s="8">
        <v>16</v>
      </c>
      <c r="AF50" s="8">
        <v>17</v>
      </c>
      <c r="AG50" s="8">
        <v>18</v>
      </c>
      <c r="AH50" s="21">
        <v>13.12</v>
      </c>
      <c r="AI50" s="21">
        <v>13.43</v>
      </c>
      <c r="AJ50" s="21">
        <v>18</v>
      </c>
      <c r="AK50" s="8">
        <f t="shared" si="8"/>
        <v>172.55</v>
      </c>
      <c r="AL50" s="8">
        <v>14</v>
      </c>
      <c r="AM50" s="17">
        <f t="shared" si="2"/>
        <v>1.5555555555555556</v>
      </c>
      <c r="AN50" s="8">
        <v>10</v>
      </c>
      <c r="AO50" s="17">
        <f t="shared" si="3"/>
        <v>2.5</v>
      </c>
      <c r="AP50" s="7">
        <v>17</v>
      </c>
      <c r="AQ50" s="17">
        <f t="shared" si="4"/>
        <v>1.0625</v>
      </c>
      <c r="AR50" s="21">
        <v>16</v>
      </c>
      <c r="AS50" s="17">
        <f t="shared" si="5"/>
        <v>1</v>
      </c>
      <c r="AT50" s="21">
        <v>16</v>
      </c>
      <c r="AU50" s="17">
        <f t="shared" si="6"/>
        <v>1</v>
      </c>
      <c r="AV50" s="21">
        <v>17</v>
      </c>
      <c r="AW50" s="17">
        <f t="shared" si="7"/>
        <v>1.0625</v>
      </c>
      <c r="AX50" s="17"/>
      <c r="AY50" s="21">
        <v>52</v>
      </c>
      <c r="AZ50" s="17">
        <f t="shared" si="9"/>
        <v>3.25</v>
      </c>
      <c r="BA50" s="17"/>
      <c r="BB50" s="21">
        <v>23.75</v>
      </c>
      <c r="BC50" s="17">
        <f t="shared" si="10"/>
        <v>1.3970588235294117</v>
      </c>
      <c r="BD50" s="21">
        <v>126.5</v>
      </c>
      <c r="BE50" s="17">
        <f t="shared" si="11"/>
        <v>7.0277777777777777</v>
      </c>
      <c r="BF50" s="21">
        <v>64</v>
      </c>
      <c r="BG50" s="17">
        <f t="shared" si="12"/>
        <v>4.8780487804878048</v>
      </c>
      <c r="BH50" s="21">
        <v>52</v>
      </c>
      <c r="BI50" s="17">
        <f t="shared" si="13"/>
        <v>3.8719285182427403</v>
      </c>
      <c r="BJ50" s="21">
        <f t="shared" si="14"/>
        <v>154.55000000000001</v>
      </c>
      <c r="BK50" s="21">
        <f t="shared" si="15"/>
        <v>408.25</v>
      </c>
      <c r="BL50" s="21">
        <f t="shared" si="16"/>
        <v>44.55</v>
      </c>
      <c r="BM50" s="21">
        <f t="shared" si="17"/>
        <v>116</v>
      </c>
      <c r="BN50" s="17"/>
      <c r="BO50" s="17"/>
      <c r="BQ50" s="17">
        <v>0.69201520912547532</v>
      </c>
      <c r="BR50" s="26">
        <v>0.72</v>
      </c>
      <c r="BS50" s="26">
        <f t="shared" si="18"/>
        <v>0.79201520912547529</v>
      </c>
      <c r="BU50" s="17">
        <f t="shared" si="19"/>
        <v>0</v>
      </c>
    </row>
    <row r="51" spans="1:73" s="6" customFormat="1" ht="18.75" customHeight="1" x14ac:dyDescent="0.15">
      <c r="A51" s="6" t="s">
        <v>1517</v>
      </c>
      <c r="B51" s="6" t="s">
        <v>1508</v>
      </c>
      <c r="C51" s="6" t="s">
        <v>1466</v>
      </c>
      <c r="D51" s="6" t="s">
        <v>1350</v>
      </c>
      <c r="E51" s="6" t="s">
        <v>1350</v>
      </c>
      <c r="F51" s="6" t="s">
        <v>1509</v>
      </c>
      <c r="G51" s="6" t="s">
        <v>355</v>
      </c>
      <c r="H51" s="6" t="s">
        <v>489</v>
      </c>
      <c r="I51" s="6" t="s">
        <v>490</v>
      </c>
      <c r="J51" s="6" t="s">
        <v>1346</v>
      </c>
      <c r="K51" s="6" t="s">
        <v>1519</v>
      </c>
      <c r="L51" s="6" t="s">
        <v>1545</v>
      </c>
      <c r="M51" s="6" t="s">
        <v>1521</v>
      </c>
      <c r="N51" s="6">
        <v>0</v>
      </c>
      <c r="O51" s="8">
        <v>1.3266666666666667</v>
      </c>
      <c r="P51" s="8">
        <v>1.5</v>
      </c>
      <c r="Q51" s="8">
        <v>2.8</v>
      </c>
      <c r="R51" s="7">
        <f t="shared" si="0"/>
        <v>5.9350845238095244</v>
      </c>
      <c r="S51" s="17">
        <f t="shared" si="1"/>
        <v>1.1196730442176874</v>
      </c>
      <c r="T51" s="6">
        <v>5</v>
      </c>
      <c r="U51" s="6">
        <v>5</v>
      </c>
      <c r="V51" s="6">
        <v>5</v>
      </c>
      <c r="W51" s="6">
        <v>4</v>
      </c>
      <c r="X51" s="6" t="s">
        <v>1348</v>
      </c>
      <c r="Y51" s="8">
        <v>7</v>
      </c>
      <c r="Z51" s="8">
        <v>2</v>
      </c>
      <c r="AA51" s="8">
        <v>5.8935714285714287</v>
      </c>
      <c r="AB51" s="8">
        <v>5.6821428571428578</v>
      </c>
      <c r="AC51" s="8">
        <v>6.0257142857142858</v>
      </c>
      <c r="AD51" s="8">
        <v>5.6557142857142857</v>
      </c>
      <c r="AE51" s="8">
        <v>5.8142857142857141</v>
      </c>
      <c r="AF51" s="8">
        <v>6.1314285714285708</v>
      </c>
      <c r="AG51" s="8">
        <v>6.8449999999999998</v>
      </c>
      <c r="AH51" s="21">
        <v>5</v>
      </c>
      <c r="AI51" s="21">
        <v>5.3031571428571436</v>
      </c>
      <c r="AJ51" s="21">
        <v>9.8699999999999921</v>
      </c>
      <c r="AK51" s="8">
        <f t="shared" si="8"/>
        <v>71.22101428571429</v>
      </c>
      <c r="AL51" s="8">
        <v>3</v>
      </c>
      <c r="AM51" s="17">
        <f t="shared" si="2"/>
        <v>0.42857142857142855</v>
      </c>
      <c r="AN51" s="8">
        <v>3</v>
      </c>
      <c r="AO51" s="17">
        <f t="shared" si="3"/>
        <v>1.5</v>
      </c>
      <c r="AP51" s="7">
        <v>6</v>
      </c>
      <c r="AQ51" s="17">
        <f t="shared" si="4"/>
        <v>1.0180584171615561</v>
      </c>
      <c r="AR51" s="21">
        <v>5</v>
      </c>
      <c r="AS51" s="17">
        <f t="shared" si="5"/>
        <v>0.87994971715901937</v>
      </c>
      <c r="AT51" s="21">
        <v>4</v>
      </c>
      <c r="AU51" s="17">
        <f t="shared" si="6"/>
        <v>0.66382171645329535</v>
      </c>
      <c r="AV51" s="21">
        <v>3</v>
      </c>
      <c r="AW51" s="17">
        <f t="shared" si="7"/>
        <v>0.53043697903510989</v>
      </c>
      <c r="AX51" s="17" t="s">
        <v>1516</v>
      </c>
      <c r="AY51" s="21">
        <v>0.57999999999999996</v>
      </c>
      <c r="AZ51" s="17">
        <f t="shared" si="9"/>
        <v>9.9754299754299752E-2</v>
      </c>
      <c r="BA51" s="17" t="s">
        <v>1516</v>
      </c>
      <c r="BB51" s="21">
        <v>2.83</v>
      </c>
      <c r="BC51" s="17">
        <f t="shared" si="10"/>
        <v>0.46155638397017712</v>
      </c>
      <c r="BD51" s="21">
        <v>1.7400000000000002</v>
      </c>
      <c r="BE51" s="17">
        <f t="shared" si="11"/>
        <v>0.254200146092038</v>
      </c>
      <c r="BF51" s="21">
        <v>0</v>
      </c>
      <c r="BG51" s="17">
        <f t="shared" si="12"/>
        <v>0</v>
      </c>
      <c r="BH51" s="21">
        <v>2.91</v>
      </c>
      <c r="BI51" s="17">
        <f t="shared" si="13"/>
        <v>0.54872973242354284</v>
      </c>
      <c r="BJ51" s="21">
        <f t="shared" si="14"/>
        <v>61.351014285714292</v>
      </c>
      <c r="BK51" s="21">
        <f t="shared" si="15"/>
        <v>32.06</v>
      </c>
      <c r="BL51" s="21">
        <f t="shared" si="16"/>
        <v>20.173157142857136</v>
      </c>
      <c r="BM51" s="21">
        <f t="shared" si="17"/>
        <v>2.91</v>
      </c>
      <c r="BN51" s="17" t="s">
        <v>1601</v>
      </c>
      <c r="BO51" s="17" t="s">
        <v>1601</v>
      </c>
      <c r="BQ51" s="17">
        <v>0.69201520912547532</v>
      </c>
      <c r="BR51" s="26">
        <v>0.72</v>
      </c>
      <c r="BS51" s="26">
        <f t="shared" si="18"/>
        <v>0.79201520912547529</v>
      </c>
      <c r="BU51" s="17">
        <f t="shared" si="19"/>
        <v>0</v>
      </c>
    </row>
    <row r="52" spans="1:73" s="6" customFormat="1" ht="18.75" customHeight="1" x14ac:dyDescent="0.15">
      <c r="A52" s="6" t="s">
        <v>1517</v>
      </c>
      <c r="B52" s="6" t="s">
        <v>1328</v>
      </c>
      <c r="C52" s="6" t="s">
        <v>1466</v>
      </c>
      <c r="D52" s="6" t="s">
        <v>1350</v>
      </c>
      <c r="E52" s="6" t="s">
        <v>1350</v>
      </c>
      <c r="F52" s="6" t="s">
        <v>480</v>
      </c>
      <c r="G52" s="6" t="s">
        <v>355</v>
      </c>
      <c r="H52" s="6" t="s">
        <v>491</v>
      </c>
      <c r="I52" s="6" t="s">
        <v>492</v>
      </c>
      <c r="J52" s="6" t="s">
        <v>1346</v>
      </c>
      <c r="K52" s="6" t="s">
        <v>1519</v>
      </c>
      <c r="L52" s="6" t="s">
        <v>1545</v>
      </c>
      <c r="M52" s="6" t="s">
        <v>1518</v>
      </c>
      <c r="N52" s="6">
        <v>1</v>
      </c>
      <c r="O52" s="8">
        <v>5.333333333333333</v>
      </c>
      <c r="P52" s="8">
        <v>6</v>
      </c>
      <c r="Q52" s="8">
        <v>9.3000000000000007</v>
      </c>
      <c r="R52" s="7">
        <f t="shared" si="0"/>
        <v>13.866249999999996</v>
      </c>
      <c r="S52" s="17">
        <f t="shared" si="1"/>
        <v>0.49099462365591329</v>
      </c>
      <c r="T52" s="6">
        <v>5</v>
      </c>
      <c r="U52" s="6">
        <v>4</v>
      </c>
      <c r="V52" s="6">
        <v>4</v>
      </c>
      <c r="W52" s="6">
        <v>3</v>
      </c>
      <c r="X52" s="6" t="s">
        <v>1348</v>
      </c>
      <c r="Y52" s="8">
        <v>16.2912</v>
      </c>
      <c r="Z52" s="8">
        <v>12</v>
      </c>
      <c r="AA52" s="8">
        <v>13.253799999999956</v>
      </c>
      <c r="AB52" s="8">
        <v>13</v>
      </c>
      <c r="AC52" s="8">
        <v>15</v>
      </c>
      <c r="AD52" s="8">
        <v>13</v>
      </c>
      <c r="AE52" s="8">
        <v>14</v>
      </c>
      <c r="AF52" s="8">
        <v>15</v>
      </c>
      <c r="AG52" s="8">
        <v>16</v>
      </c>
      <c r="AH52" s="21">
        <v>12</v>
      </c>
      <c r="AI52" s="21">
        <v>11.850000000000001</v>
      </c>
      <c r="AJ52" s="21">
        <v>15</v>
      </c>
      <c r="AK52" s="8">
        <f t="shared" si="8"/>
        <v>166.39499999999995</v>
      </c>
      <c r="AL52" s="8">
        <v>14</v>
      </c>
      <c r="AM52" s="17">
        <f t="shared" si="2"/>
        <v>0.85935965429188765</v>
      </c>
      <c r="AN52" s="8">
        <v>9</v>
      </c>
      <c r="AO52" s="17">
        <f t="shared" si="3"/>
        <v>0.75</v>
      </c>
      <c r="AP52" s="7">
        <v>14</v>
      </c>
      <c r="AQ52" s="17">
        <f t="shared" si="4"/>
        <v>1.0563008344776628</v>
      </c>
      <c r="AR52" s="21">
        <v>12</v>
      </c>
      <c r="AS52" s="17">
        <f t="shared" si="5"/>
        <v>0.92307692307692313</v>
      </c>
      <c r="AT52" s="21">
        <v>8</v>
      </c>
      <c r="AU52" s="17">
        <f t="shared" si="6"/>
        <v>0.53333333333333333</v>
      </c>
      <c r="AV52" s="21">
        <v>12.5</v>
      </c>
      <c r="AW52" s="17">
        <f t="shared" si="7"/>
        <v>0.96153846153846156</v>
      </c>
      <c r="AX52" s="17" t="s">
        <v>1516</v>
      </c>
      <c r="AY52" s="21">
        <v>20.71</v>
      </c>
      <c r="AZ52" s="17">
        <f t="shared" si="9"/>
        <v>1.4792857142857143</v>
      </c>
      <c r="BA52" s="17"/>
      <c r="BB52" s="21">
        <v>8.5</v>
      </c>
      <c r="BC52" s="17">
        <f t="shared" si="10"/>
        <v>0.56666666666666665</v>
      </c>
      <c r="BD52" s="21">
        <v>19.409999999999997</v>
      </c>
      <c r="BE52" s="17">
        <f t="shared" si="11"/>
        <v>1.2131249999999998</v>
      </c>
      <c r="BF52" s="21">
        <v>12.17</v>
      </c>
      <c r="BG52" s="17">
        <f t="shared" si="12"/>
        <v>1.0141666666666667</v>
      </c>
      <c r="BH52" s="21">
        <v>15.42</v>
      </c>
      <c r="BI52" s="17">
        <f t="shared" si="13"/>
        <v>1.30126582278481</v>
      </c>
      <c r="BJ52" s="21">
        <f t="shared" si="14"/>
        <v>151.39499999999995</v>
      </c>
      <c r="BK52" s="21">
        <f t="shared" si="15"/>
        <v>145.70999999999998</v>
      </c>
      <c r="BL52" s="21">
        <f t="shared" si="16"/>
        <v>38.85</v>
      </c>
      <c r="BM52" s="21">
        <f t="shared" si="17"/>
        <v>27.59</v>
      </c>
      <c r="BN52" s="17"/>
      <c r="BO52" s="17"/>
      <c r="BQ52" s="17">
        <v>0.69201520912547532</v>
      </c>
      <c r="BR52" s="26">
        <v>0.72</v>
      </c>
      <c r="BS52" s="26">
        <f t="shared" si="18"/>
        <v>0.79201520912547529</v>
      </c>
      <c r="BU52" s="17">
        <f t="shared" si="19"/>
        <v>0</v>
      </c>
    </row>
    <row r="53" spans="1:73" s="6" customFormat="1" ht="18.75" customHeight="1" x14ac:dyDescent="0.15">
      <c r="A53" s="6" t="s">
        <v>1517</v>
      </c>
      <c r="B53" s="6" t="s">
        <v>1328</v>
      </c>
      <c r="C53" s="6" t="s">
        <v>1466</v>
      </c>
      <c r="D53" s="6" t="s">
        <v>1350</v>
      </c>
      <c r="E53" s="6" t="s">
        <v>1350</v>
      </c>
      <c r="F53" s="6" t="s">
        <v>480</v>
      </c>
      <c r="G53" s="6" t="s">
        <v>355</v>
      </c>
      <c r="H53" s="6" t="s">
        <v>493</v>
      </c>
      <c r="I53" s="6" t="s">
        <v>494</v>
      </c>
      <c r="J53" s="6" t="s">
        <v>1346</v>
      </c>
      <c r="K53" s="6" t="s">
        <v>1513</v>
      </c>
      <c r="L53" s="6" t="s">
        <v>1545</v>
      </c>
      <c r="M53" s="6" t="s">
        <v>1518</v>
      </c>
      <c r="N53" s="6">
        <v>1</v>
      </c>
      <c r="O53" s="8">
        <v>3.1891666666666669</v>
      </c>
      <c r="P53" s="8">
        <v>10.416666666666666</v>
      </c>
      <c r="Q53" s="8">
        <v>7.3</v>
      </c>
      <c r="R53" s="7">
        <f t="shared" si="0"/>
        <v>10.723333333333334</v>
      </c>
      <c r="S53" s="17">
        <f t="shared" si="1"/>
        <v>0.46894977168949792</v>
      </c>
      <c r="T53" s="6">
        <v>5</v>
      </c>
      <c r="U53" s="6">
        <v>4</v>
      </c>
      <c r="V53" s="6">
        <v>3</v>
      </c>
      <c r="W53" s="6">
        <v>2</v>
      </c>
      <c r="X53" s="6" t="s">
        <v>1351</v>
      </c>
      <c r="Y53" s="8">
        <v>12</v>
      </c>
      <c r="Z53" s="8">
        <v>10</v>
      </c>
      <c r="AA53" s="8">
        <v>11</v>
      </c>
      <c r="AB53" s="8">
        <v>11</v>
      </c>
      <c r="AC53" s="8">
        <v>11</v>
      </c>
      <c r="AD53" s="8">
        <v>11</v>
      </c>
      <c r="AE53" s="8">
        <v>11</v>
      </c>
      <c r="AF53" s="8">
        <v>11</v>
      </c>
      <c r="AG53" s="8">
        <v>11</v>
      </c>
      <c r="AH53" s="21">
        <v>9</v>
      </c>
      <c r="AI53" s="21">
        <v>8.6900000000000013</v>
      </c>
      <c r="AJ53" s="21">
        <v>11.99</v>
      </c>
      <c r="AK53" s="8">
        <f t="shared" si="8"/>
        <v>128.68</v>
      </c>
      <c r="AL53" s="8">
        <v>8</v>
      </c>
      <c r="AM53" s="17">
        <f t="shared" si="2"/>
        <v>0.66666666666666663</v>
      </c>
      <c r="AN53" s="8">
        <v>15</v>
      </c>
      <c r="AO53" s="17">
        <f t="shared" si="3"/>
        <v>1.5</v>
      </c>
      <c r="AP53" s="7">
        <v>11</v>
      </c>
      <c r="AQ53" s="17">
        <f t="shared" si="4"/>
        <v>1</v>
      </c>
      <c r="AR53" s="21">
        <v>9</v>
      </c>
      <c r="AS53" s="17">
        <f t="shared" si="5"/>
        <v>0.81818181818181823</v>
      </c>
      <c r="AT53" s="21">
        <v>6</v>
      </c>
      <c r="AU53" s="17">
        <f t="shared" si="6"/>
        <v>0.54545454545454541</v>
      </c>
      <c r="AV53" s="21">
        <v>6</v>
      </c>
      <c r="AW53" s="17">
        <f t="shared" si="7"/>
        <v>0.54545454545454541</v>
      </c>
      <c r="AX53" s="17" t="s">
        <v>1516</v>
      </c>
      <c r="AY53" s="21">
        <v>0</v>
      </c>
      <c r="AZ53" s="17">
        <f t="shared" si="9"/>
        <v>0</v>
      </c>
      <c r="BA53" s="17" t="s">
        <v>1516</v>
      </c>
      <c r="BB53" s="21">
        <v>0</v>
      </c>
      <c r="BC53" s="17">
        <f t="shared" si="10"/>
        <v>0</v>
      </c>
      <c r="BD53" s="21">
        <v>0</v>
      </c>
      <c r="BE53" s="17">
        <f t="shared" si="11"/>
        <v>0</v>
      </c>
      <c r="BF53" s="21">
        <v>0</v>
      </c>
      <c r="BG53" s="17">
        <f t="shared" si="12"/>
        <v>0</v>
      </c>
      <c r="BH53" s="21">
        <v>1.74</v>
      </c>
      <c r="BI53" s="17">
        <f t="shared" si="13"/>
        <v>0.20023014959723817</v>
      </c>
      <c r="BJ53" s="21">
        <f t="shared" si="14"/>
        <v>116.69</v>
      </c>
      <c r="BK53" s="21">
        <f t="shared" si="15"/>
        <v>56.74</v>
      </c>
      <c r="BL53" s="21">
        <f t="shared" si="16"/>
        <v>29.68</v>
      </c>
      <c r="BM53" s="21">
        <f t="shared" si="17"/>
        <v>1.74</v>
      </c>
      <c r="BN53" s="17" t="s">
        <v>1601</v>
      </c>
      <c r="BO53" s="17" t="s">
        <v>1601</v>
      </c>
      <c r="BQ53" s="17">
        <v>0.69201520912547532</v>
      </c>
      <c r="BR53" s="26">
        <v>0.72</v>
      </c>
      <c r="BS53" s="26">
        <f t="shared" si="18"/>
        <v>0.79201520912547529</v>
      </c>
      <c r="BU53" s="17">
        <f t="shared" si="19"/>
        <v>0</v>
      </c>
    </row>
    <row r="54" spans="1:73" s="6" customFormat="1" ht="18.75" customHeight="1" x14ac:dyDescent="0.15">
      <c r="A54" s="6" t="s">
        <v>1517</v>
      </c>
      <c r="B54" s="6" t="s">
        <v>1328</v>
      </c>
      <c r="C54" s="6" t="s">
        <v>1466</v>
      </c>
      <c r="D54" s="6" t="s">
        <v>1350</v>
      </c>
      <c r="E54" s="6" t="s">
        <v>1350</v>
      </c>
      <c r="F54" s="6" t="s">
        <v>480</v>
      </c>
      <c r="G54" s="6" t="s">
        <v>355</v>
      </c>
      <c r="H54" s="6" t="s">
        <v>495</v>
      </c>
      <c r="I54" s="6" t="s">
        <v>496</v>
      </c>
      <c r="J54" s="6" t="s">
        <v>1346</v>
      </c>
      <c r="K54" s="6" t="s">
        <v>1519</v>
      </c>
      <c r="L54" s="6" t="s">
        <v>1545</v>
      </c>
      <c r="M54" s="6" t="s">
        <v>1518</v>
      </c>
      <c r="N54" s="6">
        <v>1</v>
      </c>
      <c r="O54" s="8">
        <v>7.25</v>
      </c>
      <c r="P54" s="8">
        <v>12</v>
      </c>
      <c r="Q54" s="8">
        <v>9</v>
      </c>
      <c r="R54" s="7">
        <f t="shared" si="0"/>
        <v>11.410714285714258</v>
      </c>
      <c r="S54" s="17">
        <f t="shared" si="1"/>
        <v>0.26785714285713969</v>
      </c>
      <c r="T54" s="6">
        <v>5</v>
      </c>
      <c r="U54" s="6">
        <v>4</v>
      </c>
      <c r="V54" s="6">
        <v>4</v>
      </c>
      <c r="W54" s="6">
        <v>3</v>
      </c>
      <c r="X54" s="6" t="s">
        <v>1348</v>
      </c>
      <c r="Y54" s="8">
        <v>11</v>
      </c>
      <c r="Z54" s="8">
        <v>11</v>
      </c>
      <c r="AA54" s="8">
        <v>11.3182142857142</v>
      </c>
      <c r="AB54" s="8">
        <v>11.9839285714285</v>
      </c>
      <c r="AC54" s="8">
        <v>11.527142857142801</v>
      </c>
      <c r="AD54" s="8">
        <v>11.9421428571428</v>
      </c>
      <c r="AE54" s="8">
        <v>11.1928571428571</v>
      </c>
      <c r="AF54" s="8">
        <v>11.6942857142857</v>
      </c>
      <c r="AG54" s="8">
        <v>12</v>
      </c>
      <c r="AH54" s="21">
        <v>10</v>
      </c>
      <c r="AI54" s="21">
        <v>10.27</v>
      </c>
      <c r="AJ54" s="21">
        <v>13</v>
      </c>
      <c r="AK54" s="8">
        <f t="shared" si="8"/>
        <v>136.9285714285711</v>
      </c>
      <c r="AL54" s="8">
        <v>12</v>
      </c>
      <c r="AM54" s="17">
        <f t="shared" si="2"/>
        <v>1.0909090909090908</v>
      </c>
      <c r="AN54" s="8">
        <v>6</v>
      </c>
      <c r="AO54" s="17">
        <f t="shared" si="3"/>
        <v>0.54545454545454541</v>
      </c>
      <c r="AP54" s="7">
        <v>13</v>
      </c>
      <c r="AQ54" s="17">
        <f t="shared" si="4"/>
        <v>1.1485910826417682</v>
      </c>
      <c r="AR54" s="21">
        <v>8</v>
      </c>
      <c r="AS54" s="17">
        <f t="shared" si="5"/>
        <v>0.66756072120399745</v>
      </c>
      <c r="AT54" s="21">
        <v>10.5</v>
      </c>
      <c r="AU54" s="17">
        <f t="shared" si="6"/>
        <v>0.91089354318999083</v>
      </c>
      <c r="AV54" s="21">
        <v>11</v>
      </c>
      <c r="AW54" s="17">
        <f t="shared" si="7"/>
        <v>0.92110772175369782</v>
      </c>
      <c r="AX54" s="17" t="s">
        <v>1516</v>
      </c>
      <c r="AY54" s="21">
        <v>10.25</v>
      </c>
      <c r="AZ54" s="17">
        <f t="shared" si="9"/>
        <v>0.91576260370134366</v>
      </c>
      <c r="BA54" s="17" t="s">
        <v>1516</v>
      </c>
      <c r="BB54" s="21">
        <v>3.5</v>
      </c>
      <c r="BC54" s="17">
        <f t="shared" si="10"/>
        <v>0.29929147324700744</v>
      </c>
      <c r="BD54" s="21">
        <v>6</v>
      </c>
      <c r="BE54" s="17">
        <f t="shared" si="11"/>
        <v>0.5</v>
      </c>
      <c r="BF54" s="21">
        <v>11.66</v>
      </c>
      <c r="BG54" s="17">
        <f t="shared" si="12"/>
        <v>1.1659999999999999</v>
      </c>
      <c r="BH54" s="21">
        <v>11.2</v>
      </c>
      <c r="BI54" s="17">
        <f t="shared" si="13"/>
        <v>1.0905550146056475</v>
      </c>
      <c r="BJ54" s="21">
        <f t="shared" si="14"/>
        <v>123.9285714285711</v>
      </c>
      <c r="BK54" s="21">
        <f t="shared" si="15"/>
        <v>103.11</v>
      </c>
      <c r="BL54" s="21">
        <f t="shared" si="16"/>
        <v>33.269999999999996</v>
      </c>
      <c r="BM54" s="21">
        <f t="shared" si="17"/>
        <v>22.86</v>
      </c>
      <c r="BN54" s="17"/>
      <c r="BO54" s="17"/>
      <c r="BQ54" s="17">
        <v>0.69201520912547532</v>
      </c>
      <c r="BR54" s="26">
        <v>0.72</v>
      </c>
      <c r="BS54" s="26">
        <f t="shared" si="18"/>
        <v>0.79201520912547529</v>
      </c>
      <c r="BU54" s="17">
        <f t="shared" si="19"/>
        <v>0</v>
      </c>
    </row>
    <row r="55" spans="1:73" s="6" customFormat="1" ht="18.75" customHeight="1" x14ac:dyDescent="0.15">
      <c r="A55" s="6" t="s">
        <v>1517</v>
      </c>
      <c r="B55" s="6" t="s">
        <v>1328</v>
      </c>
      <c r="C55" s="6" t="s">
        <v>1466</v>
      </c>
      <c r="D55" s="6" t="s">
        <v>1350</v>
      </c>
      <c r="E55" s="6" t="s">
        <v>1350</v>
      </c>
      <c r="F55" s="6" t="s">
        <v>480</v>
      </c>
      <c r="G55" s="6" t="s">
        <v>355</v>
      </c>
      <c r="H55" s="6" t="s">
        <v>497</v>
      </c>
      <c r="I55" s="6" t="s">
        <v>498</v>
      </c>
      <c r="J55" s="6" t="s">
        <v>1346</v>
      </c>
      <c r="K55" s="6" t="s">
        <v>1513</v>
      </c>
      <c r="L55" s="6" t="s">
        <v>1545</v>
      </c>
      <c r="M55" s="6" t="s">
        <v>1518</v>
      </c>
      <c r="N55" s="6">
        <v>1</v>
      </c>
      <c r="O55" s="8">
        <v>5.7158333333333333</v>
      </c>
      <c r="P55" s="8">
        <v>11.666666666666666</v>
      </c>
      <c r="Q55" s="8">
        <v>8.3000000000000007</v>
      </c>
      <c r="R55" s="7">
        <f t="shared" si="0"/>
        <v>13.706208333333334</v>
      </c>
      <c r="S55" s="17">
        <f t="shared" si="1"/>
        <v>0.65135040160642577</v>
      </c>
      <c r="T55" s="6">
        <v>5</v>
      </c>
      <c r="U55" s="6">
        <v>4</v>
      </c>
      <c r="V55" s="6">
        <v>4</v>
      </c>
      <c r="W55" s="6">
        <v>3</v>
      </c>
      <c r="X55" s="6" t="s">
        <v>1348</v>
      </c>
      <c r="Y55" s="8">
        <v>15.624499999999999</v>
      </c>
      <c r="Z55" s="8">
        <v>11</v>
      </c>
      <c r="AA55" s="8">
        <v>13</v>
      </c>
      <c r="AB55" s="8">
        <v>14</v>
      </c>
      <c r="AC55" s="8">
        <v>14</v>
      </c>
      <c r="AD55" s="8">
        <v>14</v>
      </c>
      <c r="AE55" s="8">
        <v>14</v>
      </c>
      <c r="AF55" s="8">
        <v>15</v>
      </c>
      <c r="AG55" s="8">
        <v>15</v>
      </c>
      <c r="AH55" s="21">
        <v>12</v>
      </c>
      <c r="AI55" s="21">
        <v>11.850000000000001</v>
      </c>
      <c r="AJ55" s="21">
        <v>15</v>
      </c>
      <c r="AK55" s="8">
        <f t="shared" si="8"/>
        <v>164.47450000000001</v>
      </c>
      <c r="AL55" s="8">
        <v>13</v>
      </c>
      <c r="AM55" s="17">
        <f t="shared" si="2"/>
        <v>0.8320266248519953</v>
      </c>
      <c r="AN55" s="8">
        <v>10</v>
      </c>
      <c r="AO55" s="17">
        <f t="shared" si="3"/>
        <v>0.90909090909090906</v>
      </c>
      <c r="AP55" s="7">
        <v>15</v>
      </c>
      <c r="AQ55" s="17">
        <f t="shared" si="4"/>
        <v>1.1538461538461537</v>
      </c>
      <c r="AR55" s="21">
        <v>15</v>
      </c>
      <c r="AS55" s="17">
        <f t="shared" si="5"/>
        <v>1.0714285714285714</v>
      </c>
      <c r="AT55" s="21">
        <v>15</v>
      </c>
      <c r="AU55" s="17">
        <f t="shared" si="6"/>
        <v>1.0714285714285714</v>
      </c>
      <c r="AV55" s="21">
        <v>14</v>
      </c>
      <c r="AW55" s="17">
        <f t="shared" si="7"/>
        <v>1</v>
      </c>
      <c r="AX55" s="17"/>
      <c r="AY55" s="21">
        <v>13.33</v>
      </c>
      <c r="AZ55" s="17">
        <f t="shared" si="9"/>
        <v>0.95214285714285718</v>
      </c>
      <c r="BA55" s="17" t="s">
        <v>1516</v>
      </c>
      <c r="BB55" s="21">
        <v>2</v>
      </c>
      <c r="BC55" s="17">
        <f t="shared" si="10"/>
        <v>0.13333333333333333</v>
      </c>
      <c r="BD55" s="21">
        <v>1.75</v>
      </c>
      <c r="BE55" s="17">
        <f t="shared" si="11"/>
        <v>0.11666666666666667</v>
      </c>
      <c r="BF55" s="21">
        <v>5.67</v>
      </c>
      <c r="BG55" s="17">
        <f t="shared" si="12"/>
        <v>0.47249999999999998</v>
      </c>
      <c r="BH55" s="21">
        <v>7.58</v>
      </c>
      <c r="BI55" s="17">
        <f t="shared" si="13"/>
        <v>0.63966244725738386</v>
      </c>
      <c r="BJ55" s="21">
        <f t="shared" si="14"/>
        <v>149.47450000000001</v>
      </c>
      <c r="BK55" s="21">
        <f t="shared" si="15"/>
        <v>112.33</v>
      </c>
      <c r="BL55" s="21">
        <f t="shared" si="16"/>
        <v>38.85</v>
      </c>
      <c r="BM55" s="21">
        <f t="shared" si="17"/>
        <v>13.25</v>
      </c>
      <c r="BN55" s="17" t="s">
        <v>1601</v>
      </c>
      <c r="BO55" s="17" t="s">
        <v>1601</v>
      </c>
      <c r="BQ55" s="17">
        <v>0.69201520912547532</v>
      </c>
      <c r="BR55" s="26">
        <v>0.72</v>
      </c>
      <c r="BS55" s="26">
        <f t="shared" si="18"/>
        <v>0.79201520912547529</v>
      </c>
      <c r="BU55" s="17">
        <f t="shared" si="19"/>
        <v>0</v>
      </c>
    </row>
    <row r="56" spans="1:73" s="6" customFormat="1" ht="18.75" customHeight="1" x14ac:dyDescent="0.15">
      <c r="A56" s="6" t="s">
        <v>1517</v>
      </c>
      <c r="B56" s="6" t="s">
        <v>1328</v>
      </c>
      <c r="C56" s="6" t="s">
        <v>1467</v>
      </c>
      <c r="D56" s="6" t="s">
        <v>1352</v>
      </c>
      <c r="E56" s="6" t="s">
        <v>1352</v>
      </c>
      <c r="F56" s="6" t="s">
        <v>460</v>
      </c>
      <c r="G56" s="6" t="s">
        <v>24</v>
      </c>
      <c r="H56" s="6" t="s">
        <v>1437</v>
      </c>
      <c r="I56" s="6" t="s">
        <v>461</v>
      </c>
      <c r="J56" s="6" t="s">
        <v>1347</v>
      </c>
      <c r="K56" s="6" t="s">
        <v>1520</v>
      </c>
      <c r="L56" s="6" t="s">
        <v>1545</v>
      </c>
      <c r="M56" s="6" t="s">
        <v>1518</v>
      </c>
      <c r="N56" s="6">
        <v>1</v>
      </c>
      <c r="O56" s="8">
        <v>0</v>
      </c>
      <c r="P56" s="8">
        <v>0</v>
      </c>
      <c r="Q56" s="8">
        <v>5.416666666666667</v>
      </c>
      <c r="R56" s="7">
        <f t="shared" si="0"/>
        <v>11.439760805555556</v>
      </c>
      <c r="S56" s="17">
        <f t="shared" si="1"/>
        <v>1.1119558410256412</v>
      </c>
      <c r="V56" s="6">
        <v>2</v>
      </c>
      <c r="W56" s="6">
        <v>1</v>
      </c>
      <c r="X56" s="6" t="s">
        <v>1351</v>
      </c>
      <c r="Y56" s="8">
        <v>10.999599999999999</v>
      </c>
      <c r="Z56" s="8">
        <v>12.916666666666666</v>
      </c>
      <c r="AA56" s="8">
        <v>10.8743</v>
      </c>
      <c r="AB56" s="8">
        <v>10.8743</v>
      </c>
      <c r="AC56" s="8">
        <v>11.997</v>
      </c>
      <c r="AD56" s="8">
        <v>10.8743</v>
      </c>
      <c r="AE56" s="8">
        <v>10.89</v>
      </c>
      <c r="AF56" s="8">
        <v>11.997</v>
      </c>
      <c r="AG56" s="8">
        <v>13.1197</v>
      </c>
      <c r="AH56" s="21">
        <v>9.25</v>
      </c>
      <c r="AI56" s="21">
        <v>10.364563</v>
      </c>
      <c r="AJ56" s="21">
        <v>13.1197</v>
      </c>
      <c r="AK56" s="8">
        <f t="shared" si="8"/>
        <v>137.27712966666667</v>
      </c>
      <c r="AL56" s="8">
        <v>3</v>
      </c>
      <c r="AM56" s="17">
        <f t="shared" si="2"/>
        <v>0.27273719044328887</v>
      </c>
      <c r="AN56" s="8">
        <v>12.620000000000001</v>
      </c>
      <c r="AO56" s="17">
        <f t="shared" si="3"/>
        <v>0.97703225806451621</v>
      </c>
      <c r="AP56" s="7">
        <v>23.37</v>
      </c>
      <c r="AQ56" s="17">
        <f t="shared" si="4"/>
        <v>2.1491038503627822</v>
      </c>
      <c r="AR56" s="21">
        <v>0</v>
      </c>
      <c r="AS56" s="17">
        <f t="shared" si="5"/>
        <v>0</v>
      </c>
      <c r="AT56" s="21">
        <v>6</v>
      </c>
      <c r="AU56" s="17">
        <f t="shared" si="6"/>
        <v>0.50012503125781449</v>
      </c>
      <c r="AV56" s="21">
        <v>8</v>
      </c>
      <c r="AW56" s="17">
        <f t="shared" si="7"/>
        <v>0.73567953799325014</v>
      </c>
      <c r="AX56" s="17" t="s">
        <v>1516</v>
      </c>
      <c r="AY56" s="21">
        <v>9.51</v>
      </c>
      <c r="AZ56" s="17">
        <f t="shared" si="9"/>
        <v>0.87327823691460049</v>
      </c>
      <c r="BA56" s="17" t="s">
        <v>1516</v>
      </c>
      <c r="BB56" s="21">
        <v>8.5</v>
      </c>
      <c r="BC56" s="17">
        <f t="shared" si="10"/>
        <v>0.70851046094857051</v>
      </c>
      <c r="BD56" s="21">
        <v>7.5</v>
      </c>
      <c r="BE56" s="17">
        <f t="shared" si="11"/>
        <v>0.57165941294389355</v>
      </c>
      <c r="BF56" s="21">
        <v>2.5</v>
      </c>
      <c r="BG56" s="17">
        <f t="shared" si="12"/>
        <v>0.27027027027027029</v>
      </c>
      <c r="BH56" s="21">
        <v>10.92</v>
      </c>
      <c r="BI56" s="17">
        <f t="shared" si="13"/>
        <v>1.0535900066408974</v>
      </c>
      <c r="BJ56" s="21">
        <f t="shared" si="14"/>
        <v>124.15742966666666</v>
      </c>
      <c r="BK56" s="21">
        <f t="shared" si="15"/>
        <v>91.92</v>
      </c>
      <c r="BL56" s="21">
        <f t="shared" si="16"/>
        <v>32.734262999999999</v>
      </c>
      <c r="BM56" s="21">
        <f t="shared" si="17"/>
        <v>13.42</v>
      </c>
      <c r="BN56" s="17"/>
      <c r="BO56" s="17"/>
      <c r="BQ56" s="17">
        <v>0.57438533200419406</v>
      </c>
      <c r="BR56" s="26">
        <v>0.72</v>
      </c>
      <c r="BS56" s="26">
        <f t="shared" si="18"/>
        <v>0.67438533200419404</v>
      </c>
      <c r="BU56" s="17">
        <f t="shared" si="19"/>
        <v>0</v>
      </c>
    </row>
    <row r="57" spans="1:73" s="6" customFormat="1" ht="18.75" customHeight="1" x14ac:dyDescent="0.15">
      <c r="A57" s="6" t="s">
        <v>1517</v>
      </c>
      <c r="B57" s="6" t="s">
        <v>1328</v>
      </c>
      <c r="C57" s="6" t="s">
        <v>1467</v>
      </c>
      <c r="D57" s="6" t="s">
        <v>1352</v>
      </c>
      <c r="E57" s="6" t="s">
        <v>1352</v>
      </c>
      <c r="F57" s="6" t="s">
        <v>460</v>
      </c>
      <c r="G57" s="6" t="s">
        <v>24</v>
      </c>
      <c r="H57" s="6" t="s">
        <v>462</v>
      </c>
      <c r="I57" s="6" t="s">
        <v>463</v>
      </c>
      <c r="J57" s="6" t="s">
        <v>1347</v>
      </c>
      <c r="K57" s="6" t="s">
        <v>1520</v>
      </c>
      <c r="L57" s="6" t="s">
        <v>1545</v>
      </c>
      <c r="M57" s="6" t="s">
        <v>1518</v>
      </c>
      <c r="N57" s="6">
        <v>1</v>
      </c>
      <c r="O57" s="8">
        <v>0</v>
      </c>
      <c r="P57" s="8">
        <v>3.3333333333333335</v>
      </c>
      <c r="Q57" s="8">
        <v>21.69258333333342</v>
      </c>
      <c r="R57" s="7">
        <f t="shared" si="0"/>
        <v>26.640568750000003</v>
      </c>
      <c r="S57" s="17">
        <f t="shared" si="1"/>
        <v>0.22809572011939094</v>
      </c>
      <c r="V57" s="6">
        <v>1</v>
      </c>
      <c r="W57" s="6">
        <v>1</v>
      </c>
      <c r="Y57" s="8">
        <v>38.666100000000007</v>
      </c>
      <c r="Z57" s="8">
        <v>24.125</v>
      </c>
      <c r="AA57" s="8">
        <v>25.4694</v>
      </c>
      <c r="AB57" s="8">
        <v>25.4694</v>
      </c>
      <c r="AC57" s="8">
        <v>26.592100000000002</v>
      </c>
      <c r="AD57" s="8">
        <v>24.346700000000002</v>
      </c>
      <c r="AE57" s="8">
        <v>25.4694</v>
      </c>
      <c r="AF57" s="8">
        <v>26.592100000000002</v>
      </c>
      <c r="AG57" s="8">
        <v>28.837499999999999</v>
      </c>
      <c r="AH57" s="21">
        <v>22.5</v>
      </c>
      <c r="AI57" s="21">
        <v>22.781624999999998</v>
      </c>
      <c r="AJ57" s="21">
        <v>28.837499999999999</v>
      </c>
      <c r="AK57" s="8">
        <f t="shared" si="8"/>
        <v>319.68682500000006</v>
      </c>
      <c r="AL57" s="8">
        <v>32</v>
      </c>
      <c r="AM57" s="17">
        <f t="shared" si="2"/>
        <v>0.82759833549284756</v>
      </c>
      <c r="AN57" s="8">
        <v>29.700000000000003</v>
      </c>
      <c r="AO57" s="17">
        <f t="shared" si="3"/>
        <v>1.2310880829015545</v>
      </c>
      <c r="AP57" s="7">
        <v>50.33</v>
      </c>
      <c r="AQ57" s="17">
        <f t="shared" si="4"/>
        <v>1.9760968063637148</v>
      </c>
      <c r="AR57" s="21">
        <v>5.25</v>
      </c>
      <c r="AS57" s="17">
        <f t="shared" si="5"/>
        <v>0.20612970859148624</v>
      </c>
      <c r="AT57" s="21">
        <v>25.08</v>
      </c>
      <c r="AU57" s="17">
        <f t="shared" si="6"/>
        <v>0.94313724752840111</v>
      </c>
      <c r="AV57" s="21">
        <v>20.5</v>
      </c>
      <c r="AW57" s="17">
        <f t="shared" si="7"/>
        <v>0.84200322836359742</v>
      </c>
      <c r="AX57" s="17" t="s">
        <v>1516</v>
      </c>
      <c r="AY57" s="21">
        <v>34.5</v>
      </c>
      <c r="AZ57" s="17">
        <f t="shared" si="9"/>
        <v>1.3545666564583383</v>
      </c>
      <c r="BA57" s="17"/>
      <c r="BB57" s="21">
        <v>33.25</v>
      </c>
      <c r="BC57" s="17">
        <f t="shared" si="10"/>
        <v>1.2503713508899259</v>
      </c>
      <c r="BD57" s="21">
        <v>31.989999999999995</v>
      </c>
      <c r="BE57" s="17">
        <f t="shared" si="11"/>
        <v>1.1093194625054181</v>
      </c>
      <c r="BF57" s="21">
        <v>30.25</v>
      </c>
      <c r="BG57" s="17">
        <f t="shared" si="12"/>
        <v>1.3444444444444446</v>
      </c>
      <c r="BH57" s="21">
        <v>23.25</v>
      </c>
      <c r="BI57" s="17">
        <f t="shared" si="13"/>
        <v>1.0205593323566691</v>
      </c>
      <c r="BJ57" s="21">
        <f t="shared" si="14"/>
        <v>290.84932500000008</v>
      </c>
      <c r="BK57" s="21">
        <f t="shared" si="15"/>
        <v>316.10000000000002</v>
      </c>
      <c r="BL57" s="21">
        <f t="shared" si="16"/>
        <v>74.119124999999997</v>
      </c>
      <c r="BM57" s="21">
        <f t="shared" si="17"/>
        <v>53.5</v>
      </c>
      <c r="BN57" s="17"/>
      <c r="BO57" s="17"/>
      <c r="BQ57" s="17">
        <v>0.57438533200419406</v>
      </c>
      <c r="BR57" s="26">
        <v>0.72</v>
      </c>
      <c r="BS57" s="26">
        <f t="shared" si="18"/>
        <v>0.67438533200419404</v>
      </c>
      <c r="BU57" s="17">
        <f t="shared" si="19"/>
        <v>0</v>
      </c>
    </row>
    <row r="58" spans="1:73" s="6" customFormat="1" ht="18.75" customHeight="1" x14ac:dyDescent="0.15">
      <c r="A58" s="6" t="s">
        <v>1517</v>
      </c>
      <c r="B58" s="6" t="s">
        <v>1328</v>
      </c>
      <c r="C58" s="6" t="s">
        <v>1467</v>
      </c>
      <c r="D58" s="6" t="s">
        <v>1352</v>
      </c>
      <c r="E58" s="6" t="s">
        <v>1352</v>
      </c>
      <c r="F58" s="6" t="s">
        <v>460</v>
      </c>
      <c r="G58" s="6" t="s">
        <v>24</v>
      </c>
      <c r="H58" s="6" t="s">
        <v>464</v>
      </c>
      <c r="I58" s="6" t="s">
        <v>465</v>
      </c>
      <c r="J58" s="6" t="s">
        <v>1346</v>
      </c>
      <c r="K58" s="6" t="s">
        <v>1522</v>
      </c>
      <c r="L58" s="6" t="s">
        <v>1545</v>
      </c>
      <c r="M58" s="6" t="s">
        <v>1518</v>
      </c>
      <c r="N58" s="6">
        <v>1</v>
      </c>
      <c r="O58" s="8">
        <v>13.5</v>
      </c>
      <c r="P58" s="8">
        <v>15</v>
      </c>
      <c r="Q58" s="8">
        <v>13.437258333333332</v>
      </c>
      <c r="R58" s="7">
        <f t="shared" si="0"/>
        <v>16.392430111111114</v>
      </c>
      <c r="S58" s="17">
        <f t="shared" si="1"/>
        <v>0.21992371542392619</v>
      </c>
      <c r="T58" s="6">
        <v>3</v>
      </c>
      <c r="U58" s="6">
        <v>3</v>
      </c>
      <c r="V58" s="6">
        <v>3</v>
      </c>
      <c r="W58" s="6">
        <v>2</v>
      </c>
      <c r="X58" s="6" t="s">
        <v>1351</v>
      </c>
      <c r="Y58" s="8">
        <v>13.624700000000001</v>
      </c>
      <c r="Z58" s="8">
        <v>16.208333333333332</v>
      </c>
      <c r="AA58" s="8">
        <v>16.5</v>
      </c>
      <c r="AB58" s="8">
        <v>16.5</v>
      </c>
      <c r="AC58" s="8">
        <v>17.610500000000002</v>
      </c>
      <c r="AD58" s="8">
        <v>16.5</v>
      </c>
      <c r="AE58" s="8">
        <v>16.5</v>
      </c>
      <c r="AF58" s="8">
        <v>16.5</v>
      </c>
      <c r="AG58" s="8">
        <v>18.7332</v>
      </c>
      <c r="AH58" s="21">
        <v>14.5</v>
      </c>
      <c r="AI58" s="21">
        <v>14.799228000000001</v>
      </c>
      <c r="AJ58" s="21">
        <v>18.7332</v>
      </c>
      <c r="AK58" s="8">
        <f t="shared" si="8"/>
        <v>196.70916133333336</v>
      </c>
      <c r="AL58" s="8">
        <v>20</v>
      </c>
      <c r="AM58" s="17">
        <f t="shared" si="2"/>
        <v>1.4679222294802821</v>
      </c>
      <c r="AN58" s="8">
        <v>15.71</v>
      </c>
      <c r="AO58" s="17">
        <f t="shared" si="3"/>
        <v>0.96925449871465308</v>
      </c>
      <c r="AP58" s="7">
        <v>0.5</v>
      </c>
      <c r="AQ58" s="17">
        <f t="shared" si="4"/>
        <v>3.0303030303030304E-2</v>
      </c>
      <c r="AR58" s="21">
        <v>1</v>
      </c>
      <c r="AS58" s="17">
        <f t="shared" si="5"/>
        <v>6.0606060606060608E-2</v>
      </c>
      <c r="AT58" s="21">
        <v>5.5</v>
      </c>
      <c r="AU58" s="17">
        <f t="shared" si="6"/>
        <v>0.3123136764998154</v>
      </c>
      <c r="AV58" s="21">
        <v>0.5</v>
      </c>
      <c r="AW58" s="17">
        <f t="shared" si="7"/>
        <v>3.0303030303030304E-2</v>
      </c>
      <c r="AX58" s="17" t="s">
        <v>1516</v>
      </c>
      <c r="AY58" s="21">
        <v>2.42</v>
      </c>
      <c r="AZ58" s="17">
        <f t="shared" si="9"/>
        <v>0.14666666666666667</v>
      </c>
      <c r="BA58" s="17" t="s">
        <v>1516</v>
      </c>
      <c r="BB58" s="21">
        <v>9</v>
      </c>
      <c r="BC58" s="17">
        <f t="shared" si="10"/>
        <v>0.54545454545454541</v>
      </c>
      <c r="BD58" s="21">
        <v>7</v>
      </c>
      <c r="BE58" s="17">
        <f t="shared" si="11"/>
        <v>0.37366813998676146</v>
      </c>
      <c r="BF58" s="21">
        <v>7</v>
      </c>
      <c r="BG58" s="17">
        <f t="shared" si="12"/>
        <v>0.48275862068965519</v>
      </c>
      <c r="BH58" s="21">
        <v>13</v>
      </c>
      <c r="BI58" s="17">
        <f t="shared" si="13"/>
        <v>0.87842419888388767</v>
      </c>
      <c r="BJ58" s="21">
        <f t="shared" si="14"/>
        <v>177.97596133333334</v>
      </c>
      <c r="BK58" s="21">
        <f t="shared" si="15"/>
        <v>81.63</v>
      </c>
      <c r="BL58" s="21">
        <f t="shared" si="16"/>
        <v>48.032427999999996</v>
      </c>
      <c r="BM58" s="21">
        <f t="shared" si="17"/>
        <v>20</v>
      </c>
      <c r="BN58" s="17"/>
      <c r="BO58" s="17" t="s">
        <v>1601</v>
      </c>
      <c r="BQ58" s="17">
        <v>0.57438533200419406</v>
      </c>
      <c r="BR58" s="26">
        <v>0.72</v>
      </c>
      <c r="BS58" s="26">
        <f t="shared" si="18"/>
        <v>0.67438533200419404</v>
      </c>
      <c r="BU58" s="17">
        <f t="shared" si="19"/>
        <v>0</v>
      </c>
    </row>
    <row r="59" spans="1:73" s="6" customFormat="1" ht="18.75" customHeight="1" x14ac:dyDescent="0.15">
      <c r="A59" s="6" t="s">
        <v>1517</v>
      </c>
      <c r="B59" s="6" t="s">
        <v>1328</v>
      </c>
      <c r="C59" s="6" t="s">
        <v>1467</v>
      </c>
      <c r="D59" s="6" t="s">
        <v>1352</v>
      </c>
      <c r="E59" s="6" t="s">
        <v>1352</v>
      </c>
      <c r="F59" s="6" t="s">
        <v>460</v>
      </c>
      <c r="G59" s="6" t="s">
        <v>24</v>
      </c>
      <c r="H59" s="6" t="s">
        <v>466</v>
      </c>
      <c r="I59" s="6" t="s">
        <v>467</v>
      </c>
      <c r="J59" s="6" t="s">
        <v>1347</v>
      </c>
      <c r="K59" s="6" t="s">
        <v>1523</v>
      </c>
      <c r="L59" s="6" t="s">
        <v>1545</v>
      </c>
      <c r="M59" s="6" t="s">
        <v>1518</v>
      </c>
      <c r="N59" s="6">
        <v>1</v>
      </c>
      <c r="O59" s="8">
        <v>14.75</v>
      </c>
      <c r="P59" s="8">
        <v>35</v>
      </c>
      <c r="Q59" s="8">
        <v>30</v>
      </c>
      <c r="R59" s="7">
        <f t="shared" si="0"/>
        <v>36.149005555555561</v>
      </c>
      <c r="S59" s="17">
        <f t="shared" si="1"/>
        <v>0.20496685185185215</v>
      </c>
      <c r="T59" s="6">
        <v>3</v>
      </c>
      <c r="U59" s="6">
        <v>3</v>
      </c>
      <c r="V59" s="6">
        <v>2</v>
      </c>
      <c r="W59" s="6">
        <v>1</v>
      </c>
      <c r="X59" s="6" t="s">
        <v>1348</v>
      </c>
      <c r="Y59" s="8">
        <v>40.957700000000003</v>
      </c>
      <c r="Z59" s="8">
        <v>31.916666666666668</v>
      </c>
      <c r="AA59" s="8">
        <v>32.819099999999999</v>
      </c>
      <c r="AB59" s="8">
        <v>35.696400000000004</v>
      </c>
      <c r="AC59" s="8">
        <v>37.941800000000008</v>
      </c>
      <c r="AD59" s="8">
        <v>34.573700000000002</v>
      </c>
      <c r="AE59" s="8">
        <v>35.696400000000004</v>
      </c>
      <c r="AF59" s="8">
        <v>36.819100000000006</v>
      </c>
      <c r="AG59" s="8">
        <v>41</v>
      </c>
      <c r="AH59" s="21">
        <v>32</v>
      </c>
      <c r="AI59" s="21">
        <v>33.18</v>
      </c>
      <c r="AJ59" s="21">
        <v>41.187200000000004</v>
      </c>
      <c r="AK59" s="8">
        <f t="shared" si="8"/>
        <v>433.78806666666674</v>
      </c>
      <c r="AL59" s="8">
        <v>35</v>
      </c>
      <c r="AM59" s="17">
        <f t="shared" si="2"/>
        <v>0.85454017193348253</v>
      </c>
      <c r="AN59" s="8">
        <v>41.75</v>
      </c>
      <c r="AO59" s="17">
        <f t="shared" si="3"/>
        <v>1.3080939947780679</v>
      </c>
      <c r="AP59" s="7">
        <v>37.75</v>
      </c>
      <c r="AQ59" s="17">
        <f t="shared" si="4"/>
        <v>1.150244826945285</v>
      </c>
      <c r="AR59" s="21">
        <v>20</v>
      </c>
      <c r="AS59" s="17">
        <f t="shared" si="5"/>
        <v>0.56028058851873008</v>
      </c>
      <c r="AT59" s="21">
        <v>21.88</v>
      </c>
      <c r="AU59" s="17">
        <f t="shared" si="6"/>
        <v>0.57667269344100691</v>
      </c>
      <c r="AV59" s="21">
        <v>19.920000000000002</v>
      </c>
      <c r="AW59" s="17">
        <f t="shared" si="7"/>
        <v>0.57616049193462082</v>
      </c>
      <c r="AX59" s="17" t="s">
        <v>1516</v>
      </c>
      <c r="AY59" s="21">
        <v>36.75</v>
      </c>
      <c r="AZ59" s="17">
        <f t="shared" si="9"/>
        <v>1.0295155814031667</v>
      </c>
      <c r="BA59" s="17"/>
      <c r="BB59" s="21">
        <v>20.67</v>
      </c>
      <c r="BC59" s="17">
        <f t="shared" si="10"/>
        <v>0.56139340722614073</v>
      </c>
      <c r="BD59" s="21">
        <v>20</v>
      </c>
      <c r="BE59" s="17">
        <f t="shared" si="11"/>
        <v>0.48780487804878048</v>
      </c>
      <c r="BF59" s="21">
        <v>31.5</v>
      </c>
      <c r="BG59" s="17">
        <f t="shared" si="12"/>
        <v>0.984375</v>
      </c>
      <c r="BH59" s="21">
        <v>33</v>
      </c>
      <c r="BI59" s="17">
        <f t="shared" si="13"/>
        <v>0.99457504520795659</v>
      </c>
      <c r="BJ59" s="21">
        <f t="shared" si="14"/>
        <v>392.60086666666672</v>
      </c>
      <c r="BK59" s="21">
        <f t="shared" si="15"/>
        <v>318.22000000000003</v>
      </c>
      <c r="BL59" s="21">
        <f t="shared" si="16"/>
        <v>106.36720000000001</v>
      </c>
      <c r="BM59" s="21">
        <f t="shared" si="17"/>
        <v>64.5</v>
      </c>
      <c r="BN59" s="17"/>
      <c r="BO59" s="17" t="s">
        <v>1601</v>
      </c>
      <c r="BQ59" s="17">
        <v>0.57438533200419406</v>
      </c>
      <c r="BR59" s="26">
        <v>0.72</v>
      </c>
      <c r="BS59" s="26">
        <f t="shared" si="18"/>
        <v>0.67438533200419404</v>
      </c>
      <c r="BU59" s="17">
        <f t="shared" si="19"/>
        <v>0</v>
      </c>
    </row>
    <row r="60" spans="1:73" s="6" customFormat="1" ht="18.75" customHeight="1" x14ac:dyDescent="0.15">
      <c r="A60" s="6" t="s">
        <v>1517</v>
      </c>
      <c r="B60" s="6" t="s">
        <v>1328</v>
      </c>
      <c r="C60" s="6" t="s">
        <v>1467</v>
      </c>
      <c r="D60" s="6" t="s">
        <v>1352</v>
      </c>
      <c r="E60" s="6" t="s">
        <v>1352</v>
      </c>
      <c r="F60" s="6" t="s">
        <v>460</v>
      </c>
      <c r="G60" s="6" t="s">
        <v>24</v>
      </c>
      <c r="H60" s="6" t="s">
        <v>468</v>
      </c>
      <c r="I60" s="6" t="s">
        <v>469</v>
      </c>
      <c r="J60" s="6" t="s">
        <v>1347</v>
      </c>
      <c r="K60" s="6" t="s">
        <v>1523</v>
      </c>
      <c r="L60" s="6" t="s">
        <v>1545</v>
      </c>
      <c r="M60" s="6" t="s">
        <v>1518</v>
      </c>
      <c r="N60" s="6">
        <v>1</v>
      </c>
      <c r="O60" s="8">
        <v>0</v>
      </c>
      <c r="P60" s="8">
        <v>0</v>
      </c>
      <c r="Q60" s="8">
        <v>12.5</v>
      </c>
      <c r="R60" s="7">
        <f t="shared" si="0"/>
        <v>14.379108333333333</v>
      </c>
      <c r="S60" s="17">
        <f t="shared" si="1"/>
        <v>0.15032866666666655</v>
      </c>
      <c r="V60" s="6">
        <v>3</v>
      </c>
      <c r="W60" s="6">
        <v>2</v>
      </c>
      <c r="X60" s="6" t="s">
        <v>1351</v>
      </c>
      <c r="Y60" s="8">
        <v>14.999599999999999</v>
      </c>
      <c r="Z60" s="8">
        <v>13.96</v>
      </c>
      <c r="AA60" s="8">
        <v>11.1197</v>
      </c>
      <c r="AB60" s="8">
        <v>15</v>
      </c>
      <c r="AC60" s="8">
        <v>14</v>
      </c>
      <c r="AD60" s="8">
        <v>14</v>
      </c>
      <c r="AE60" s="8">
        <v>14</v>
      </c>
      <c r="AF60" s="8">
        <v>14</v>
      </c>
      <c r="AG60" s="8">
        <v>16</v>
      </c>
      <c r="AH60" s="21">
        <v>13.25</v>
      </c>
      <c r="AI60" s="21">
        <v>14.22</v>
      </c>
      <c r="AJ60" s="21">
        <v>18</v>
      </c>
      <c r="AK60" s="8">
        <f t="shared" si="8"/>
        <v>172.54929999999999</v>
      </c>
      <c r="AL60" s="8">
        <v>20</v>
      </c>
      <c r="AM60" s="17">
        <f t="shared" si="2"/>
        <v>1.3333688898370624</v>
      </c>
      <c r="AN60" s="8">
        <v>15.25</v>
      </c>
      <c r="AO60" s="17">
        <f t="shared" si="3"/>
        <v>1.0924068767908308</v>
      </c>
      <c r="AP60" s="7">
        <v>24.75</v>
      </c>
      <c r="AQ60" s="17">
        <f t="shared" si="4"/>
        <v>2.2257794724677824</v>
      </c>
      <c r="AR60" s="21">
        <v>5</v>
      </c>
      <c r="AS60" s="17">
        <f t="shared" si="5"/>
        <v>0.33333333333333331</v>
      </c>
      <c r="AT60" s="21">
        <v>8</v>
      </c>
      <c r="AU60" s="17">
        <f t="shared" si="6"/>
        <v>0.5714285714285714</v>
      </c>
      <c r="AV60" s="21">
        <v>10</v>
      </c>
      <c r="AW60" s="17">
        <f t="shared" si="7"/>
        <v>0.7142857142857143</v>
      </c>
      <c r="AX60" s="17" t="s">
        <v>1516</v>
      </c>
      <c r="AY60" s="21">
        <v>11</v>
      </c>
      <c r="AZ60" s="17">
        <f t="shared" si="9"/>
        <v>0.7857142857142857</v>
      </c>
      <c r="BA60" s="17" t="s">
        <v>1516</v>
      </c>
      <c r="BB60" s="21">
        <v>9</v>
      </c>
      <c r="BC60" s="17">
        <f t="shared" si="10"/>
        <v>0.6428571428571429</v>
      </c>
      <c r="BD60" s="21">
        <v>10</v>
      </c>
      <c r="BE60" s="17">
        <f t="shared" si="11"/>
        <v>0.625</v>
      </c>
      <c r="BF60" s="21">
        <v>6.63</v>
      </c>
      <c r="BG60" s="17">
        <f t="shared" si="12"/>
        <v>0.50037735849056608</v>
      </c>
      <c r="BH60" s="21">
        <v>14.75</v>
      </c>
      <c r="BI60" s="17">
        <f t="shared" si="13"/>
        <v>1.0372714486638537</v>
      </c>
      <c r="BJ60" s="21">
        <f t="shared" si="14"/>
        <v>154.54929999999999</v>
      </c>
      <c r="BK60" s="21">
        <f t="shared" si="15"/>
        <v>134.38</v>
      </c>
      <c r="BL60" s="21">
        <f t="shared" si="16"/>
        <v>45.47</v>
      </c>
      <c r="BM60" s="21">
        <f t="shared" si="17"/>
        <v>21.38</v>
      </c>
      <c r="BN60" s="17"/>
      <c r="BO60" s="17"/>
      <c r="BQ60" s="17">
        <v>0.57438533200419406</v>
      </c>
      <c r="BR60" s="26">
        <v>0.72</v>
      </c>
      <c r="BS60" s="26">
        <f t="shared" si="18"/>
        <v>0.67438533200419404</v>
      </c>
      <c r="BU60" s="17">
        <f t="shared" si="19"/>
        <v>0</v>
      </c>
    </row>
    <row r="61" spans="1:73" s="6" customFormat="1" ht="18.75" customHeight="1" x14ac:dyDescent="0.15">
      <c r="A61" s="6" t="s">
        <v>1517</v>
      </c>
      <c r="B61" s="6" t="s">
        <v>1328</v>
      </c>
      <c r="C61" s="6" t="s">
        <v>1467</v>
      </c>
      <c r="D61" s="6" t="s">
        <v>1352</v>
      </c>
      <c r="E61" s="6" t="s">
        <v>1352</v>
      </c>
      <c r="F61" s="6" t="s">
        <v>460</v>
      </c>
      <c r="G61" s="6" t="s">
        <v>24</v>
      </c>
      <c r="H61" s="6" t="s">
        <v>470</v>
      </c>
      <c r="I61" s="6" t="s">
        <v>471</v>
      </c>
      <c r="J61" s="6" t="s">
        <v>1347</v>
      </c>
      <c r="K61" s="6" t="s">
        <v>1523</v>
      </c>
      <c r="L61" s="6" t="s">
        <v>1545</v>
      </c>
      <c r="M61" s="6" t="s">
        <v>1518</v>
      </c>
      <c r="N61" s="6">
        <v>1</v>
      </c>
      <c r="O61" s="8">
        <v>15</v>
      </c>
      <c r="P61" s="8">
        <v>33.333333333333336</v>
      </c>
      <c r="Q61" s="8">
        <v>28.5212500580555</v>
      </c>
      <c r="R61" s="7">
        <f t="shared" si="0"/>
        <v>32.775661111111113</v>
      </c>
      <c r="S61" s="17">
        <f t="shared" si="1"/>
        <v>0.14916635997355243</v>
      </c>
      <c r="T61" s="6">
        <v>3</v>
      </c>
      <c r="U61" s="6">
        <v>3</v>
      </c>
      <c r="V61" s="6">
        <v>3</v>
      </c>
      <c r="W61" s="6">
        <v>2</v>
      </c>
      <c r="X61" s="6" t="s">
        <v>1351</v>
      </c>
      <c r="Y61" s="8">
        <v>33.249400000000009</v>
      </c>
      <c r="Z61" s="8">
        <v>28.708333333333332</v>
      </c>
      <c r="AA61" s="8">
        <v>28.451000000000001</v>
      </c>
      <c r="AB61" s="8">
        <v>33</v>
      </c>
      <c r="AC61" s="8">
        <v>33.573700000000002</v>
      </c>
      <c r="AD61" s="8">
        <v>33</v>
      </c>
      <c r="AE61" s="8">
        <v>33</v>
      </c>
      <c r="AF61" s="8">
        <v>33.573700000000002</v>
      </c>
      <c r="AG61" s="8">
        <v>36.941800000000008</v>
      </c>
      <c r="AH61" s="21">
        <v>30</v>
      </c>
      <c r="AI61" s="21">
        <v>30.810000000000002</v>
      </c>
      <c r="AJ61" s="21">
        <v>39</v>
      </c>
      <c r="AK61" s="8">
        <f t="shared" si="8"/>
        <v>393.30793333333338</v>
      </c>
      <c r="AL61" s="8">
        <v>35</v>
      </c>
      <c r="AM61" s="17">
        <f t="shared" si="2"/>
        <v>1.0526505741456986</v>
      </c>
      <c r="AN61" s="8">
        <v>37.04</v>
      </c>
      <c r="AO61" s="17">
        <f t="shared" si="3"/>
        <v>1.2902177068214804</v>
      </c>
      <c r="AP61" s="7">
        <v>39.08</v>
      </c>
      <c r="AQ61" s="17">
        <f t="shared" si="4"/>
        <v>1.3735896805033214</v>
      </c>
      <c r="AR61" s="21">
        <v>5</v>
      </c>
      <c r="AS61" s="17">
        <f t="shared" si="5"/>
        <v>0.15151515151515152</v>
      </c>
      <c r="AT61" s="21">
        <v>21.16</v>
      </c>
      <c r="AU61" s="17">
        <f t="shared" si="6"/>
        <v>0.63025522953978852</v>
      </c>
      <c r="AV61" s="21">
        <v>20</v>
      </c>
      <c r="AW61" s="17">
        <f t="shared" si="7"/>
        <v>0.60606060606060608</v>
      </c>
      <c r="AX61" s="17" t="s">
        <v>1516</v>
      </c>
      <c r="AY61" s="21">
        <v>27</v>
      </c>
      <c r="AZ61" s="17">
        <f t="shared" si="9"/>
        <v>0.81818181818181823</v>
      </c>
      <c r="BA61" s="17" t="s">
        <v>1516</v>
      </c>
      <c r="BB61" s="21">
        <v>18.420000000000002</v>
      </c>
      <c r="BC61" s="17">
        <f t="shared" si="10"/>
        <v>0.54864373006251921</v>
      </c>
      <c r="BD61" s="21">
        <v>16</v>
      </c>
      <c r="BE61" s="17">
        <f t="shared" si="11"/>
        <v>0.43311370859026893</v>
      </c>
      <c r="BF61" s="21">
        <v>13</v>
      </c>
      <c r="BG61" s="17">
        <f t="shared" si="12"/>
        <v>0.43333333333333335</v>
      </c>
      <c r="BH61" s="21">
        <v>30.83</v>
      </c>
      <c r="BI61" s="17">
        <f t="shared" si="13"/>
        <v>1.000649139889646</v>
      </c>
      <c r="BJ61" s="21">
        <f t="shared" si="14"/>
        <v>354.30793333333338</v>
      </c>
      <c r="BK61" s="21">
        <f t="shared" si="15"/>
        <v>262.52999999999997</v>
      </c>
      <c r="BL61" s="21">
        <f t="shared" si="16"/>
        <v>99.81</v>
      </c>
      <c r="BM61" s="21">
        <f t="shared" si="17"/>
        <v>43.83</v>
      </c>
      <c r="BN61" s="17"/>
      <c r="BO61" s="17"/>
      <c r="BQ61" s="17">
        <v>0.57438533200419406</v>
      </c>
      <c r="BR61" s="26">
        <v>0.72</v>
      </c>
      <c r="BS61" s="26">
        <f t="shared" si="18"/>
        <v>0.67438533200419404</v>
      </c>
      <c r="BU61" s="17">
        <f t="shared" si="19"/>
        <v>0</v>
      </c>
    </row>
    <row r="62" spans="1:73" s="6" customFormat="1" ht="18.75" customHeight="1" x14ac:dyDescent="0.15">
      <c r="A62" s="6" t="s">
        <v>1517</v>
      </c>
      <c r="B62" s="6" t="s">
        <v>1328</v>
      </c>
      <c r="C62" s="6" t="s">
        <v>1467</v>
      </c>
      <c r="D62" s="6" t="s">
        <v>1352</v>
      </c>
      <c r="E62" s="6" t="s">
        <v>1352</v>
      </c>
      <c r="F62" s="6" t="s">
        <v>460</v>
      </c>
      <c r="G62" s="6" t="s">
        <v>24</v>
      </c>
      <c r="H62" s="6" t="s">
        <v>472</v>
      </c>
      <c r="I62" s="6" t="s">
        <v>473</v>
      </c>
      <c r="J62" s="6" t="s">
        <v>1346</v>
      </c>
      <c r="K62" s="6" t="s">
        <v>1519</v>
      </c>
      <c r="L62" s="6" t="s">
        <v>1545</v>
      </c>
      <c r="M62" s="6" t="s">
        <v>1518</v>
      </c>
      <c r="N62" s="6">
        <v>1</v>
      </c>
      <c r="O62" s="8">
        <v>1.75</v>
      </c>
      <c r="P62" s="8">
        <v>9.3608333333333338</v>
      </c>
      <c r="Q62" s="8">
        <v>10.833333333333334</v>
      </c>
      <c r="R62" s="7">
        <f t="shared" si="0"/>
        <v>13.384069055555557</v>
      </c>
      <c r="S62" s="17">
        <f t="shared" si="1"/>
        <v>0.2354525282051283</v>
      </c>
      <c r="T62" s="6">
        <v>3</v>
      </c>
      <c r="U62" s="6">
        <v>3</v>
      </c>
      <c r="V62" s="6">
        <v>3</v>
      </c>
      <c r="W62" s="6">
        <v>2</v>
      </c>
      <c r="X62" s="6" t="s">
        <v>1348</v>
      </c>
      <c r="Y62" s="8">
        <v>17.124400000000001</v>
      </c>
      <c r="Z62" s="8">
        <v>13.666666666666666</v>
      </c>
      <c r="AA62" s="8">
        <v>12.932399999999999</v>
      </c>
      <c r="AB62" s="8">
        <v>12.932399999999999</v>
      </c>
      <c r="AC62" s="8">
        <v>14.055099999999999</v>
      </c>
      <c r="AD62" s="8">
        <v>11.809699999999999</v>
      </c>
      <c r="AE62" s="8">
        <v>12.932399999999999</v>
      </c>
      <c r="AF62" s="8">
        <v>12.932399999999999</v>
      </c>
      <c r="AG62" s="8">
        <v>15.1778</v>
      </c>
      <c r="AH62" s="21">
        <v>11</v>
      </c>
      <c r="AI62" s="21">
        <v>11.990462000000001</v>
      </c>
      <c r="AJ62" s="21">
        <v>14.055099999999999</v>
      </c>
      <c r="AK62" s="8">
        <f t="shared" si="8"/>
        <v>160.60882866666668</v>
      </c>
      <c r="AL62" s="8">
        <v>20</v>
      </c>
      <c r="AM62" s="17">
        <f t="shared" si="2"/>
        <v>1.1679241316484079</v>
      </c>
      <c r="AN62" s="8">
        <v>10.5</v>
      </c>
      <c r="AO62" s="17">
        <f t="shared" si="3"/>
        <v>0.76829268292682928</v>
      </c>
      <c r="AP62" s="7">
        <v>13.58</v>
      </c>
      <c r="AQ62" s="17">
        <f t="shared" si="4"/>
        <v>1.0500757786644397</v>
      </c>
      <c r="AR62" s="21">
        <v>7.25</v>
      </c>
      <c r="AS62" s="17">
        <f t="shared" si="5"/>
        <v>0.56060746651820237</v>
      </c>
      <c r="AT62" s="21">
        <v>10.08</v>
      </c>
      <c r="AU62" s="17">
        <f t="shared" si="6"/>
        <v>0.71717739468235731</v>
      </c>
      <c r="AV62" s="21">
        <v>12.54</v>
      </c>
      <c r="AW62" s="17">
        <f t="shared" si="7"/>
        <v>1.0618389967569033</v>
      </c>
      <c r="AX62" s="17"/>
      <c r="AY62" s="21">
        <v>8</v>
      </c>
      <c r="AZ62" s="17">
        <f t="shared" si="9"/>
        <v>0.61860134236491293</v>
      </c>
      <c r="BA62" s="17" t="s">
        <v>1516</v>
      </c>
      <c r="BB62" s="21">
        <v>7.67</v>
      </c>
      <c r="BC62" s="17">
        <f t="shared" si="10"/>
        <v>0.59308403699236034</v>
      </c>
      <c r="BD62" s="21">
        <v>37.369999999999997</v>
      </c>
      <c r="BE62" s="17">
        <f t="shared" si="11"/>
        <v>2.4621486644968309</v>
      </c>
      <c r="BF62" s="21">
        <v>9</v>
      </c>
      <c r="BG62" s="17">
        <f t="shared" si="12"/>
        <v>0.81818181818181823</v>
      </c>
      <c r="BH62" s="21">
        <v>9.0399999999999991</v>
      </c>
      <c r="BI62" s="17">
        <f t="shared" si="13"/>
        <v>0.75393258408224795</v>
      </c>
      <c r="BJ62" s="21">
        <f t="shared" si="14"/>
        <v>146.55372866666667</v>
      </c>
      <c r="BK62" s="21">
        <f t="shared" si="15"/>
        <v>145.02999999999997</v>
      </c>
      <c r="BL62" s="21">
        <f t="shared" si="16"/>
        <v>37.045562000000004</v>
      </c>
      <c r="BM62" s="21">
        <f t="shared" si="17"/>
        <v>18.04</v>
      </c>
      <c r="BN62" s="17" t="s">
        <v>1601</v>
      </c>
      <c r="BO62" s="17" t="s">
        <v>1601</v>
      </c>
      <c r="BQ62" s="17">
        <v>0.57438533200419406</v>
      </c>
      <c r="BR62" s="26">
        <v>0.72</v>
      </c>
      <c r="BS62" s="26">
        <f t="shared" si="18"/>
        <v>0.67438533200419404</v>
      </c>
      <c r="BU62" s="17">
        <f t="shared" si="19"/>
        <v>0</v>
      </c>
    </row>
    <row r="63" spans="1:73" s="6" customFormat="1" ht="18.75" customHeight="1" x14ac:dyDescent="0.15">
      <c r="A63" s="6" t="s">
        <v>1517</v>
      </c>
      <c r="B63" s="6" t="s">
        <v>1328</v>
      </c>
      <c r="C63" s="6" t="s">
        <v>1467</v>
      </c>
      <c r="D63" s="6" t="s">
        <v>1352</v>
      </c>
      <c r="E63" s="6" t="s">
        <v>1352</v>
      </c>
      <c r="F63" s="6" t="s">
        <v>460</v>
      </c>
      <c r="G63" s="6" t="s">
        <v>24</v>
      </c>
      <c r="H63" s="6" t="s">
        <v>474</v>
      </c>
      <c r="I63" s="6" t="s">
        <v>475</v>
      </c>
      <c r="J63" s="6" t="s">
        <v>1346</v>
      </c>
      <c r="K63" s="6" t="s">
        <v>1522</v>
      </c>
      <c r="L63" s="6" t="s">
        <v>1545</v>
      </c>
      <c r="M63" s="6" t="s">
        <v>1518</v>
      </c>
      <c r="N63" s="6">
        <v>1</v>
      </c>
      <c r="O63" s="8">
        <v>13.75</v>
      </c>
      <c r="P63" s="8">
        <v>10</v>
      </c>
      <c r="Q63" s="8">
        <v>11</v>
      </c>
      <c r="R63" s="7">
        <f t="shared" si="0"/>
        <v>14.924952777777778</v>
      </c>
      <c r="S63" s="17">
        <f t="shared" si="1"/>
        <v>0.35681388888888876</v>
      </c>
      <c r="T63" s="6">
        <v>3</v>
      </c>
      <c r="U63" s="6">
        <v>3</v>
      </c>
      <c r="V63" s="6">
        <v>3</v>
      </c>
      <c r="W63" s="6">
        <v>2</v>
      </c>
      <c r="X63" s="6" t="s">
        <v>1351</v>
      </c>
      <c r="Y63" s="8">
        <v>12.6661</v>
      </c>
      <c r="Z63" s="8">
        <v>20.083333333333332</v>
      </c>
      <c r="AA63" s="8">
        <v>14</v>
      </c>
      <c r="AB63" s="8">
        <v>16</v>
      </c>
      <c r="AC63" s="8">
        <v>16</v>
      </c>
      <c r="AD63" s="8">
        <v>15</v>
      </c>
      <c r="AE63" s="8">
        <v>15</v>
      </c>
      <c r="AF63" s="8">
        <v>15</v>
      </c>
      <c r="AG63" s="8">
        <v>16</v>
      </c>
      <c r="AH63" s="21">
        <v>11.5</v>
      </c>
      <c r="AI63" s="21">
        <v>11.850000000000001</v>
      </c>
      <c r="AJ63" s="21">
        <v>16</v>
      </c>
      <c r="AK63" s="8">
        <f t="shared" si="8"/>
        <v>179.09943333333334</v>
      </c>
      <c r="AL63" s="8">
        <v>15</v>
      </c>
      <c r="AM63" s="17">
        <f t="shared" si="2"/>
        <v>1.184263506525292</v>
      </c>
      <c r="AN63" s="8">
        <v>10</v>
      </c>
      <c r="AO63" s="17">
        <f t="shared" si="3"/>
        <v>0.49792531120331951</v>
      </c>
      <c r="AP63" s="7">
        <v>20</v>
      </c>
      <c r="AQ63" s="17">
        <f t="shared" si="4"/>
        <v>1.4285714285714286</v>
      </c>
      <c r="AR63" s="21">
        <v>2.75</v>
      </c>
      <c r="AS63" s="17">
        <f t="shared" si="5"/>
        <v>0.171875</v>
      </c>
      <c r="AT63" s="21">
        <v>5.04</v>
      </c>
      <c r="AU63" s="17">
        <f t="shared" si="6"/>
        <v>0.315</v>
      </c>
      <c r="AV63" s="21">
        <v>7.67</v>
      </c>
      <c r="AW63" s="17">
        <f t="shared" si="7"/>
        <v>0.51133333333333331</v>
      </c>
      <c r="AX63" s="17" t="s">
        <v>1516</v>
      </c>
      <c r="AY63" s="21">
        <v>8</v>
      </c>
      <c r="AZ63" s="17">
        <f t="shared" si="9"/>
        <v>0.53333333333333333</v>
      </c>
      <c r="BA63" s="17" t="s">
        <v>1516</v>
      </c>
      <c r="BB63" s="21">
        <v>11.63</v>
      </c>
      <c r="BC63" s="17">
        <f t="shared" si="10"/>
        <v>0.77533333333333343</v>
      </c>
      <c r="BD63" s="21">
        <v>8</v>
      </c>
      <c r="BE63" s="17">
        <f t="shared" si="11"/>
        <v>0.5</v>
      </c>
      <c r="BF63" s="21">
        <v>11</v>
      </c>
      <c r="BG63" s="17">
        <f t="shared" si="12"/>
        <v>0.95652173913043481</v>
      </c>
      <c r="BH63" s="21">
        <v>12.5</v>
      </c>
      <c r="BI63" s="17">
        <f t="shared" si="13"/>
        <v>1.0548523206751053</v>
      </c>
      <c r="BJ63" s="21">
        <f t="shared" si="14"/>
        <v>163.09943333333334</v>
      </c>
      <c r="BK63" s="21">
        <f t="shared" si="15"/>
        <v>111.59</v>
      </c>
      <c r="BL63" s="21">
        <f t="shared" si="16"/>
        <v>39.35</v>
      </c>
      <c r="BM63" s="21">
        <f t="shared" si="17"/>
        <v>23.5</v>
      </c>
      <c r="BN63" s="17"/>
      <c r="BO63" s="17"/>
      <c r="BQ63" s="17">
        <v>0.57438533200419406</v>
      </c>
      <c r="BR63" s="26">
        <v>0.72</v>
      </c>
      <c r="BS63" s="26">
        <f t="shared" si="18"/>
        <v>0.67438533200419404</v>
      </c>
      <c r="BU63" s="17">
        <f t="shared" si="19"/>
        <v>0</v>
      </c>
    </row>
    <row r="64" spans="1:73" s="6" customFormat="1" ht="18.75" customHeight="1" x14ac:dyDescent="0.15">
      <c r="A64" s="6" t="s">
        <v>1517</v>
      </c>
      <c r="B64" s="6" t="s">
        <v>1328</v>
      </c>
      <c r="C64" s="6" t="s">
        <v>1467</v>
      </c>
      <c r="D64" s="6" t="s">
        <v>1352</v>
      </c>
      <c r="E64" s="6" t="s">
        <v>1352</v>
      </c>
      <c r="F64" s="6" t="s">
        <v>460</v>
      </c>
      <c r="G64" s="6" t="s">
        <v>24</v>
      </c>
      <c r="H64" s="6" t="s">
        <v>476</v>
      </c>
      <c r="I64" s="6" t="s">
        <v>477</v>
      </c>
      <c r="J64" s="6" t="s">
        <v>1346</v>
      </c>
      <c r="K64" s="6" t="s">
        <v>1522</v>
      </c>
      <c r="L64" s="6" t="s">
        <v>1545</v>
      </c>
      <c r="M64" s="6" t="s">
        <v>1518</v>
      </c>
      <c r="N64" s="6">
        <v>1</v>
      </c>
      <c r="O64" s="8">
        <v>13.75</v>
      </c>
      <c r="P64" s="8">
        <v>18.333333333333332</v>
      </c>
      <c r="Q64" s="8">
        <v>17.534608333333335</v>
      </c>
      <c r="R64" s="7">
        <f t="shared" si="0"/>
        <v>20.185555555555556</v>
      </c>
      <c r="S64" s="17">
        <f t="shared" si="1"/>
        <v>0.15118371461897806</v>
      </c>
      <c r="T64" s="6">
        <v>3</v>
      </c>
      <c r="U64" s="6">
        <v>3</v>
      </c>
      <c r="V64" s="6">
        <v>3</v>
      </c>
      <c r="W64" s="6">
        <v>2</v>
      </c>
      <c r="X64" s="6" t="s">
        <v>1348</v>
      </c>
      <c r="Y64" s="8">
        <v>20.707899999999995</v>
      </c>
      <c r="Z64" s="8">
        <v>18.416666666666668</v>
      </c>
      <c r="AA64" s="8">
        <v>17.720299999999998</v>
      </c>
      <c r="AB64" s="8">
        <v>19.855900000000002</v>
      </c>
      <c r="AC64" s="8">
        <v>19.855900000000002</v>
      </c>
      <c r="AD64" s="8">
        <v>20</v>
      </c>
      <c r="AE64" s="8">
        <v>20</v>
      </c>
      <c r="AF64" s="8">
        <v>21</v>
      </c>
      <c r="AG64" s="8">
        <v>23</v>
      </c>
      <c r="AH64" s="21">
        <v>19.5</v>
      </c>
      <c r="AI64" s="21">
        <v>18.170000000000002</v>
      </c>
      <c r="AJ64" s="21">
        <v>24</v>
      </c>
      <c r="AK64" s="8">
        <f t="shared" si="8"/>
        <v>242.22666666666669</v>
      </c>
      <c r="AL64" s="8">
        <v>20</v>
      </c>
      <c r="AM64" s="17">
        <f t="shared" si="2"/>
        <v>0.96581497882450684</v>
      </c>
      <c r="AN64" s="8">
        <v>20.75</v>
      </c>
      <c r="AO64" s="17">
        <f t="shared" si="3"/>
        <v>1.1266968325791855</v>
      </c>
      <c r="AP64" s="7">
        <v>27.909999999999997</v>
      </c>
      <c r="AQ64" s="17">
        <f t="shared" si="4"/>
        <v>1.5750297681190499</v>
      </c>
      <c r="AR64" s="21">
        <v>7</v>
      </c>
      <c r="AS64" s="17">
        <f t="shared" si="5"/>
        <v>0.3525400510679445</v>
      </c>
      <c r="AT64" s="21">
        <v>16.670000000000002</v>
      </c>
      <c r="AU64" s="17">
        <f t="shared" si="6"/>
        <v>0.83954895018609077</v>
      </c>
      <c r="AV64" s="21">
        <v>9</v>
      </c>
      <c r="AW64" s="17">
        <f t="shared" si="7"/>
        <v>0.45</v>
      </c>
      <c r="AX64" s="17" t="s">
        <v>1516</v>
      </c>
      <c r="AY64" s="21">
        <v>13</v>
      </c>
      <c r="AZ64" s="17">
        <f t="shared" si="9"/>
        <v>0.65</v>
      </c>
      <c r="BA64" s="17" t="s">
        <v>1516</v>
      </c>
      <c r="BB64" s="21">
        <v>9</v>
      </c>
      <c r="BC64" s="17">
        <f t="shared" si="10"/>
        <v>0.42857142857142855</v>
      </c>
      <c r="BD64" s="21">
        <v>8</v>
      </c>
      <c r="BE64" s="17">
        <f t="shared" si="11"/>
        <v>0.34782608695652173</v>
      </c>
      <c r="BF64" s="21">
        <v>13.5</v>
      </c>
      <c r="BG64" s="17">
        <f t="shared" si="12"/>
        <v>0.69230769230769229</v>
      </c>
      <c r="BH64" s="21">
        <v>9.5</v>
      </c>
      <c r="BI64" s="17">
        <f t="shared" si="13"/>
        <v>0.5228398458998349</v>
      </c>
      <c r="BJ64" s="21">
        <f t="shared" si="14"/>
        <v>218.22666666666669</v>
      </c>
      <c r="BK64" s="21">
        <f t="shared" si="15"/>
        <v>154.32999999999998</v>
      </c>
      <c r="BL64" s="21">
        <f t="shared" si="16"/>
        <v>61.67</v>
      </c>
      <c r="BM64" s="21">
        <f t="shared" si="17"/>
        <v>23</v>
      </c>
      <c r="BN64" s="17" t="s">
        <v>1601</v>
      </c>
      <c r="BO64" s="17" t="s">
        <v>1601</v>
      </c>
      <c r="BQ64" s="17">
        <v>0.57438533200419406</v>
      </c>
      <c r="BR64" s="26">
        <v>0.72</v>
      </c>
      <c r="BS64" s="26">
        <f t="shared" si="18"/>
        <v>0.67438533200419404</v>
      </c>
      <c r="BU64" s="17">
        <f t="shared" si="19"/>
        <v>0</v>
      </c>
    </row>
    <row r="65" spans="1:73" s="6" customFormat="1" ht="18.75" customHeight="1" x14ac:dyDescent="0.15">
      <c r="A65" s="6" t="s">
        <v>1517</v>
      </c>
      <c r="B65" s="6" t="s">
        <v>1328</v>
      </c>
      <c r="C65" s="6" t="s">
        <v>1467</v>
      </c>
      <c r="D65" s="6" t="s">
        <v>1352</v>
      </c>
      <c r="E65" s="6" t="s">
        <v>1352</v>
      </c>
      <c r="F65" s="6" t="s">
        <v>460</v>
      </c>
      <c r="G65" s="6" t="s">
        <v>24</v>
      </c>
      <c r="H65" s="6" t="s">
        <v>478</v>
      </c>
      <c r="I65" s="6" t="s">
        <v>479</v>
      </c>
      <c r="J65" s="6" t="s">
        <v>1346</v>
      </c>
      <c r="K65" s="6" t="s">
        <v>1519</v>
      </c>
      <c r="L65" s="6" t="s">
        <v>1545</v>
      </c>
      <c r="M65" s="6" t="s">
        <v>1518</v>
      </c>
      <c r="N65" s="6">
        <v>1</v>
      </c>
      <c r="O65" s="8">
        <v>13.25</v>
      </c>
      <c r="P65" s="8">
        <v>18.166666666666668</v>
      </c>
      <c r="Q65" s="8">
        <v>17.25</v>
      </c>
      <c r="R65" s="7">
        <f t="shared" si="0"/>
        <v>19.868608333333334</v>
      </c>
      <c r="S65" s="17">
        <f t="shared" si="1"/>
        <v>0.15180338164251217</v>
      </c>
      <c r="T65" s="6">
        <v>3</v>
      </c>
      <c r="U65" s="6">
        <v>3</v>
      </c>
      <c r="V65" s="6">
        <v>3</v>
      </c>
      <c r="W65" s="6">
        <v>2</v>
      </c>
      <c r="X65" s="6" t="s">
        <v>1351</v>
      </c>
      <c r="Y65" s="8">
        <v>27.6661</v>
      </c>
      <c r="Z65" s="8">
        <v>17</v>
      </c>
      <c r="AA65" s="8">
        <v>18.438600000000001</v>
      </c>
      <c r="AB65" s="8">
        <v>18</v>
      </c>
      <c r="AC65" s="8">
        <v>18.438600000000001</v>
      </c>
      <c r="AD65" s="8">
        <v>18</v>
      </c>
      <c r="AE65" s="8">
        <v>19</v>
      </c>
      <c r="AF65" s="8">
        <v>19</v>
      </c>
      <c r="AG65" s="8">
        <v>23</v>
      </c>
      <c r="AH65" s="21">
        <v>18.5</v>
      </c>
      <c r="AI65" s="21">
        <v>17.380000000000003</v>
      </c>
      <c r="AJ65" s="21">
        <v>24</v>
      </c>
      <c r="AK65" s="8">
        <f t="shared" si="8"/>
        <v>238.42330000000001</v>
      </c>
      <c r="AL65" s="8">
        <v>27.708333333333336</v>
      </c>
      <c r="AM65" s="17">
        <f t="shared" si="2"/>
        <v>1.0015265372905229</v>
      </c>
      <c r="AN65" s="8">
        <v>21.375</v>
      </c>
      <c r="AO65" s="17">
        <f t="shared" si="3"/>
        <v>1.2573529411764706</v>
      </c>
      <c r="AP65" s="7">
        <v>20.625000000000004</v>
      </c>
      <c r="AQ65" s="17">
        <f t="shared" si="4"/>
        <v>1.1185773323354269</v>
      </c>
      <c r="AR65" s="21">
        <v>25.25</v>
      </c>
      <c r="AS65" s="17">
        <f t="shared" si="5"/>
        <v>1.4027777777777777</v>
      </c>
      <c r="AT65" s="21">
        <v>20.58</v>
      </c>
      <c r="AU65" s="17">
        <f t="shared" si="6"/>
        <v>1.1161367999739675</v>
      </c>
      <c r="AV65" s="21">
        <v>22.08</v>
      </c>
      <c r="AW65" s="17">
        <f t="shared" si="7"/>
        <v>1.2266666666666666</v>
      </c>
      <c r="AX65" s="17"/>
      <c r="AY65" s="21">
        <v>20.63</v>
      </c>
      <c r="AZ65" s="17">
        <f t="shared" si="9"/>
        <v>1.0857894736842104</v>
      </c>
      <c r="BA65" s="17"/>
      <c r="BB65" s="21">
        <v>16.125</v>
      </c>
      <c r="BC65" s="17">
        <f t="shared" si="10"/>
        <v>0.84868421052631582</v>
      </c>
      <c r="BD65" s="21">
        <v>18.75</v>
      </c>
      <c r="BE65" s="17">
        <f t="shared" si="11"/>
        <v>0.81521739130434778</v>
      </c>
      <c r="BF65" s="21">
        <v>19.125</v>
      </c>
      <c r="BG65" s="17">
        <f t="shared" si="12"/>
        <v>1.0337837837837838</v>
      </c>
      <c r="BH65" s="21">
        <v>19.25</v>
      </c>
      <c r="BI65" s="17">
        <f t="shared" si="13"/>
        <v>1.1075949367088607</v>
      </c>
      <c r="BJ65" s="21">
        <f t="shared" si="14"/>
        <v>214.42330000000001</v>
      </c>
      <c r="BK65" s="21">
        <f t="shared" si="15"/>
        <v>231.49833333333333</v>
      </c>
      <c r="BL65" s="21">
        <f t="shared" si="16"/>
        <v>59.88</v>
      </c>
      <c r="BM65" s="21">
        <f t="shared" si="17"/>
        <v>38.375</v>
      </c>
      <c r="BN65" s="17"/>
      <c r="BO65" s="17"/>
      <c r="BQ65" s="17">
        <v>0.57438533200419406</v>
      </c>
      <c r="BR65" s="26">
        <v>0.72</v>
      </c>
      <c r="BS65" s="26">
        <f t="shared" si="18"/>
        <v>0.67438533200419404</v>
      </c>
      <c r="BU65" s="17">
        <f t="shared" si="19"/>
        <v>0</v>
      </c>
    </row>
    <row r="66" spans="1:73" s="6" customFormat="1" ht="18.75" customHeight="1" x14ac:dyDescent="0.15">
      <c r="A66" s="6" t="s">
        <v>1517</v>
      </c>
      <c r="B66" s="6" t="s">
        <v>1328</v>
      </c>
      <c r="C66" s="6" t="s">
        <v>1467</v>
      </c>
      <c r="D66" s="6" t="s">
        <v>1352</v>
      </c>
      <c r="E66" s="6" t="s">
        <v>1352</v>
      </c>
      <c r="F66" s="6" t="s">
        <v>460</v>
      </c>
      <c r="G66" s="6" t="s">
        <v>24</v>
      </c>
      <c r="H66" s="6" t="s">
        <v>1314</v>
      </c>
      <c r="I66" s="6" t="s">
        <v>1315</v>
      </c>
      <c r="J66" s="6" t="s">
        <v>1347</v>
      </c>
      <c r="K66" s="6" t="s">
        <v>1523</v>
      </c>
      <c r="L66" s="6" t="s">
        <v>1545</v>
      </c>
      <c r="M66" s="6" t="s">
        <v>1518</v>
      </c>
      <c r="N66" s="6">
        <v>1</v>
      </c>
      <c r="O66" s="8"/>
      <c r="P66" s="8">
        <v>10</v>
      </c>
      <c r="Q66" s="8">
        <v>12</v>
      </c>
      <c r="R66" s="7">
        <f t="shared" ref="R66:R129" si="20">AVERAGE(Y66:AJ66)</f>
        <v>15.531666666666666</v>
      </c>
      <c r="S66" s="17">
        <f t="shared" ref="S66:S129" si="21">R66/Q66-1</f>
        <v>0.2943055555555556</v>
      </c>
      <c r="U66" s="6">
        <v>4</v>
      </c>
      <c r="V66" s="6">
        <v>3</v>
      </c>
      <c r="W66" s="6">
        <v>2</v>
      </c>
      <c r="X66" s="6" t="s">
        <v>1348</v>
      </c>
      <c r="Y66" s="8">
        <v>20</v>
      </c>
      <c r="Z66" s="8">
        <v>10</v>
      </c>
      <c r="AA66" s="8">
        <v>11</v>
      </c>
      <c r="AB66" s="8">
        <v>15</v>
      </c>
      <c r="AC66" s="8">
        <v>14</v>
      </c>
      <c r="AD66" s="8">
        <v>15</v>
      </c>
      <c r="AE66" s="8">
        <v>15</v>
      </c>
      <c r="AF66" s="8">
        <v>16</v>
      </c>
      <c r="AG66" s="8">
        <v>17</v>
      </c>
      <c r="AH66" s="21">
        <v>14</v>
      </c>
      <c r="AI66" s="21">
        <v>17.380000000000003</v>
      </c>
      <c r="AJ66" s="21">
        <v>22</v>
      </c>
      <c r="AK66" s="8">
        <f t="shared" ref="AK66:AK129" si="22">SUM(Y66:AJ66)</f>
        <v>186.38</v>
      </c>
      <c r="AL66" s="8">
        <v>6</v>
      </c>
      <c r="AM66" s="17">
        <f t="shared" ref="AM66:AM129" si="23">AL66/Y66</f>
        <v>0.3</v>
      </c>
      <c r="AN66" s="8">
        <v>5.87</v>
      </c>
      <c r="AO66" s="17">
        <f t="shared" ref="AO66:AO129" si="24">AN66/Z66</f>
        <v>0.58699999999999997</v>
      </c>
      <c r="AP66" s="7">
        <v>14.120000000000001</v>
      </c>
      <c r="AQ66" s="17">
        <f t="shared" ref="AQ66:AQ129" si="25">AP66/AA66</f>
        <v>1.2836363636363637</v>
      </c>
      <c r="AR66" s="21">
        <v>10</v>
      </c>
      <c r="AS66" s="17">
        <f t="shared" ref="AS66:AS129" si="26">AR66/AB66</f>
        <v>0.66666666666666663</v>
      </c>
      <c r="AT66" s="21">
        <v>10.08</v>
      </c>
      <c r="AU66" s="17">
        <f t="shared" ref="AU66:AU129" si="27">AT66/AC66</f>
        <v>0.72</v>
      </c>
      <c r="AV66" s="21">
        <v>3.29</v>
      </c>
      <c r="AW66" s="17">
        <f t="shared" ref="AW66:AW129" si="28">AV66/AD66</f>
        <v>0.21933333333333332</v>
      </c>
      <c r="AX66" s="17" t="s">
        <v>1516</v>
      </c>
      <c r="AY66" s="21">
        <v>13</v>
      </c>
      <c r="AZ66" s="17">
        <f t="shared" si="9"/>
        <v>0.8666666666666667</v>
      </c>
      <c r="BA66" s="17" t="s">
        <v>1516</v>
      </c>
      <c r="BB66" s="21">
        <v>8</v>
      </c>
      <c r="BC66" s="17">
        <f t="shared" si="10"/>
        <v>0.5</v>
      </c>
      <c r="BD66" s="21">
        <v>10</v>
      </c>
      <c r="BE66" s="17">
        <f t="shared" si="11"/>
        <v>0.58823529411764708</v>
      </c>
      <c r="BF66" s="21">
        <v>13</v>
      </c>
      <c r="BG66" s="17">
        <f t="shared" si="12"/>
        <v>0.9285714285714286</v>
      </c>
      <c r="BH66" s="21">
        <v>6</v>
      </c>
      <c r="BI66" s="17">
        <f t="shared" si="13"/>
        <v>0.34522439585730719</v>
      </c>
      <c r="BJ66" s="21">
        <f t="shared" si="14"/>
        <v>164.38</v>
      </c>
      <c r="BK66" s="21">
        <f t="shared" si="15"/>
        <v>99.36</v>
      </c>
      <c r="BL66" s="21">
        <f t="shared" si="16"/>
        <v>53.38</v>
      </c>
      <c r="BM66" s="21">
        <f t="shared" si="17"/>
        <v>19</v>
      </c>
      <c r="BN66" s="17" t="s">
        <v>1601</v>
      </c>
      <c r="BO66" s="17" t="s">
        <v>1601</v>
      </c>
      <c r="BQ66" s="17">
        <v>0.57438533200419406</v>
      </c>
      <c r="BR66" s="26">
        <v>0.72</v>
      </c>
      <c r="BS66" s="26">
        <f t="shared" si="18"/>
        <v>0.67438533200419404</v>
      </c>
      <c r="BU66" s="17">
        <f t="shared" si="19"/>
        <v>0</v>
      </c>
    </row>
    <row r="67" spans="1:73" s="6" customFormat="1" ht="18.75" customHeight="1" x14ac:dyDescent="0.15">
      <c r="A67" s="6" t="s">
        <v>1517</v>
      </c>
      <c r="B67" s="6" t="s">
        <v>1328</v>
      </c>
      <c r="C67" s="6" t="s">
        <v>1466</v>
      </c>
      <c r="D67" s="6" t="s">
        <v>1353</v>
      </c>
      <c r="E67" s="6" t="s">
        <v>1354</v>
      </c>
      <c r="F67" s="6" t="s">
        <v>441</v>
      </c>
      <c r="G67" s="6" t="s">
        <v>50</v>
      </c>
      <c r="H67" s="6" t="s">
        <v>442</v>
      </c>
      <c r="I67" s="6" t="s">
        <v>443</v>
      </c>
      <c r="J67" s="6" t="s">
        <v>1347</v>
      </c>
      <c r="K67" s="6" t="s">
        <v>1523</v>
      </c>
      <c r="L67" s="6" t="s">
        <v>1545</v>
      </c>
      <c r="M67" s="6" t="s">
        <v>1518</v>
      </c>
      <c r="N67" s="6">
        <v>1</v>
      </c>
      <c r="O67" s="8">
        <v>0</v>
      </c>
      <c r="P67" s="8">
        <v>0</v>
      </c>
      <c r="Q67" s="8">
        <v>6.42</v>
      </c>
      <c r="R67" s="7">
        <f t="shared" si="20"/>
        <v>14.318975</v>
      </c>
      <c r="S67" s="17">
        <f t="shared" si="21"/>
        <v>1.2303699376947042</v>
      </c>
      <c r="V67" s="6">
        <v>1</v>
      </c>
      <c r="W67" s="6">
        <v>1</v>
      </c>
      <c r="X67" s="6" t="s">
        <v>1355</v>
      </c>
      <c r="Y67" s="8">
        <v>15.207699999999999</v>
      </c>
      <c r="Z67" s="8">
        <v>12</v>
      </c>
      <c r="AA67" s="8">
        <v>14.2</v>
      </c>
      <c r="AB67" s="8">
        <v>13.850000000000001</v>
      </c>
      <c r="AC67" s="8">
        <v>14.410000000000002</v>
      </c>
      <c r="AD67" s="8">
        <v>13.78</v>
      </c>
      <c r="AE67" s="8">
        <v>14.06</v>
      </c>
      <c r="AF67" s="8">
        <v>14.690000000000001</v>
      </c>
      <c r="AG67" s="8">
        <v>15.88</v>
      </c>
      <c r="AH67" s="21">
        <v>13</v>
      </c>
      <c r="AI67" s="21">
        <v>15.75</v>
      </c>
      <c r="AJ67" s="21">
        <v>15</v>
      </c>
      <c r="AK67" s="8">
        <f t="shared" si="22"/>
        <v>171.82769999999999</v>
      </c>
      <c r="AL67" s="8">
        <v>15</v>
      </c>
      <c r="AM67" s="17">
        <f t="shared" si="23"/>
        <v>0.9863424449456526</v>
      </c>
      <c r="AN67" s="8">
        <v>13.7</v>
      </c>
      <c r="AO67" s="17">
        <f t="shared" si="24"/>
        <v>1.1416666666666666</v>
      </c>
      <c r="AP67" s="7">
        <v>20</v>
      </c>
      <c r="AQ67" s="17">
        <f t="shared" si="25"/>
        <v>1.4084507042253522</v>
      </c>
      <c r="AR67" s="21">
        <v>13.5</v>
      </c>
      <c r="AS67" s="17">
        <f t="shared" si="26"/>
        <v>0.97472924187725618</v>
      </c>
      <c r="AT67" s="21">
        <v>11.5</v>
      </c>
      <c r="AU67" s="17">
        <f t="shared" si="27"/>
        <v>0.79805690492713388</v>
      </c>
      <c r="AV67" s="21">
        <v>12</v>
      </c>
      <c r="AW67" s="17">
        <f t="shared" si="28"/>
        <v>0.87082728592162562</v>
      </c>
      <c r="AX67" s="17" t="s">
        <v>1516</v>
      </c>
      <c r="AY67" s="21">
        <v>14.21</v>
      </c>
      <c r="AZ67" s="17">
        <f t="shared" ref="AZ67:AZ130" si="29">AY67/AE67</f>
        <v>1.0106685633001422</v>
      </c>
      <c r="BA67" s="17"/>
      <c r="BB67" s="21">
        <v>14.5</v>
      </c>
      <c r="BC67" s="17">
        <f t="shared" ref="BC67:BC130" si="30">BB67/AF67</f>
        <v>0.98706603131381887</v>
      </c>
      <c r="BD67" s="21">
        <v>8.379999999999999</v>
      </c>
      <c r="BE67" s="17">
        <f t="shared" ref="BE67:BE130" si="31">BD67/AG67</f>
        <v>0.52770780856423161</v>
      </c>
      <c r="BF67" s="21">
        <v>13.5</v>
      </c>
      <c r="BG67" s="17">
        <f t="shared" ref="BG67:BG130" si="32">BF67/AH67</f>
        <v>1.0384615384615385</v>
      </c>
      <c r="BH67" s="21">
        <v>15</v>
      </c>
      <c r="BI67" s="17">
        <f t="shared" ref="BI67:BI130" si="33">BH67/AI67</f>
        <v>0.95238095238095233</v>
      </c>
      <c r="BJ67" s="21">
        <f t="shared" ref="BJ67:BJ130" si="34">SUM(Y67:AI67)</f>
        <v>156.82769999999999</v>
      </c>
      <c r="BK67" s="21">
        <f t="shared" ref="BK67:BK130" si="35">AL67+AN67+AP67+AR67+AT67+AV67+AY67+BB67+BD67+BF67+BH67</f>
        <v>151.29</v>
      </c>
      <c r="BL67" s="21">
        <f t="shared" ref="BL67:BL130" si="36">AH67+AI67+AJ67</f>
        <v>43.75</v>
      </c>
      <c r="BM67" s="21">
        <f t="shared" ref="BM67:BM130" si="37">BF67+BH67</f>
        <v>28.5</v>
      </c>
      <c r="BN67" s="17"/>
      <c r="BO67" s="17" t="s">
        <v>1601</v>
      </c>
      <c r="BQ67" s="17">
        <v>0.90476190476190477</v>
      </c>
      <c r="BR67" s="26">
        <v>0.72</v>
      </c>
      <c r="BS67" s="26">
        <f t="shared" ref="BS67:BS130" si="38">BQ67+10%</f>
        <v>1.0047619047619047</v>
      </c>
      <c r="BU67" s="17">
        <f t="shared" ref="BU67:BU130" si="39">BT67/AJ67</f>
        <v>0</v>
      </c>
    </row>
    <row r="68" spans="1:73" s="6" customFormat="1" ht="18.75" customHeight="1" x14ac:dyDescent="0.15">
      <c r="A68" s="6" t="s">
        <v>1517</v>
      </c>
      <c r="B68" s="6" t="s">
        <v>1328</v>
      </c>
      <c r="C68" s="6" t="s">
        <v>1466</v>
      </c>
      <c r="D68" s="6" t="s">
        <v>1353</v>
      </c>
      <c r="E68" s="6" t="s">
        <v>1354</v>
      </c>
      <c r="F68" s="6" t="s">
        <v>441</v>
      </c>
      <c r="G68" s="6" t="s">
        <v>50</v>
      </c>
      <c r="H68" s="6" t="s">
        <v>444</v>
      </c>
      <c r="I68" s="6" t="s">
        <v>445</v>
      </c>
      <c r="J68" s="6" t="s">
        <v>1347</v>
      </c>
      <c r="K68" s="6" t="s">
        <v>1523</v>
      </c>
      <c r="L68" s="6" t="s">
        <v>1545</v>
      </c>
      <c r="M68" s="6" t="s">
        <v>1518</v>
      </c>
      <c r="N68" s="6">
        <v>1</v>
      </c>
      <c r="O68" s="8">
        <v>0</v>
      </c>
      <c r="P68" s="8">
        <v>0.66666666666666663</v>
      </c>
      <c r="Q68" s="8">
        <v>8.75</v>
      </c>
      <c r="R68" s="7">
        <f t="shared" si="20"/>
        <v>14.909033333333333</v>
      </c>
      <c r="S68" s="17">
        <f t="shared" si="21"/>
        <v>0.70388952380952374</v>
      </c>
      <c r="U68" s="6">
        <v>3</v>
      </c>
      <c r="V68" s="6">
        <v>1</v>
      </c>
      <c r="W68" s="6">
        <v>1</v>
      </c>
      <c r="X68" s="6" t="s">
        <v>1355</v>
      </c>
      <c r="Y68" s="8">
        <v>17.207899999999999</v>
      </c>
      <c r="Z68" s="8">
        <v>15</v>
      </c>
      <c r="AA68" s="8">
        <v>14.2</v>
      </c>
      <c r="AB68" s="8">
        <v>13.850000000000001</v>
      </c>
      <c r="AC68" s="8">
        <v>14.410000000000002</v>
      </c>
      <c r="AD68" s="8">
        <v>13.78</v>
      </c>
      <c r="AE68" s="8">
        <v>14.06</v>
      </c>
      <c r="AF68" s="8">
        <v>14.690000000000001</v>
      </c>
      <c r="AG68" s="8">
        <v>15.88</v>
      </c>
      <c r="AH68" s="21">
        <v>13</v>
      </c>
      <c r="AI68" s="21">
        <v>16.6005</v>
      </c>
      <c r="AJ68" s="21">
        <v>16.23</v>
      </c>
      <c r="AK68" s="8">
        <f t="shared" si="22"/>
        <v>178.9084</v>
      </c>
      <c r="AL68" s="8">
        <v>18</v>
      </c>
      <c r="AM68" s="17">
        <f t="shared" si="23"/>
        <v>1.0460311833518328</v>
      </c>
      <c r="AN68" s="8">
        <v>17</v>
      </c>
      <c r="AO68" s="17">
        <f t="shared" si="24"/>
        <v>1.1333333333333333</v>
      </c>
      <c r="AP68" s="7">
        <v>20</v>
      </c>
      <c r="AQ68" s="17">
        <f t="shared" si="25"/>
        <v>1.4084507042253522</v>
      </c>
      <c r="AR68" s="21">
        <v>11.5</v>
      </c>
      <c r="AS68" s="17">
        <f t="shared" si="26"/>
        <v>0.83032490974729234</v>
      </c>
      <c r="AT68" s="21">
        <v>16.5</v>
      </c>
      <c r="AU68" s="17">
        <f t="shared" si="27"/>
        <v>1.1450381679389312</v>
      </c>
      <c r="AV68" s="21">
        <v>13.8</v>
      </c>
      <c r="AW68" s="17">
        <f t="shared" si="28"/>
        <v>1.0014513788098696</v>
      </c>
      <c r="AX68" s="17"/>
      <c r="AY68" s="21">
        <v>18.18</v>
      </c>
      <c r="AZ68" s="17">
        <f t="shared" si="29"/>
        <v>1.2930298719772404</v>
      </c>
      <c r="BA68" s="17"/>
      <c r="BB68" s="21">
        <v>14.67</v>
      </c>
      <c r="BC68" s="17">
        <f t="shared" si="30"/>
        <v>0.99863852961198085</v>
      </c>
      <c r="BD68" s="21">
        <v>20.29</v>
      </c>
      <c r="BE68" s="17">
        <f t="shared" si="31"/>
        <v>1.2777078085642317</v>
      </c>
      <c r="BF68" s="21">
        <v>14.5</v>
      </c>
      <c r="BG68" s="17">
        <f t="shared" si="32"/>
        <v>1.1153846153846154</v>
      </c>
      <c r="BH68" s="21">
        <v>15.25</v>
      </c>
      <c r="BI68" s="17">
        <f t="shared" si="33"/>
        <v>0.91864702870395465</v>
      </c>
      <c r="BJ68" s="21">
        <f t="shared" si="34"/>
        <v>162.67840000000001</v>
      </c>
      <c r="BK68" s="21">
        <f t="shared" si="35"/>
        <v>179.68999999999997</v>
      </c>
      <c r="BL68" s="21">
        <f t="shared" si="36"/>
        <v>45.830500000000001</v>
      </c>
      <c r="BM68" s="21">
        <f t="shared" si="37"/>
        <v>29.75</v>
      </c>
      <c r="BN68" s="17"/>
      <c r="BO68" s="17" t="s">
        <v>1601</v>
      </c>
      <c r="BQ68" s="17">
        <v>0.90476190476190477</v>
      </c>
      <c r="BR68" s="26">
        <v>0.72</v>
      </c>
      <c r="BS68" s="26">
        <f t="shared" si="38"/>
        <v>1.0047619047619047</v>
      </c>
      <c r="BU68" s="17">
        <f t="shared" si="39"/>
        <v>0</v>
      </c>
    </row>
    <row r="69" spans="1:73" s="6" customFormat="1" ht="18.75" customHeight="1" x14ac:dyDescent="0.15">
      <c r="A69" s="6" t="s">
        <v>1517</v>
      </c>
      <c r="B69" s="6" t="s">
        <v>1328</v>
      </c>
      <c r="C69" s="6" t="s">
        <v>1466</v>
      </c>
      <c r="D69" s="6" t="s">
        <v>1353</v>
      </c>
      <c r="E69" s="6" t="s">
        <v>1354</v>
      </c>
      <c r="F69" s="6" t="s">
        <v>441</v>
      </c>
      <c r="G69" s="6" t="s">
        <v>50</v>
      </c>
      <c r="H69" s="6" t="s">
        <v>446</v>
      </c>
      <c r="I69" s="6" t="s">
        <v>447</v>
      </c>
      <c r="J69" s="6" t="s">
        <v>1347</v>
      </c>
      <c r="K69" s="6" t="s">
        <v>1523</v>
      </c>
      <c r="L69" s="6" t="s">
        <v>1545</v>
      </c>
      <c r="M69" s="6" t="s">
        <v>1518</v>
      </c>
      <c r="N69" s="6">
        <v>1</v>
      </c>
      <c r="O69" s="8">
        <v>0</v>
      </c>
      <c r="P69" s="8">
        <v>0.66666666666666663</v>
      </c>
      <c r="Q69" s="8">
        <v>7.83</v>
      </c>
      <c r="R69" s="7">
        <f t="shared" si="20"/>
        <v>13.456859056154732</v>
      </c>
      <c r="S69" s="17">
        <f t="shared" si="21"/>
        <v>0.71862823194824155</v>
      </c>
      <c r="U69" s="6">
        <v>3</v>
      </c>
      <c r="V69" s="6">
        <v>1</v>
      </c>
      <c r="W69" s="6">
        <v>1</v>
      </c>
      <c r="X69" s="6" t="s">
        <v>1355</v>
      </c>
      <c r="Y69" s="8">
        <v>11.124499999999999</v>
      </c>
      <c r="Z69" s="8">
        <v>12</v>
      </c>
      <c r="AA69" s="8">
        <v>13.4</v>
      </c>
      <c r="AB69" s="8">
        <v>13.093058673856785</v>
      </c>
      <c r="AC69" s="8">
        <v>13.595000000000001</v>
      </c>
      <c r="AD69" s="8">
        <v>13.01</v>
      </c>
      <c r="AE69" s="8">
        <v>13.27</v>
      </c>
      <c r="AF69" s="8">
        <v>13.855</v>
      </c>
      <c r="AG69" s="8">
        <v>14.96</v>
      </c>
      <c r="AH69" s="21">
        <v>12.25</v>
      </c>
      <c r="AI69" s="21">
        <v>15.639749999999999</v>
      </c>
      <c r="AJ69" s="21">
        <v>15.285</v>
      </c>
      <c r="AK69" s="8">
        <f t="shared" si="22"/>
        <v>161.48230867385678</v>
      </c>
      <c r="AL69" s="8">
        <v>11</v>
      </c>
      <c r="AM69" s="17">
        <f t="shared" si="23"/>
        <v>0.98880848577464164</v>
      </c>
      <c r="AN69" s="8">
        <v>12.25</v>
      </c>
      <c r="AO69" s="17">
        <f t="shared" si="24"/>
        <v>1.0208333333333333</v>
      </c>
      <c r="AP69" s="7">
        <v>16</v>
      </c>
      <c r="AQ69" s="17">
        <f t="shared" si="25"/>
        <v>1.1940298507462686</v>
      </c>
      <c r="AR69" s="21">
        <v>9.5</v>
      </c>
      <c r="AS69" s="17">
        <f t="shared" si="26"/>
        <v>0.72557530189403885</v>
      </c>
      <c r="AT69" s="21">
        <v>13.5</v>
      </c>
      <c r="AU69" s="17">
        <f t="shared" si="27"/>
        <v>0.99301213681500544</v>
      </c>
      <c r="AV69" s="21">
        <v>13.5</v>
      </c>
      <c r="AW69" s="17">
        <f t="shared" si="28"/>
        <v>1.037663335895465</v>
      </c>
      <c r="AX69" s="17"/>
      <c r="AY69" s="21">
        <v>14.5</v>
      </c>
      <c r="AZ69" s="17">
        <f t="shared" si="29"/>
        <v>1.0926902788244159</v>
      </c>
      <c r="BA69" s="17"/>
      <c r="BB69" s="21">
        <v>18.29</v>
      </c>
      <c r="BC69" s="17">
        <f t="shared" si="30"/>
        <v>1.3201010465535907</v>
      </c>
      <c r="BD69" s="21">
        <v>13.04</v>
      </c>
      <c r="BE69" s="17">
        <f t="shared" si="31"/>
        <v>0.87165775401069512</v>
      </c>
      <c r="BF69" s="21">
        <v>12</v>
      </c>
      <c r="BG69" s="17">
        <f t="shared" si="32"/>
        <v>0.97959183673469385</v>
      </c>
      <c r="BH69" s="21">
        <v>14.75</v>
      </c>
      <c r="BI69" s="17">
        <f t="shared" si="33"/>
        <v>0.94310970443900966</v>
      </c>
      <c r="BJ69" s="21">
        <f t="shared" si="34"/>
        <v>146.19730867385678</v>
      </c>
      <c r="BK69" s="21">
        <f t="shared" si="35"/>
        <v>148.32999999999998</v>
      </c>
      <c r="BL69" s="21">
        <f t="shared" si="36"/>
        <v>43.174750000000003</v>
      </c>
      <c r="BM69" s="21">
        <f t="shared" si="37"/>
        <v>26.75</v>
      </c>
      <c r="BN69" s="17"/>
      <c r="BO69" s="17" t="s">
        <v>1601</v>
      </c>
      <c r="BQ69" s="17">
        <v>0.90476190476190477</v>
      </c>
      <c r="BR69" s="26">
        <v>0.72</v>
      </c>
      <c r="BS69" s="26">
        <f t="shared" si="38"/>
        <v>1.0047619047619047</v>
      </c>
      <c r="BU69" s="17">
        <f t="shared" si="39"/>
        <v>0</v>
      </c>
    </row>
    <row r="70" spans="1:73" s="6" customFormat="1" ht="18.75" customHeight="1" x14ac:dyDescent="0.15">
      <c r="A70" s="6" t="s">
        <v>1517</v>
      </c>
      <c r="B70" s="6" t="s">
        <v>1328</v>
      </c>
      <c r="C70" s="6" t="s">
        <v>1466</v>
      </c>
      <c r="D70" s="6" t="s">
        <v>1353</v>
      </c>
      <c r="E70" s="6" t="s">
        <v>1354</v>
      </c>
      <c r="F70" s="6" t="s">
        <v>441</v>
      </c>
      <c r="G70" s="6" t="s">
        <v>50</v>
      </c>
      <c r="H70" s="6" t="s">
        <v>448</v>
      </c>
      <c r="I70" s="6" t="s">
        <v>449</v>
      </c>
      <c r="J70" s="6" t="s">
        <v>1346</v>
      </c>
      <c r="K70" s="6" t="s">
        <v>1519</v>
      </c>
      <c r="L70" s="6" t="s">
        <v>1545</v>
      </c>
      <c r="M70" s="6" t="s">
        <v>1518</v>
      </c>
      <c r="N70" s="6">
        <v>1</v>
      </c>
      <c r="O70" s="8">
        <v>0</v>
      </c>
      <c r="P70" s="8">
        <v>0</v>
      </c>
      <c r="Q70" s="8">
        <v>13.09</v>
      </c>
      <c r="R70" s="7">
        <f t="shared" si="20"/>
        <v>17.93389961213704</v>
      </c>
      <c r="S70" s="17">
        <f t="shared" si="21"/>
        <v>0.37004580688594646</v>
      </c>
      <c r="V70" s="6">
        <v>2</v>
      </c>
      <c r="W70" s="6">
        <v>1</v>
      </c>
      <c r="X70" s="6" t="s">
        <v>1356</v>
      </c>
      <c r="Y70" s="8">
        <v>23.374400000000001</v>
      </c>
      <c r="Z70" s="8">
        <v>18</v>
      </c>
      <c r="AA70" s="8">
        <v>16.983650179932617</v>
      </c>
      <c r="AB70" s="8">
        <v>16.561363298185142</v>
      </c>
      <c r="AC70" s="8">
        <v>17.110545807181779</v>
      </c>
      <c r="AD70" s="8">
        <v>16.413667670935986</v>
      </c>
      <c r="AE70" s="8">
        <v>16.846354552683469</v>
      </c>
      <c r="AF70" s="8">
        <v>17.385137061680091</v>
      </c>
      <c r="AG70" s="8">
        <v>18</v>
      </c>
      <c r="AH70" s="21">
        <v>15.29</v>
      </c>
      <c r="AI70" s="21">
        <v>19.241676775045399</v>
      </c>
      <c r="AJ70" s="21">
        <v>20</v>
      </c>
      <c r="AK70" s="8">
        <f t="shared" si="22"/>
        <v>215.20679534564448</v>
      </c>
      <c r="AL70" s="8">
        <v>13.959999999999999</v>
      </c>
      <c r="AM70" s="17">
        <f t="shared" si="23"/>
        <v>0.59723458142241082</v>
      </c>
      <c r="AN70" s="8">
        <v>13.5</v>
      </c>
      <c r="AO70" s="17">
        <f t="shared" si="24"/>
        <v>0.75</v>
      </c>
      <c r="AP70" s="7">
        <v>39.71</v>
      </c>
      <c r="AQ70" s="17">
        <f t="shared" si="25"/>
        <v>2.338131060125118</v>
      </c>
      <c r="AR70" s="21">
        <v>22</v>
      </c>
      <c r="AS70" s="17">
        <f t="shared" si="26"/>
        <v>1.3283930558066341</v>
      </c>
      <c r="AT70" s="21">
        <v>28.5</v>
      </c>
      <c r="AU70" s="17">
        <f t="shared" si="27"/>
        <v>1.6656394437188407</v>
      </c>
      <c r="AV70" s="21">
        <v>24</v>
      </c>
      <c r="AW70" s="17">
        <f t="shared" si="28"/>
        <v>1.4621960479008167</v>
      </c>
      <c r="AX70" s="17"/>
      <c r="AY70" s="21">
        <v>7</v>
      </c>
      <c r="AZ70" s="17">
        <f t="shared" si="29"/>
        <v>0.41552016361219019</v>
      </c>
      <c r="BA70" s="17" t="s">
        <v>1516</v>
      </c>
      <c r="BB70" s="21">
        <v>19.5</v>
      </c>
      <c r="BC70" s="17">
        <f t="shared" si="30"/>
        <v>1.1216477575538613</v>
      </c>
      <c r="BD70" s="21">
        <v>35.04</v>
      </c>
      <c r="BE70" s="17">
        <f t="shared" si="31"/>
        <v>1.9466666666666665</v>
      </c>
      <c r="BF70" s="21">
        <v>17</v>
      </c>
      <c r="BG70" s="17">
        <f t="shared" si="32"/>
        <v>1.1118378024852846</v>
      </c>
      <c r="BH70" s="21">
        <v>17</v>
      </c>
      <c r="BI70" s="17">
        <f t="shared" si="33"/>
        <v>0.88349888623258466</v>
      </c>
      <c r="BJ70" s="21">
        <f t="shared" si="34"/>
        <v>195.20679534564448</v>
      </c>
      <c r="BK70" s="21">
        <f t="shared" si="35"/>
        <v>237.21</v>
      </c>
      <c r="BL70" s="21">
        <f t="shared" si="36"/>
        <v>54.531676775045398</v>
      </c>
      <c r="BM70" s="21">
        <f t="shared" si="37"/>
        <v>34</v>
      </c>
      <c r="BN70" s="17"/>
      <c r="BO70" s="17" t="s">
        <v>1601</v>
      </c>
      <c r="BQ70" s="17">
        <v>0.90476190476190477</v>
      </c>
      <c r="BR70" s="26">
        <v>0.72</v>
      </c>
      <c r="BS70" s="26">
        <f t="shared" si="38"/>
        <v>1.0047619047619047</v>
      </c>
      <c r="BU70" s="17">
        <f t="shared" si="39"/>
        <v>0</v>
      </c>
    </row>
    <row r="71" spans="1:73" s="6" customFormat="1" ht="18.75" customHeight="1" x14ac:dyDescent="0.15">
      <c r="A71" s="6" t="s">
        <v>1517</v>
      </c>
      <c r="B71" s="6" t="s">
        <v>1328</v>
      </c>
      <c r="C71" s="6" t="s">
        <v>1466</v>
      </c>
      <c r="D71" s="6" t="s">
        <v>1353</v>
      </c>
      <c r="E71" s="6" t="s">
        <v>1354</v>
      </c>
      <c r="F71" s="6" t="s">
        <v>441</v>
      </c>
      <c r="G71" s="6" t="s">
        <v>50</v>
      </c>
      <c r="H71" s="6" t="s">
        <v>450</v>
      </c>
      <c r="I71" s="6" t="s">
        <v>451</v>
      </c>
      <c r="J71" s="6" t="s">
        <v>1347</v>
      </c>
      <c r="K71" s="6" t="s">
        <v>1523</v>
      </c>
      <c r="L71" s="6" t="s">
        <v>1545</v>
      </c>
      <c r="M71" s="6" t="s">
        <v>1521</v>
      </c>
      <c r="N71" s="6">
        <v>0</v>
      </c>
      <c r="O71" s="8">
        <v>1.3333333333333333</v>
      </c>
      <c r="P71" s="8">
        <v>8.3333333333333339</v>
      </c>
      <c r="Q71" s="8">
        <v>1.25</v>
      </c>
      <c r="R71" s="7">
        <f t="shared" si="20"/>
        <v>4.6409583333333329</v>
      </c>
      <c r="S71" s="17">
        <f t="shared" si="21"/>
        <v>2.7127666666666661</v>
      </c>
      <c r="T71" s="6">
        <v>5</v>
      </c>
      <c r="U71" s="6">
        <v>4</v>
      </c>
      <c r="V71" s="6">
        <v>3</v>
      </c>
      <c r="W71" s="6">
        <v>2</v>
      </c>
      <c r="X71" s="6" t="s">
        <v>1355</v>
      </c>
      <c r="Y71" s="8">
        <v>4</v>
      </c>
      <c r="Z71" s="8">
        <v>5</v>
      </c>
      <c r="AA71" s="8">
        <v>4.5999999999999996</v>
      </c>
      <c r="AB71" s="8">
        <v>4.55</v>
      </c>
      <c r="AC71" s="8">
        <v>4.63</v>
      </c>
      <c r="AD71" s="8">
        <v>4.54</v>
      </c>
      <c r="AE71" s="8">
        <v>4.58</v>
      </c>
      <c r="AF71" s="8">
        <v>4.67</v>
      </c>
      <c r="AG71" s="8">
        <v>4.84</v>
      </c>
      <c r="AH71" s="21">
        <v>4.08</v>
      </c>
      <c r="AI71" s="21">
        <v>5.0715000000000003</v>
      </c>
      <c r="AJ71" s="21">
        <v>5.1299999999999955</v>
      </c>
      <c r="AK71" s="8">
        <f t="shared" si="22"/>
        <v>55.691499999999991</v>
      </c>
      <c r="AL71" s="8">
        <v>2</v>
      </c>
      <c r="AM71" s="17">
        <f t="shared" si="23"/>
        <v>0.5</v>
      </c>
      <c r="AN71" s="8">
        <v>5</v>
      </c>
      <c r="AO71" s="17">
        <f t="shared" si="24"/>
        <v>1</v>
      </c>
      <c r="AP71" s="7">
        <v>5</v>
      </c>
      <c r="AQ71" s="17">
        <f t="shared" si="25"/>
        <v>1.0869565217391306</v>
      </c>
      <c r="AR71" s="21">
        <v>6</v>
      </c>
      <c r="AS71" s="17">
        <f t="shared" si="26"/>
        <v>1.3186813186813187</v>
      </c>
      <c r="AT71" s="21">
        <v>5</v>
      </c>
      <c r="AU71" s="17">
        <f t="shared" si="27"/>
        <v>1.079913606911447</v>
      </c>
      <c r="AV71" s="21">
        <v>4</v>
      </c>
      <c r="AW71" s="17">
        <f t="shared" si="28"/>
        <v>0.88105726872246692</v>
      </c>
      <c r="AX71" s="17" t="s">
        <v>1516</v>
      </c>
      <c r="AY71" s="21">
        <v>7</v>
      </c>
      <c r="AZ71" s="17">
        <f t="shared" si="29"/>
        <v>1.5283842794759825</v>
      </c>
      <c r="BA71" s="17"/>
      <c r="BB71" s="21">
        <v>5</v>
      </c>
      <c r="BC71" s="17">
        <f t="shared" si="30"/>
        <v>1.0706638115631693</v>
      </c>
      <c r="BD71" s="21">
        <v>3.5</v>
      </c>
      <c r="BE71" s="17">
        <f t="shared" si="31"/>
        <v>0.72314049586776863</v>
      </c>
      <c r="BF71" s="21">
        <v>5.5</v>
      </c>
      <c r="BG71" s="17">
        <f t="shared" si="32"/>
        <v>1.3480392156862744</v>
      </c>
      <c r="BH71" s="21">
        <v>4.5</v>
      </c>
      <c r="BI71" s="17">
        <f t="shared" si="33"/>
        <v>0.88731144631765746</v>
      </c>
      <c r="BJ71" s="21">
        <f t="shared" si="34"/>
        <v>50.561499999999995</v>
      </c>
      <c r="BK71" s="21">
        <f t="shared" si="35"/>
        <v>52.5</v>
      </c>
      <c r="BL71" s="21">
        <f t="shared" si="36"/>
        <v>14.281499999999996</v>
      </c>
      <c r="BM71" s="21">
        <f t="shared" si="37"/>
        <v>10</v>
      </c>
      <c r="BN71" s="17"/>
      <c r="BO71" s="17" t="s">
        <v>1601</v>
      </c>
      <c r="BQ71" s="17">
        <v>0.90476190476190477</v>
      </c>
      <c r="BR71" s="26">
        <v>0.72</v>
      </c>
      <c r="BS71" s="26">
        <f t="shared" si="38"/>
        <v>1.0047619047619047</v>
      </c>
      <c r="BU71" s="17">
        <f t="shared" si="39"/>
        <v>0</v>
      </c>
    </row>
    <row r="72" spans="1:73" s="6" customFormat="1" ht="18.75" customHeight="1" x14ac:dyDescent="0.15">
      <c r="A72" s="6" t="s">
        <v>1517</v>
      </c>
      <c r="B72" s="6" t="s">
        <v>1328</v>
      </c>
      <c r="C72" s="6" t="s">
        <v>1466</v>
      </c>
      <c r="D72" s="6" t="s">
        <v>1353</v>
      </c>
      <c r="E72" s="6" t="s">
        <v>1354</v>
      </c>
      <c r="F72" s="6" t="s">
        <v>441</v>
      </c>
      <c r="G72" s="6" t="s">
        <v>50</v>
      </c>
      <c r="H72" s="6" t="s">
        <v>452</v>
      </c>
      <c r="I72" s="6" t="s">
        <v>453</v>
      </c>
      <c r="J72" s="6" t="s">
        <v>1346</v>
      </c>
      <c r="K72" s="6" t="s">
        <v>1522</v>
      </c>
      <c r="L72" s="6" t="s">
        <v>1545</v>
      </c>
      <c r="M72" s="6" t="s">
        <v>1518</v>
      </c>
      <c r="N72" s="6">
        <v>1</v>
      </c>
      <c r="O72" s="8">
        <v>5</v>
      </c>
      <c r="P72" s="8">
        <v>9.5</v>
      </c>
      <c r="Q72" s="8">
        <v>10.25</v>
      </c>
      <c r="R72" s="7">
        <f t="shared" si="20"/>
        <v>14.65395</v>
      </c>
      <c r="S72" s="17">
        <f t="shared" si="21"/>
        <v>0.42965365853658533</v>
      </c>
      <c r="T72" s="6">
        <v>4</v>
      </c>
      <c r="U72" s="6">
        <v>3</v>
      </c>
      <c r="V72" s="6">
        <v>2</v>
      </c>
      <c r="W72" s="6">
        <v>1</v>
      </c>
      <c r="X72" s="6" t="s">
        <v>1356</v>
      </c>
      <c r="Y72" s="8">
        <v>14.4162</v>
      </c>
      <c r="Z72" s="8">
        <v>13</v>
      </c>
      <c r="AA72" s="8">
        <v>14.38</v>
      </c>
      <c r="AB72" s="8">
        <v>14.04</v>
      </c>
      <c r="AC72" s="8">
        <v>14.584000000000001</v>
      </c>
      <c r="AD72" s="8">
        <v>13.972000000000001</v>
      </c>
      <c r="AE72" s="8">
        <v>14.244000000000002</v>
      </c>
      <c r="AF72" s="8">
        <v>14.856000000000002</v>
      </c>
      <c r="AG72" s="8">
        <v>16.012</v>
      </c>
      <c r="AH72" s="21">
        <v>13.25</v>
      </c>
      <c r="AI72" s="21">
        <v>16.741200000000003</v>
      </c>
      <c r="AJ72" s="21">
        <v>16.352</v>
      </c>
      <c r="AK72" s="8">
        <f t="shared" si="22"/>
        <v>175.84739999999999</v>
      </c>
      <c r="AL72" s="8">
        <v>22</v>
      </c>
      <c r="AM72" s="17">
        <f t="shared" si="23"/>
        <v>1.5260609591986793</v>
      </c>
      <c r="AN72" s="8">
        <v>8</v>
      </c>
      <c r="AO72" s="17">
        <f t="shared" si="24"/>
        <v>0.61538461538461542</v>
      </c>
      <c r="AP72" s="7">
        <v>10.5</v>
      </c>
      <c r="AQ72" s="17">
        <f t="shared" si="25"/>
        <v>0.73018080667593876</v>
      </c>
      <c r="AR72" s="21">
        <v>14</v>
      </c>
      <c r="AS72" s="17">
        <f t="shared" si="26"/>
        <v>0.9971509971509972</v>
      </c>
      <c r="AT72" s="21">
        <v>14.5</v>
      </c>
      <c r="AU72" s="17">
        <f t="shared" si="27"/>
        <v>0.99424026330224891</v>
      </c>
      <c r="AV72" s="21">
        <v>11.25</v>
      </c>
      <c r="AW72" s="17">
        <f t="shared" si="28"/>
        <v>0.80518179215573993</v>
      </c>
      <c r="AX72" s="17" t="s">
        <v>1516</v>
      </c>
      <c r="AY72" s="21">
        <v>16.5</v>
      </c>
      <c r="AZ72" s="17">
        <f t="shared" si="29"/>
        <v>1.1583824768323503</v>
      </c>
      <c r="BA72" s="17"/>
      <c r="BB72" s="21">
        <v>0</v>
      </c>
      <c r="BC72" s="17">
        <f t="shared" si="30"/>
        <v>0</v>
      </c>
      <c r="BD72" s="21">
        <v>0</v>
      </c>
      <c r="BE72" s="17">
        <f t="shared" si="31"/>
        <v>0</v>
      </c>
      <c r="BF72" s="21">
        <v>0</v>
      </c>
      <c r="BG72" s="17">
        <f t="shared" si="32"/>
        <v>0</v>
      </c>
      <c r="BH72" s="21">
        <v>0</v>
      </c>
      <c r="BI72" s="17">
        <f t="shared" si="33"/>
        <v>0</v>
      </c>
      <c r="BJ72" s="21">
        <f t="shared" si="34"/>
        <v>159.49539999999999</v>
      </c>
      <c r="BK72" s="21">
        <f t="shared" si="35"/>
        <v>96.75</v>
      </c>
      <c r="BL72" s="21">
        <f t="shared" si="36"/>
        <v>46.343200000000003</v>
      </c>
      <c r="BM72" s="21">
        <f t="shared" si="37"/>
        <v>0</v>
      </c>
      <c r="BN72" s="17" t="s">
        <v>1601</v>
      </c>
      <c r="BO72" s="17" t="s">
        <v>1601</v>
      </c>
      <c r="BQ72" s="17">
        <v>0.90476190476190477</v>
      </c>
      <c r="BR72" s="26">
        <v>0.72</v>
      </c>
      <c r="BS72" s="26">
        <f t="shared" si="38"/>
        <v>1.0047619047619047</v>
      </c>
      <c r="BU72" s="17">
        <f t="shared" si="39"/>
        <v>0</v>
      </c>
    </row>
    <row r="73" spans="1:73" s="6" customFormat="1" ht="18.75" customHeight="1" x14ac:dyDescent="0.15">
      <c r="A73" s="6" t="s">
        <v>1517</v>
      </c>
      <c r="B73" s="6" t="s">
        <v>1328</v>
      </c>
      <c r="C73" s="6" t="s">
        <v>1466</v>
      </c>
      <c r="D73" s="6" t="s">
        <v>1353</v>
      </c>
      <c r="E73" s="6" t="s">
        <v>1354</v>
      </c>
      <c r="F73" s="6" t="s">
        <v>441</v>
      </c>
      <c r="G73" s="6" t="s">
        <v>50</v>
      </c>
      <c r="H73" s="6" t="s">
        <v>454</v>
      </c>
      <c r="I73" s="6" t="s">
        <v>455</v>
      </c>
      <c r="J73" s="6" t="s">
        <v>1347</v>
      </c>
      <c r="K73" s="6" t="s">
        <v>1523</v>
      </c>
      <c r="L73" s="6" t="s">
        <v>1545</v>
      </c>
      <c r="M73" s="6" t="s">
        <v>1521</v>
      </c>
      <c r="N73" s="6">
        <v>0</v>
      </c>
      <c r="O73" s="8">
        <v>1.4166666666666667</v>
      </c>
      <c r="P73" s="8">
        <v>1.8044838083818586</v>
      </c>
      <c r="Q73" s="8">
        <v>1.83</v>
      </c>
      <c r="R73" s="7">
        <f t="shared" si="20"/>
        <v>5.6384583333333325</v>
      </c>
      <c r="S73" s="17">
        <f t="shared" si="21"/>
        <v>2.0811247723132964</v>
      </c>
      <c r="T73" s="6">
        <v>5</v>
      </c>
      <c r="U73" s="6">
        <v>3</v>
      </c>
      <c r="V73" s="6">
        <v>3</v>
      </c>
      <c r="W73" s="6">
        <v>2</v>
      </c>
      <c r="X73" s="6" t="s">
        <v>1357</v>
      </c>
      <c r="Y73" s="8">
        <v>4</v>
      </c>
      <c r="Z73" s="8">
        <v>6</v>
      </c>
      <c r="AA73" s="8">
        <v>5.6</v>
      </c>
      <c r="AB73" s="8">
        <v>5.55</v>
      </c>
      <c r="AC73" s="8">
        <v>5.63</v>
      </c>
      <c r="AD73" s="8">
        <v>5.54</v>
      </c>
      <c r="AE73" s="8">
        <v>5.58</v>
      </c>
      <c r="AF73" s="8">
        <v>5.67</v>
      </c>
      <c r="AG73" s="8">
        <v>5.84</v>
      </c>
      <c r="AH73" s="21">
        <v>5</v>
      </c>
      <c r="AI73" s="21">
        <v>6.1215000000000002</v>
      </c>
      <c r="AJ73" s="21">
        <v>7.1299999999999955</v>
      </c>
      <c r="AK73" s="8">
        <f t="shared" si="22"/>
        <v>67.66149999999999</v>
      </c>
      <c r="AL73" s="8">
        <v>1</v>
      </c>
      <c r="AM73" s="17">
        <f t="shared" si="23"/>
        <v>0.25</v>
      </c>
      <c r="AN73" s="8">
        <v>6</v>
      </c>
      <c r="AO73" s="17">
        <f t="shared" si="24"/>
        <v>1</v>
      </c>
      <c r="AP73" s="7">
        <v>6</v>
      </c>
      <c r="AQ73" s="17">
        <f t="shared" si="25"/>
        <v>1.0714285714285714</v>
      </c>
      <c r="AR73" s="21">
        <v>14</v>
      </c>
      <c r="AS73" s="17">
        <f t="shared" si="26"/>
        <v>2.5225225225225225</v>
      </c>
      <c r="AT73" s="21">
        <v>6</v>
      </c>
      <c r="AU73" s="17">
        <f t="shared" si="27"/>
        <v>1.0657193605683837</v>
      </c>
      <c r="AV73" s="21">
        <v>5</v>
      </c>
      <c r="AW73" s="17">
        <f t="shared" si="28"/>
        <v>0.90252707581227432</v>
      </c>
      <c r="AX73" s="17" t="s">
        <v>1516</v>
      </c>
      <c r="AY73" s="21">
        <v>6</v>
      </c>
      <c r="AZ73" s="17">
        <f t="shared" si="29"/>
        <v>1.075268817204301</v>
      </c>
      <c r="BA73" s="17"/>
      <c r="BB73" s="21">
        <v>4.5</v>
      </c>
      <c r="BC73" s="17">
        <f t="shared" si="30"/>
        <v>0.79365079365079361</v>
      </c>
      <c r="BD73" s="21">
        <v>2.42</v>
      </c>
      <c r="BE73" s="17">
        <f t="shared" si="31"/>
        <v>0.41438356164383561</v>
      </c>
      <c r="BF73" s="21">
        <v>5.5</v>
      </c>
      <c r="BG73" s="17">
        <f t="shared" si="32"/>
        <v>1.1000000000000001</v>
      </c>
      <c r="BH73" s="21">
        <v>5</v>
      </c>
      <c r="BI73" s="17">
        <f t="shared" si="33"/>
        <v>0.81679326962345833</v>
      </c>
      <c r="BJ73" s="21">
        <f t="shared" si="34"/>
        <v>60.531499999999994</v>
      </c>
      <c r="BK73" s="21">
        <f t="shared" si="35"/>
        <v>61.42</v>
      </c>
      <c r="BL73" s="21">
        <f t="shared" si="36"/>
        <v>18.251499999999997</v>
      </c>
      <c r="BM73" s="21">
        <f t="shared" si="37"/>
        <v>10.5</v>
      </c>
      <c r="BN73" s="17" t="s">
        <v>1601</v>
      </c>
      <c r="BO73" s="17" t="s">
        <v>1601</v>
      </c>
      <c r="BQ73" s="17">
        <v>0.90476190476190477</v>
      </c>
      <c r="BR73" s="26">
        <v>0.72</v>
      </c>
      <c r="BS73" s="26">
        <f t="shared" si="38"/>
        <v>1.0047619047619047</v>
      </c>
      <c r="BU73" s="17">
        <f t="shared" si="39"/>
        <v>0</v>
      </c>
    </row>
    <row r="74" spans="1:73" s="6" customFormat="1" ht="18.75" customHeight="1" x14ac:dyDescent="0.15">
      <c r="A74" s="6" t="s">
        <v>1517</v>
      </c>
      <c r="B74" s="6" t="s">
        <v>1328</v>
      </c>
      <c r="C74" s="6" t="s">
        <v>1466</v>
      </c>
      <c r="D74" s="6" t="s">
        <v>1353</v>
      </c>
      <c r="E74" s="6" t="s">
        <v>1354</v>
      </c>
      <c r="F74" s="6" t="s">
        <v>441</v>
      </c>
      <c r="G74" s="6" t="s">
        <v>50</v>
      </c>
      <c r="H74" s="6" t="s">
        <v>456</v>
      </c>
      <c r="I74" s="6" t="s">
        <v>457</v>
      </c>
      <c r="J74" s="6" t="s">
        <v>1346</v>
      </c>
      <c r="K74" s="6" t="s">
        <v>1519</v>
      </c>
      <c r="L74" s="6" t="s">
        <v>1545</v>
      </c>
      <c r="M74" s="6" t="s">
        <v>1521</v>
      </c>
      <c r="N74" s="6">
        <v>0</v>
      </c>
      <c r="O74" s="8">
        <v>1.5</v>
      </c>
      <c r="P74" s="8">
        <v>1.0833333333333333</v>
      </c>
      <c r="Q74" s="8">
        <v>2.0099999999999998</v>
      </c>
      <c r="R74" s="7">
        <f t="shared" si="20"/>
        <v>3.0124999999999997</v>
      </c>
      <c r="S74" s="17">
        <f t="shared" si="21"/>
        <v>0.49875621890547261</v>
      </c>
      <c r="T74" s="6">
        <v>5</v>
      </c>
      <c r="U74" s="6">
        <v>4</v>
      </c>
      <c r="V74" s="6">
        <v>3</v>
      </c>
      <c r="W74" s="6">
        <v>2</v>
      </c>
      <c r="X74" s="6" t="s">
        <v>1357</v>
      </c>
      <c r="Y74" s="8">
        <v>3</v>
      </c>
      <c r="Z74" s="8">
        <v>2</v>
      </c>
      <c r="AA74" s="8">
        <v>3</v>
      </c>
      <c r="AB74" s="8">
        <v>3</v>
      </c>
      <c r="AC74" s="8">
        <v>3</v>
      </c>
      <c r="AD74" s="8">
        <v>3</v>
      </c>
      <c r="AE74" s="8">
        <v>3</v>
      </c>
      <c r="AF74" s="8">
        <v>3</v>
      </c>
      <c r="AG74" s="8">
        <v>4</v>
      </c>
      <c r="AH74" s="21">
        <v>3</v>
      </c>
      <c r="AI74" s="21">
        <v>3.1500000000000004</v>
      </c>
      <c r="AJ74" s="21">
        <v>3</v>
      </c>
      <c r="AK74" s="8">
        <f t="shared" si="22"/>
        <v>36.15</v>
      </c>
      <c r="AL74" s="8">
        <v>2</v>
      </c>
      <c r="AM74" s="17">
        <f t="shared" si="23"/>
        <v>0.66666666666666663</v>
      </c>
      <c r="AN74" s="8">
        <v>4</v>
      </c>
      <c r="AO74" s="17">
        <f t="shared" si="24"/>
        <v>2</v>
      </c>
      <c r="AP74" s="7">
        <v>-0.67</v>
      </c>
      <c r="AQ74" s="17">
        <f t="shared" si="25"/>
        <v>-0.22333333333333336</v>
      </c>
      <c r="AR74" s="21">
        <v>4.08</v>
      </c>
      <c r="AS74" s="17">
        <f t="shared" si="26"/>
        <v>1.36</v>
      </c>
      <c r="AT74" s="21">
        <v>5.5</v>
      </c>
      <c r="AU74" s="17">
        <f t="shared" si="27"/>
        <v>1.8333333333333333</v>
      </c>
      <c r="AV74" s="21">
        <v>3.5</v>
      </c>
      <c r="AW74" s="17">
        <f t="shared" si="28"/>
        <v>1.1666666666666667</v>
      </c>
      <c r="AX74" s="17"/>
      <c r="AY74" s="21">
        <v>1</v>
      </c>
      <c r="AZ74" s="17">
        <f t="shared" si="29"/>
        <v>0.33333333333333331</v>
      </c>
      <c r="BA74" s="17" t="s">
        <v>1516</v>
      </c>
      <c r="BB74" s="21">
        <v>1</v>
      </c>
      <c r="BC74" s="17">
        <f t="shared" si="30"/>
        <v>0.33333333333333331</v>
      </c>
      <c r="BD74" s="21">
        <v>0.54</v>
      </c>
      <c r="BE74" s="17">
        <f t="shared" si="31"/>
        <v>0.13500000000000001</v>
      </c>
      <c r="BF74" s="21">
        <v>3.92</v>
      </c>
      <c r="BG74" s="17">
        <f t="shared" si="32"/>
        <v>1.3066666666666666</v>
      </c>
      <c r="BH74" s="21">
        <v>1.5</v>
      </c>
      <c r="BI74" s="17">
        <f t="shared" si="33"/>
        <v>0.47619047619047616</v>
      </c>
      <c r="BJ74" s="21">
        <f t="shared" si="34"/>
        <v>33.15</v>
      </c>
      <c r="BK74" s="21">
        <f t="shared" si="35"/>
        <v>26.369999999999997</v>
      </c>
      <c r="BL74" s="21">
        <f t="shared" si="36"/>
        <v>9.15</v>
      </c>
      <c r="BM74" s="21">
        <f t="shared" si="37"/>
        <v>5.42</v>
      </c>
      <c r="BN74" s="17" t="s">
        <v>1601</v>
      </c>
      <c r="BO74" s="17" t="s">
        <v>1601</v>
      </c>
      <c r="BQ74" s="17">
        <v>0.90476190476190477</v>
      </c>
      <c r="BR74" s="26">
        <v>0.72</v>
      </c>
      <c r="BS74" s="26">
        <f t="shared" si="38"/>
        <v>1.0047619047619047</v>
      </c>
      <c r="BU74" s="17">
        <f t="shared" si="39"/>
        <v>0</v>
      </c>
    </row>
    <row r="75" spans="1:73" s="6" customFormat="1" ht="18.75" customHeight="1" x14ac:dyDescent="0.15">
      <c r="A75" s="6" t="s">
        <v>1517</v>
      </c>
      <c r="B75" s="6" t="s">
        <v>1328</v>
      </c>
      <c r="C75" s="6" t="s">
        <v>1466</v>
      </c>
      <c r="D75" s="6" t="s">
        <v>1353</v>
      </c>
      <c r="E75" s="6" t="s">
        <v>1354</v>
      </c>
      <c r="F75" s="6" t="s">
        <v>441</v>
      </c>
      <c r="G75" s="6" t="s">
        <v>50</v>
      </c>
      <c r="H75" s="6" t="s">
        <v>458</v>
      </c>
      <c r="I75" s="6" t="s">
        <v>459</v>
      </c>
      <c r="J75" s="6" t="s">
        <v>1346</v>
      </c>
      <c r="K75" s="6" t="s">
        <v>1519</v>
      </c>
      <c r="L75" s="6" t="s">
        <v>1545</v>
      </c>
      <c r="M75" s="6" t="s">
        <v>1518</v>
      </c>
      <c r="N75" s="6">
        <v>1</v>
      </c>
      <c r="O75" s="8">
        <v>7.5</v>
      </c>
      <c r="P75" s="8">
        <v>14.416666666666666</v>
      </c>
      <c r="Q75" s="8">
        <v>12.6</v>
      </c>
      <c r="R75" s="7">
        <f t="shared" si="20"/>
        <v>17.255159051071725</v>
      </c>
      <c r="S75" s="17">
        <f t="shared" si="21"/>
        <v>0.369457067545375</v>
      </c>
      <c r="T75" s="6">
        <v>3</v>
      </c>
      <c r="U75" s="6">
        <v>3</v>
      </c>
      <c r="V75" s="6">
        <v>2</v>
      </c>
      <c r="W75" s="6">
        <v>2</v>
      </c>
      <c r="X75" s="6" t="s">
        <v>1357</v>
      </c>
      <c r="Y75" s="8">
        <v>17.9163</v>
      </c>
      <c r="Z75" s="8">
        <v>15</v>
      </c>
      <c r="AA75" s="8">
        <v>16.377413212245497</v>
      </c>
      <c r="AB75" s="8">
        <v>15.950760216786291</v>
      </c>
      <c r="AC75" s="8">
        <v>16.519630877398566</v>
      </c>
      <c r="AD75" s="8">
        <v>15.808542551633222</v>
      </c>
      <c r="AE75" s="8">
        <v>16.235195547092431</v>
      </c>
      <c r="AF75" s="8">
        <v>16.804066207704704</v>
      </c>
      <c r="AG75" s="8">
        <v>20</v>
      </c>
      <c r="AH75" s="21">
        <v>16.5</v>
      </c>
      <c r="AI75" s="21">
        <v>19.95</v>
      </c>
      <c r="AJ75" s="21">
        <v>20</v>
      </c>
      <c r="AK75" s="8">
        <f t="shared" si="22"/>
        <v>207.06190861286069</v>
      </c>
      <c r="AL75" s="8">
        <v>18</v>
      </c>
      <c r="AM75" s="17">
        <f t="shared" si="23"/>
        <v>1.0046717235143416</v>
      </c>
      <c r="AN75" s="8">
        <v>10.75</v>
      </c>
      <c r="AO75" s="17">
        <f t="shared" si="24"/>
        <v>0.71666666666666667</v>
      </c>
      <c r="AP75" s="7">
        <v>13.5</v>
      </c>
      <c r="AQ75" s="17">
        <f t="shared" si="25"/>
        <v>0.8243060015061453</v>
      </c>
      <c r="AR75" s="21">
        <v>21</v>
      </c>
      <c r="AS75" s="17">
        <f t="shared" si="26"/>
        <v>1.3165516699260504</v>
      </c>
      <c r="AT75" s="21">
        <v>21</v>
      </c>
      <c r="AU75" s="17">
        <f t="shared" si="27"/>
        <v>1.2712148446810201</v>
      </c>
      <c r="AV75" s="21">
        <v>9.5</v>
      </c>
      <c r="AW75" s="17">
        <f t="shared" si="28"/>
        <v>0.60094091336829336</v>
      </c>
      <c r="AX75" s="17" t="s">
        <v>1516</v>
      </c>
      <c r="AY75" s="21">
        <v>22.21</v>
      </c>
      <c r="AZ75" s="17">
        <f t="shared" si="29"/>
        <v>1.3680155521118809</v>
      </c>
      <c r="BA75" s="17"/>
      <c r="BB75" s="21">
        <v>16</v>
      </c>
      <c r="BC75" s="17">
        <f t="shared" si="30"/>
        <v>0.95215049751850911</v>
      </c>
      <c r="BD75" s="21">
        <v>14.05</v>
      </c>
      <c r="BE75" s="17">
        <f t="shared" si="31"/>
        <v>0.70250000000000001</v>
      </c>
      <c r="BF75" s="21">
        <v>17.25</v>
      </c>
      <c r="BG75" s="17">
        <f t="shared" si="32"/>
        <v>1.0454545454545454</v>
      </c>
      <c r="BH75" s="21">
        <v>18</v>
      </c>
      <c r="BI75" s="17">
        <f t="shared" si="33"/>
        <v>0.90225563909774442</v>
      </c>
      <c r="BJ75" s="21">
        <f t="shared" si="34"/>
        <v>187.06190861286069</v>
      </c>
      <c r="BK75" s="21">
        <f t="shared" si="35"/>
        <v>181.26000000000002</v>
      </c>
      <c r="BL75" s="21">
        <f t="shared" si="36"/>
        <v>56.45</v>
      </c>
      <c r="BM75" s="21">
        <f t="shared" si="37"/>
        <v>35.25</v>
      </c>
      <c r="BN75" s="17"/>
      <c r="BO75" s="17" t="s">
        <v>1601</v>
      </c>
      <c r="BQ75" s="17">
        <v>0.90476190476190477</v>
      </c>
      <c r="BR75" s="26">
        <v>0.72</v>
      </c>
      <c r="BS75" s="26">
        <f t="shared" si="38"/>
        <v>1.0047619047619047</v>
      </c>
      <c r="BU75" s="17">
        <f t="shared" si="39"/>
        <v>0</v>
      </c>
    </row>
    <row r="76" spans="1:73" s="6" customFormat="1" ht="18.75" customHeight="1" x14ac:dyDescent="0.15">
      <c r="A76" s="6" t="s">
        <v>1517</v>
      </c>
      <c r="B76" s="6" t="s">
        <v>1328</v>
      </c>
      <c r="C76" s="6" t="s">
        <v>1466</v>
      </c>
      <c r="D76" s="6" t="s">
        <v>1353</v>
      </c>
      <c r="E76" s="6" t="s">
        <v>1353</v>
      </c>
      <c r="F76" s="6" t="s">
        <v>420</v>
      </c>
      <c r="G76" s="6" t="s">
        <v>24</v>
      </c>
      <c r="H76" s="6" t="s">
        <v>421</v>
      </c>
      <c r="I76" s="6" t="s">
        <v>422</v>
      </c>
      <c r="J76" s="6" t="s">
        <v>1346</v>
      </c>
      <c r="K76" s="6" t="s">
        <v>1519</v>
      </c>
      <c r="L76" s="6" t="s">
        <v>1545</v>
      </c>
      <c r="M76" s="6" t="s">
        <v>1521</v>
      </c>
      <c r="N76" s="6">
        <v>0</v>
      </c>
      <c r="O76" s="8">
        <v>0</v>
      </c>
      <c r="P76" s="8">
        <v>0</v>
      </c>
      <c r="Q76" s="8">
        <v>8.4</v>
      </c>
      <c r="R76" s="7">
        <f t="shared" si="20"/>
        <v>13.282573516196912</v>
      </c>
      <c r="S76" s="17">
        <f t="shared" si="21"/>
        <v>0.58125875192820375</v>
      </c>
      <c r="W76" s="6">
        <v>3</v>
      </c>
      <c r="X76" s="6" t="s">
        <v>36</v>
      </c>
      <c r="Y76" s="8">
        <v>0.1666</v>
      </c>
      <c r="Z76" s="8">
        <v>11</v>
      </c>
      <c r="AA76" s="8">
        <v>14.68400271078475</v>
      </c>
      <c r="AB76" s="8">
        <v>14.271762017562709</v>
      </c>
      <c r="AC76" s="8">
        <v>14.913025318130329</v>
      </c>
      <c r="AD76" s="8">
        <v>14.180152974624479</v>
      </c>
      <c r="AE76" s="8">
        <v>14.546589146377404</v>
      </c>
      <c r="AF76" s="8">
        <v>15.187852446945021</v>
      </c>
      <c r="AG76" s="8">
        <v>16.653597133956723</v>
      </c>
      <c r="AH76" s="21">
        <v>12</v>
      </c>
      <c r="AI76" s="21">
        <v>14.904680704679246</v>
      </c>
      <c r="AJ76" s="21">
        <v>16.8826197413023</v>
      </c>
      <c r="AK76" s="8">
        <f t="shared" si="22"/>
        <v>159.39088219436294</v>
      </c>
      <c r="AL76" s="8">
        <v>3</v>
      </c>
      <c r="AM76" s="17">
        <f t="shared" si="23"/>
        <v>18.007202881152462</v>
      </c>
      <c r="AN76" s="8">
        <v>0</v>
      </c>
      <c r="AO76" s="17">
        <f t="shared" si="24"/>
        <v>0</v>
      </c>
      <c r="AP76" s="7">
        <v>21.5</v>
      </c>
      <c r="AQ76" s="17">
        <f t="shared" si="25"/>
        <v>1.4641784276033403</v>
      </c>
      <c r="AR76" s="21">
        <v>-9.25</v>
      </c>
      <c r="AS76" s="17">
        <f t="shared" si="26"/>
        <v>-0.648133004783644</v>
      </c>
      <c r="AT76" s="21">
        <v>8.7919999999999998</v>
      </c>
      <c r="AU76" s="17">
        <f t="shared" si="27"/>
        <v>0.58955173832577301</v>
      </c>
      <c r="AV76" s="21">
        <v>4.25</v>
      </c>
      <c r="AW76" s="17">
        <f t="shared" si="28"/>
        <v>0.29971467921435097</v>
      </c>
      <c r="AX76" s="17" t="s">
        <v>1516</v>
      </c>
      <c r="AY76" s="21">
        <v>-1.5</v>
      </c>
      <c r="AZ76" s="17">
        <f t="shared" si="29"/>
        <v>-0.10311695648416323</v>
      </c>
      <c r="BA76" s="17" t="s">
        <v>1516</v>
      </c>
      <c r="BB76" s="21">
        <v>0</v>
      </c>
      <c r="BC76" s="17">
        <f t="shared" si="30"/>
        <v>0</v>
      </c>
      <c r="BD76" s="21">
        <v>11.5</v>
      </c>
      <c r="BE76" s="17">
        <f t="shared" si="31"/>
        <v>0.69054150328588615</v>
      </c>
      <c r="BF76" s="21">
        <v>12</v>
      </c>
      <c r="BG76" s="17">
        <f t="shared" si="32"/>
        <v>1</v>
      </c>
      <c r="BH76" s="21">
        <v>16.880000000000003</v>
      </c>
      <c r="BI76" s="17">
        <f t="shared" si="33"/>
        <v>1.1325301316049405</v>
      </c>
      <c r="BJ76" s="21">
        <f t="shared" si="34"/>
        <v>142.50826245306064</v>
      </c>
      <c r="BK76" s="21">
        <f t="shared" si="35"/>
        <v>67.171999999999997</v>
      </c>
      <c r="BL76" s="21">
        <f t="shared" si="36"/>
        <v>43.787300445981543</v>
      </c>
      <c r="BM76" s="21">
        <f t="shared" si="37"/>
        <v>28.880000000000003</v>
      </c>
      <c r="BN76" s="17"/>
      <c r="BO76" s="17"/>
      <c r="BQ76" s="17">
        <v>0.7506362056324386</v>
      </c>
      <c r="BR76" s="26">
        <v>0.72</v>
      </c>
      <c r="BS76" s="26">
        <f t="shared" si="38"/>
        <v>0.85063620563243858</v>
      </c>
      <c r="BU76" s="17">
        <f t="shared" si="39"/>
        <v>0</v>
      </c>
    </row>
    <row r="77" spans="1:73" s="6" customFormat="1" ht="18.75" customHeight="1" x14ac:dyDescent="0.15">
      <c r="A77" s="6" t="s">
        <v>1517</v>
      </c>
      <c r="B77" s="6" t="s">
        <v>1328</v>
      </c>
      <c r="C77" s="6" t="s">
        <v>1466</v>
      </c>
      <c r="D77" s="6" t="s">
        <v>1353</v>
      </c>
      <c r="E77" s="6" t="s">
        <v>1353</v>
      </c>
      <c r="F77" s="6" t="s">
        <v>420</v>
      </c>
      <c r="G77" s="6" t="s">
        <v>24</v>
      </c>
      <c r="H77" s="6" t="s">
        <v>423</v>
      </c>
      <c r="I77" s="6" t="s">
        <v>424</v>
      </c>
      <c r="J77" s="6" t="s">
        <v>1347</v>
      </c>
      <c r="K77" s="6" t="s">
        <v>1523</v>
      </c>
      <c r="L77" s="6" t="s">
        <v>1545</v>
      </c>
      <c r="M77" s="6" t="s">
        <v>1518</v>
      </c>
      <c r="N77" s="6">
        <v>1</v>
      </c>
      <c r="O77" s="8">
        <v>0</v>
      </c>
      <c r="P77" s="8">
        <v>0</v>
      </c>
      <c r="Q77" s="8">
        <v>8</v>
      </c>
      <c r="R77" s="7">
        <f t="shared" si="20"/>
        <v>11.659541666666669</v>
      </c>
      <c r="S77" s="17">
        <f t="shared" si="21"/>
        <v>0.45744270833333367</v>
      </c>
      <c r="T77" s="6">
        <v>0</v>
      </c>
      <c r="U77" s="6">
        <v>0</v>
      </c>
      <c r="V77" s="6">
        <v>1</v>
      </c>
      <c r="W77" s="6">
        <v>1</v>
      </c>
      <c r="Y77" s="8">
        <v>13.71</v>
      </c>
      <c r="Z77" s="8">
        <v>10</v>
      </c>
      <c r="AA77" s="8">
        <v>11.47</v>
      </c>
      <c r="AB77" s="8">
        <v>11.11</v>
      </c>
      <c r="AC77" s="8">
        <v>11</v>
      </c>
      <c r="AD77" s="8">
        <v>11.030000000000001</v>
      </c>
      <c r="AE77" s="8">
        <v>11.35</v>
      </c>
      <c r="AF77" s="8">
        <v>11.91</v>
      </c>
      <c r="AG77" s="8">
        <v>13.19</v>
      </c>
      <c r="AH77" s="21">
        <v>9.5</v>
      </c>
      <c r="AI77" s="21">
        <v>11.784500000000001</v>
      </c>
      <c r="AJ77" s="21">
        <v>13.860000000000028</v>
      </c>
      <c r="AK77" s="8">
        <f t="shared" si="22"/>
        <v>139.91450000000003</v>
      </c>
      <c r="AL77" s="8">
        <v>10</v>
      </c>
      <c r="AM77" s="17">
        <f t="shared" si="23"/>
        <v>0.72939460247994159</v>
      </c>
      <c r="AN77" s="8">
        <v>9.7100000000000009</v>
      </c>
      <c r="AO77" s="17">
        <f t="shared" si="24"/>
        <v>0.97100000000000009</v>
      </c>
      <c r="AP77" s="7">
        <v>12</v>
      </c>
      <c r="AQ77" s="17">
        <f t="shared" si="25"/>
        <v>1.046207497820401</v>
      </c>
      <c r="AR77" s="21">
        <v>15.875</v>
      </c>
      <c r="AS77" s="17">
        <f t="shared" si="26"/>
        <v>1.428892889288929</v>
      </c>
      <c r="AT77" s="21">
        <v>13.625</v>
      </c>
      <c r="AU77" s="17">
        <f t="shared" si="27"/>
        <v>1.2386363636363635</v>
      </c>
      <c r="AV77" s="21">
        <v>10.5</v>
      </c>
      <c r="AW77" s="17">
        <f t="shared" si="28"/>
        <v>0.95194922937443327</v>
      </c>
      <c r="AX77" s="17" t="s">
        <v>1516</v>
      </c>
      <c r="AY77" s="21">
        <v>7.71</v>
      </c>
      <c r="AZ77" s="17">
        <f t="shared" si="29"/>
        <v>0.67929515418502207</v>
      </c>
      <c r="BA77" s="17" t="s">
        <v>1516</v>
      </c>
      <c r="BB77" s="21">
        <v>8.6900000000000013</v>
      </c>
      <c r="BC77" s="17">
        <f t="shared" si="30"/>
        <v>0.72963895885810248</v>
      </c>
      <c r="BD77" s="21">
        <v>16.119999999999997</v>
      </c>
      <c r="BE77" s="17">
        <f t="shared" si="31"/>
        <v>1.2221379833206973</v>
      </c>
      <c r="BF77" s="21">
        <v>10.96</v>
      </c>
      <c r="BG77" s="17">
        <f t="shared" si="32"/>
        <v>1.1536842105263159</v>
      </c>
      <c r="BH77" s="21">
        <v>3.04</v>
      </c>
      <c r="BI77" s="17">
        <f t="shared" si="33"/>
        <v>0.25796597225168649</v>
      </c>
      <c r="BJ77" s="21">
        <f t="shared" si="34"/>
        <v>126.05449999999999</v>
      </c>
      <c r="BK77" s="21">
        <f t="shared" si="35"/>
        <v>118.23</v>
      </c>
      <c r="BL77" s="21">
        <f t="shared" si="36"/>
        <v>35.144500000000029</v>
      </c>
      <c r="BM77" s="21">
        <f t="shared" si="37"/>
        <v>14</v>
      </c>
      <c r="BN77" s="17" t="s">
        <v>1601</v>
      </c>
      <c r="BO77" s="17" t="s">
        <v>1601</v>
      </c>
      <c r="BQ77" s="17">
        <v>0.7506362056324386</v>
      </c>
      <c r="BR77" s="26">
        <v>0.72</v>
      </c>
      <c r="BS77" s="26">
        <f t="shared" si="38"/>
        <v>0.85063620563243858</v>
      </c>
      <c r="BU77" s="17">
        <f t="shared" si="39"/>
        <v>0</v>
      </c>
    </row>
    <row r="78" spans="1:73" s="6" customFormat="1" ht="18.75" customHeight="1" x14ac:dyDescent="0.15">
      <c r="A78" s="6" t="s">
        <v>1517</v>
      </c>
      <c r="B78" s="6" t="s">
        <v>1328</v>
      </c>
      <c r="C78" s="6" t="s">
        <v>1466</v>
      </c>
      <c r="D78" s="6" t="s">
        <v>1353</v>
      </c>
      <c r="E78" s="6" t="s">
        <v>1353</v>
      </c>
      <c r="F78" s="6" t="s">
        <v>420</v>
      </c>
      <c r="G78" s="6" t="s">
        <v>24</v>
      </c>
      <c r="H78" s="6" t="s">
        <v>425</v>
      </c>
      <c r="I78" s="6" t="s">
        <v>426</v>
      </c>
      <c r="J78" s="6" t="s">
        <v>1347</v>
      </c>
      <c r="K78" s="6" t="s">
        <v>1523</v>
      </c>
      <c r="L78" s="6" t="s">
        <v>1545</v>
      </c>
      <c r="M78" s="6" t="s">
        <v>1518</v>
      </c>
      <c r="N78" s="6">
        <v>1</v>
      </c>
      <c r="O78" s="8">
        <v>0</v>
      </c>
      <c r="P78" s="8">
        <v>0.83333333333333337</v>
      </c>
      <c r="Q78" s="8">
        <v>10.4</v>
      </c>
      <c r="R78" s="7">
        <f t="shared" si="20"/>
        <v>14.557499999999999</v>
      </c>
      <c r="S78" s="17">
        <f t="shared" si="21"/>
        <v>0.39975961538461524</v>
      </c>
      <c r="U78" s="6">
        <v>0</v>
      </c>
      <c r="V78" s="6">
        <v>3</v>
      </c>
      <c r="W78" s="6">
        <v>2</v>
      </c>
      <c r="X78" s="6" t="s">
        <v>36</v>
      </c>
      <c r="Y78" s="8">
        <v>13.88</v>
      </c>
      <c r="Z78" s="8">
        <v>10</v>
      </c>
      <c r="AA78" s="8">
        <v>14</v>
      </c>
      <c r="AB78" s="8">
        <v>15</v>
      </c>
      <c r="AC78" s="8">
        <v>15</v>
      </c>
      <c r="AD78" s="8">
        <v>15</v>
      </c>
      <c r="AE78" s="8">
        <v>15</v>
      </c>
      <c r="AF78" s="8">
        <v>15</v>
      </c>
      <c r="AG78" s="8">
        <v>18</v>
      </c>
      <c r="AH78" s="21">
        <v>12.25</v>
      </c>
      <c r="AI78" s="21">
        <v>14.56</v>
      </c>
      <c r="AJ78" s="21">
        <v>17</v>
      </c>
      <c r="AK78" s="8">
        <f t="shared" si="22"/>
        <v>174.69</v>
      </c>
      <c r="AL78" s="8">
        <v>2</v>
      </c>
      <c r="AM78" s="17">
        <f t="shared" si="23"/>
        <v>0.14409221902017291</v>
      </c>
      <c r="AN78" s="8">
        <v>14.670000000000002</v>
      </c>
      <c r="AO78" s="17">
        <f t="shared" si="24"/>
        <v>1.4670000000000001</v>
      </c>
      <c r="AP78" s="7">
        <v>12.21</v>
      </c>
      <c r="AQ78" s="17">
        <f t="shared" si="25"/>
        <v>0.87214285714285722</v>
      </c>
      <c r="AR78" s="21">
        <v>18.829999999999998</v>
      </c>
      <c r="AS78" s="17">
        <f t="shared" si="26"/>
        <v>1.2553333333333332</v>
      </c>
      <c r="AT78" s="21">
        <v>5</v>
      </c>
      <c r="AU78" s="17">
        <f t="shared" si="27"/>
        <v>0.33333333333333331</v>
      </c>
      <c r="AV78" s="21">
        <v>11</v>
      </c>
      <c r="AW78" s="17">
        <f t="shared" si="28"/>
        <v>0.73333333333333328</v>
      </c>
      <c r="AX78" s="17" t="s">
        <v>1516</v>
      </c>
      <c r="AY78" s="21">
        <v>10</v>
      </c>
      <c r="AZ78" s="17">
        <f t="shared" si="29"/>
        <v>0.66666666666666663</v>
      </c>
      <c r="BA78" s="17" t="s">
        <v>1516</v>
      </c>
      <c r="BB78" s="21">
        <v>5.3800000000000008</v>
      </c>
      <c r="BC78" s="17">
        <f t="shared" si="30"/>
        <v>0.35866666666666674</v>
      </c>
      <c r="BD78" s="21">
        <v>4.42</v>
      </c>
      <c r="BE78" s="17">
        <f t="shared" si="31"/>
        <v>0.24555555555555555</v>
      </c>
      <c r="BF78" s="21">
        <v>3.8099999999999996</v>
      </c>
      <c r="BG78" s="17">
        <f t="shared" si="32"/>
        <v>0.31102040816326526</v>
      </c>
      <c r="BH78" s="21">
        <v>3.38</v>
      </c>
      <c r="BI78" s="17">
        <f t="shared" si="33"/>
        <v>0.23214285714285712</v>
      </c>
      <c r="BJ78" s="21">
        <f t="shared" si="34"/>
        <v>157.69</v>
      </c>
      <c r="BK78" s="21">
        <f t="shared" si="35"/>
        <v>90.7</v>
      </c>
      <c r="BL78" s="21">
        <f t="shared" si="36"/>
        <v>43.81</v>
      </c>
      <c r="BM78" s="21">
        <f t="shared" si="37"/>
        <v>7.1899999999999995</v>
      </c>
      <c r="BN78" s="17" t="s">
        <v>1601</v>
      </c>
      <c r="BO78" s="17" t="s">
        <v>1601</v>
      </c>
      <c r="BQ78" s="17">
        <v>0.7506362056324386</v>
      </c>
      <c r="BR78" s="26">
        <v>0.72</v>
      </c>
      <c r="BS78" s="26">
        <f t="shared" si="38"/>
        <v>0.85063620563243858</v>
      </c>
      <c r="BU78" s="17">
        <f t="shared" si="39"/>
        <v>0</v>
      </c>
    </row>
    <row r="79" spans="1:73" s="6" customFormat="1" ht="18.75" customHeight="1" x14ac:dyDescent="0.15">
      <c r="A79" s="6" t="s">
        <v>1517</v>
      </c>
      <c r="B79" s="6" t="s">
        <v>1328</v>
      </c>
      <c r="C79" s="6" t="s">
        <v>1466</v>
      </c>
      <c r="D79" s="6" t="s">
        <v>1353</v>
      </c>
      <c r="E79" s="6" t="s">
        <v>1353</v>
      </c>
      <c r="F79" s="6" t="s">
        <v>420</v>
      </c>
      <c r="G79" s="6" t="s">
        <v>24</v>
      </c>
      <c r="H79" s="6" t="s">
        <v>427</v>
      </c>
      <c r="I79" s="6" t="s">
        <v>428</v>
      </c>
      <c r="J79" s="6" t="s">
        <v>1346</v>
      </c>
      <c r="K79" s="6" t="s">
        <v>1519</v>
      </c>
      <c r="L79" s="6" t="s">
        <v>1545</v>
      </c>
      <c r="M79" s="6" t="s">
        <v>1518</v>
      </c>
      <c r="N79" s="6">
        <v>1</v>
      </c>
      <c r="O79" s="8">
        <v>1</v>
      </c>
      <c r="P79" s="8">
        <v>8.3333333333333339</v>
      </c>
      <c r="Q79" s="8">
        <v>14.25</v>
      </c>
      <c r="R79" s="7">
        <f t="shared" si="20"/>
        <v>16.690000000000001</v>
      </c>
      <c r="S79" s="17">
        <f t="shared" si="21"/>
        <v>0.17122807017543873</v>
      </c>
      <c r="T79" s="6">
        <v>4</v>
      </c>
      <c r="U79" s="6">
        <v>4</v>
      </c>
      <c r="V79" s="6">
        <v>3</v>
      </c>
      <c r="W79" s="6">
        <v>2</v>
      </c>
      <c r="X79" s="6" t="s">
        <v>31</v>
      </c>
      <c r="Y79" s="8">
        <v>17.03</v>
      </c>
      <c r="Z79" s="8">
        <v>14</v>
      </c>
      <c r="AA79" s="8">
        <v>15.5</v>
      </c>
      <c r="AB79" s="8">
        <v>15.23</v>
      </c>
      <c r="AC79" s="8">
        <v>15.59</v>
      </c>
      <c r="AD79" s="8">
        <v>15.14</v>
      </c>
      <c r="AE79" s="8">
        <v>17</v>
      </c>
      <c r="AF79" s="8">
        <v>17</v>
      </c>
      <c r="AG79" s="8">
        <v>20</v>
      </c>
      <c r="AH79" s="21">
        <v>15.5</v>
      </c>
      <c r="AI79" s="21">
        <v>17.29</v>
      </c>
      <c r="AJ79" s="21">
        <v>21</v>
      </c>
      <c r="AK79" s="8">
        <f t="shared" si="22"/>
        <v>200.28</v>
      </c>
      <c r="AL79" s="8">
        <v>28.499999999999996</v>
      </c>
      <c r="AM79" s="17">
        <f t="shared" si="23"/>
        <v>1.6735173223722839</v>
      </c>
      <c r="AN79" s="8">
        <v>5</v>
      </c>
      <c r="AO79" s="17">
        <f t="shared" si="24"/>
        <v>0.35714285714285715</v>
      </c>
      <c r="AP79" s="7">
        <v>20</v>
      </c>
      <c r="AQ79" s="17">
        <f t="shared" si="25"/>
        <v>1.2903225806451613</v>
      </c>
      <c r="AR79" s="21">
        <v>9</v>
      </c>
      <c r="AS79" s="17">
        <f t="shared" si="26"/>
        <v>0.59093893630991468</v>
      </c>
      <c r="AT79" s="21">
        <v>10</v>
      </c>
      <c r="AU79" s="17">
        <f t="shared" si="27"/>
        <v>0.64143681847338041</v>
      </c>
      <c r="AV79" s="21">
        <v>12.208</v>
      </c>
      <c r="AW79" s="17">
        <f t="shared" si="28"/>
        <v>0.80634081902245702</v>
      </c>
      <c r="AX79" s="17" t="s">
        <v>1516</v>
      </c>
      <c r="AY79" s="21">
        <v>-4.17</v>
      </c>
      <c r="AZ79" s="17">
        <f t="shared" si="29"/>
        <v>-0.24529411764705883</v>
      </c>
      <c r="BA79" s="17" t="s">
        <v>1516</v>
      </c>
      <c r="BB79" s="21">
        <v>9</v>
      </c>
      <c r="BC79" s="17">
        <f t="shared" si="30"/>
        <v>0.52941176470588236</v>
      </c>
      <c r="BD79" s="21">
        <v>7.79</v>
      </c>
      <c r="BE79" s="17">
        <f t="shared" si="31"/>
        <v>0.38950000000000001</v>
      </c>
      <c r="BF79" s="21">
        <v>4.58</v>
      </c>
      <c r="BG79" s="17">
        <f t="shared" si="32"/>
        <v>0.29548387096774192</v>
      </c>
      <c r="BH79" s="21">
        <v>3.58</v>
      </c>
      <c r="BI79" s="17">
        <f t="shared" si="33"/>
        <v>0.20705610179294393</v>
      </c>
      <c r="BJ79" s="21">
        <f t="shared" si="34"/>
        <v>179.28</v>
      </c>
      <c r="BK79" s="21">
        <f t="shared" si="35"/>
        <v>105.488</v>
      </c>
      <c r="BL79" s="21">
        <f t="shared" si="36"/>
        <v>53.79</v>
      </c>
      <c r="BM79" s="21">
        <f t="shared" si="37"/>
        <v>8.16</v>
      </c>
      <c r="BN79" s="17" t="s">
        <v>1601</v>
      </c>
      <c r="BO79" s="17" t="s">
        <v>1601</v>
      </c>
      <c r="BQ79" s="17">
        <v>0.7506362056324386</v>
      </c>
      <c r="BR79" s="26">
        <v>0.72</v>
      </c>
      <c r="BS79" s="26">
        <f t="shared" si="38"/>
        <v>0.85063620563243858</v>
      </c>
      <c r="BU79" s="17">
        <f t="shared" si="39"/>
        <v>0</v>
      </c>
    </row>
    <row r="80" spans="1:73" s="6" customFormat="1" ht="18.75" customHeight="1" x14ac:dyDescent="0.15">
      <c r="A80" s="6" t="s">
        <v>1517</v>
      </c>
      <c r="B80" s="6" t="s">
        <v>1328</v>
      </c>
      <c r="C80" s="6" t="s">
        <v>1466</v>
      </c>
      <c r="D80" s="6" t="s">
        <v>1353</v>
      </c>
      <c r="E80" s="6" t="s">
        <v>1353</v>
      </c>
      <c r="F80" s="6" t="s">
        <v>420</v>
      </c>
      <c r="G80" s="6" t="s">
        <v>24</v>
      </c>
      <c r="H80" s="6" t="s">
        <v>429</v>
      </c>
      <c r="I80" s="6" t="s">
        <v>430</v>
      </c>
      <c r="J80" s="6" t="s">
        <v>1346</v>
      </c>
      <c r="K80" s="6" t="s">
        <v>1519</v>
      </c>
      <c r="L80" s="6" t="s">
        <v>1545</v>
      </c>
      <c r="M80" s="6" t="s">
        <v>1518</v>
      </c>
      <c r="N80" s="6">
        <v>1</v>
      </c>
      <c r="O80" s="8">
        <v>6.333333333333333</v>
      </c>
      <c r="P80" s="8">
        <v>6.666666666666667</v>
      </c>
      <c r="Q80" s="8">
        <v>7.420490909090911</v>
      </c>
      <c r="R80" s="7">
        <f t="shared" si="20"/>
        <v>9.9643694272367203</v>
      </c>
      <c r="S80" s="17">
        <f t="shared" si="21"/>
        <v>0.34281808970741823</v>
      </c>
      <c r="T80" s="6">
        <v>4</v>
      </c>
      <c r="U80" s="6">
        <v>4</v>
      </c>
      <c r="V80" s="6">
        <v>3</v>
      </c>
      <c r="W80" s="6">
        <v>2</v>
      </c>
      <c r="X80" s="6" t="s">
        <v>28</v>
      </c>
      <c r="Y80" s="8">
        <v>12.472433126840659</v>
      </c>
      <c r="Z80" s="8">
        <v>10</v>
      </c>
      <c r="AA80" s="8">
        <v>10</v>
      </c>
      <c r="AB80" s="8">
        <v>10</v>
      </c>
      <c r="AC80" s="8">
        <v>10</v>
      </c>
      <c r="AD80" s="8">
        <v>10</v>
      </c>
      <c r="AE80" s="8">
        <v>10</v>
      </c>
      <c r="AF80" s="8">
        <v>10</v>
      </c>
      <c r="AG80" s="8">
        <v>10</v>
      </c>
      <c r="AH80" s="21">
        <v>8</v>
      </c>
      <c r="AI80" s="21">
        <v>9.1</v>
      </c>
      <c r="AJ80" s="21">
        <v>10</v>
      </c>
      <c r="AK80" s="8">
        <f t="shared" si="22"/>
        <v>119.57243312684065</v>
      </c>
      <c r="AL80" s="8">
        <v>18.079999999999998</v>
      </c>
      <c r="AM80" s="17">
        <f t="shared" si="23"/>
        <v>1.4495968682399156</v>
      </c>
      <c r="AN80" s="8">
        <v>1.5833333333333339</v>
      </c>
      <c r="AO80" s="17">
        <f t="shared" si="24"/>
        <v>0.15833333333333338</v>
      </c>
      <c r="AP80" s="7">
        <v>23</v>
      </c>
      <c r="AQ80" s="17">
        <f t="shared" si="25"/>
        <v>2.2999999999999998</v>
      </c>
      <c r="AR80" s="21">
        <v>12.5</v>
      </c>
      <c r="AS80" s="17">
        <f t="shared" si="26"/>
        <v>1.25</v>
      </c>
      <c r="AT80" s="21">
        <v>10.833</v>
      </c>
      <c r="AU80" s="17">
        <f t="shared" si="27"/>
        <v>1.0832999999999999</v>
      </c>
      <c r="AV80" s="21">
        <v>18.207999999999998</v>
      </c>
      <c r="AW80" s="17">
        <f t="shared" si="28"/>
        <v>1.8207999999999998</v>
      </c>
      <c r="AX80" s="17"/>
      <c r="AY80" s="21">
        <v>0</v>
      </c>
      <c r="AZ80" s="17">
        <f t="shared" si="29"/>
        <v>0</v>
      </c>
      <c r="BA80" s="17" t="s">
        <v>1516</v>
      </c>
      <c r="BB80" s="21">
        <v>5.5</v>
      </c>
      <c r="BC80" s="17">
        <f t="shared" si="30"/>
        <v>0.55000000000000004</v>
      </c>
      <c r="BD80" s="21">
        <v>4.92</v>
      </c>
      <c r="BE80" s="17">
        <f t="shared" si="31"/>
        <v>0.49199999999999999</v>
      </c>
      <c r="BF80" s="21">
        <v>14.629999999999999</v>
      </c>
      <c r="BG80" s="17">
        <f t="shared" si="32"/>
        <v>1.8287499999999999</v>
      </c>
      <c r="BH80" s="21">
        <v>15.42</v>
      </c>
      <c r="BI80" s="17">
        <f t="shared" si="33"/>
        <v>1.6945054945054945</v>
      </c>
      <c r="BJ80" s="21">
        <f t="shared" si="34"/>
        <v>109.57243312684065</v>
      </c>
      <c r="BK80" s="21">
        <f t="shared" si="35"/>
        <v>124.67433333333334</v>
      </c>
      <c r="BL80" s="21">
        <f t="shared" si="36"/>
        <v>27.1</v>
      </c>
      <c r="BM80" s="21">
        <f t="shared" si="37"/>
        <v>30.049999999999997</v>
      </c>
      <c r="BN80" s="17"/>
      <c r="BO80" s="17"/>
      <c r="BQ80" s="17">
        <v>0.7506362056324386</v>
      </c>
      <c r="BR80" s="26">
        <v>0.72</v>
      </c>
      <c r="BS80" s="26">
        <f t="shared" si="38"/>
        <v>0.85063620563243858</v>
      </c>
      <c r="BU80" s="17">
        <f t="shared" si="39"/>
        <v>0</v>
      </c>
    </row>
    <row r="81" spans="1:73" s="6" customFormat="1" ht="18.75" customHeight="1" x14ac:dyDescent="0.15">
      <c r="A81" s="6" t="s">
        <v>1517</v>
      </c>
      <c r="B81" s="6" t="s">
        <v>1328</v>
      </c>
      <c r="C81" s="6" t="s">
        <v>1466</v>
      </c>
      <c r="D81" s="6" t="s">
        <v>1353</v>
      </c>
      <c r="E81" s="6" t="s">
        <v>1353</v>
      </c>
      <c r="F81" s="6" t="s">
        <v>420</v>
      </c>
      <c r="G81" s="6" t="s">
        <v>24</v>
      </c>
      <c r="H81" s="6" t="s">
        <v>431</v>
      </c>
      <c r="I81" s="6" t="s">
        <v>432</v>
      </c>
      <c r="J81" s="6" t="s">
        <v>1347</v>
      </c>
      <c r="K81" s="6" t="s">
        <v>1523</v>
      </c>
      <c r="L81" s="6" t="s">
        <v>1545</v>
      </c>
      <c r="M81" s="6" t="s">
        <v>1518</v>
      </c>
      <c r="N81" s="6">
        <v>1</v>
      </c>
      <c r="O81" s="8">
        <v>1.25</v>
      </c>
      <c r="P81" s="8">
        <v>0.41666666666666669</v>
      </c>
      <c r="Q81" s="8">
        <v>10.083333333333334</v>
      </c>
      <c r="R81" s="7">
        <f t="shared" si="20"/>
        <v>18.310541666666666</v>
      </c>
      <c r="S81" s="17">
        <f t="shared" si="21"/>
        <v>0.81592148760330563</v>
      </c>
      <c r="T81" s="6">
        <v>4</v>
      </c>
      <c r="U81" s="6">
        <v>4</v>
      </c>
      <c r="V81" s="6">
        <v>3</v>
      </c>
      <c r="W81" s="6">
        <v>2</v>
      </c>
      <c r="X81" s="6" t="s">
        <v>36</v>
      </c>
      <c r="Y81" s="8">
        <v>1.61</v>
      </c>
      <c r="Z81" s="8">
        <v>11</v>
      </c>
      <c r="AA81" s="8">
        <v>18.3</v>
      </c>
      <c r="AB81" s="8">
        <v>19.850000000000001</v>
      </c>
      <c r="AC81" s="8">
        <v>19.55</v>
      </c>
      <c r="AD81" s="8">
        <v>18.75</v>
      </c>
      <c r="AE81" s="8">
        <v>18.440000000000019</v>
      </c>
      <c r="AF81" s="8">
        <v>18.850000000000001</v>
      </c>
      <c r="AG81" s="8">
        <v>25.45</v>
      </c>
      <c r="AH81" s="21">
        <v>17.25</v>
      </c>
      <c r="AI81" s="21">
        <v>21.976499999999998</v>
      </c>
      <c r="AJ81" s="21">
        <v>28.7</v>
      </c>
      <c r="AK81" s="8">
        <f t="shared" si="22"/>
        <v>219.72649999999999</v>
      </c>
      <c r="AL81" s="8">
        <v>19</v>
      </c>
      <c r="AM81" s="17">
        <f t="shared" si="23"/>
        <v>11.801242236024844</v>
      </c>
      <c r="AN81" s="8">
        <v>13.04</v>
      </c>
      <c r="AO81" s="17">
        <f t="shared" si="24"/>
        <v>1.1854545454545453</v>
      </c>
      <c r="AP81" s="7">
        <v>22.17</v>
      </c>
      <c r="AQ81" s="17">
        <f t="shared" si="25"/>
        <v>1.2114754098360656</v>
      </c>
      <c r="AR81" s="21">
        <v>25.21</v>
      </c>
      <c r="AS81" s="17">
        <f t="shared" si="26"/>
        <v>1.2700251889168765</v>
      </c>
      <c r="AT81" s="21">
        <v>20</v>
      </c>
      <c r="AU81" s="17">
        <f t="shared" si="27"/>
        <v>1.0230179028132993</v>
      </c>
      <c r="AV81" s="21">
        <v>19</v>
      </c>
      <c r="AW81" s="17">
        <f t="shared" si="28"/>
        <v>1.0133333333333334</v>
      </c>
      <c r="AX81" s="17"/>
      <c r="AY81" s="21">
        <v>0</v>
      </c>
      <c r="AZ81" s="17">
        <f t="shared" si="29"/>
        <v>0</v>
      </c>
      <c r="BA81" s="17" t="s">
        <v>1516</v>
      </c>
      <c r="BB81" s="21">
        <v>0</v>
      </c>
      <c r="BC81" s="17">
        <f t="shared" si="30"/>
        <v>0</v>
      </c>
      <c r="BD81" s="21">
        <v>0</v>
      </c>
      <c r="BE81" s="17">
        <f t="shared" si="31"/>
        <v>0</v>
      </c>
      <c r="BF81" s="21">
        <v>1.1300000000000001</v>
      </c>
      <c r="BG81" s="17">
        <f t="shared" si="32"/>
        <v>6.5507246376811601E-2</v>
      </c>
      <c r="BH81" s="21">
        <v>14</v>
      </c>
      <c r="BI81" s="17">
        <f t="shared" si="33"/>
        <v>0.63704411530498495</v>
      </c>
      <c r="BJ81" s="21">
        <f t="shared" si="34"/>
        <v>191.0265</v>
      </c>
      <c r="BK81" s="21">
        <f t="shared" si="35"/>
        <v>133.55000000000001</v>
      </c>
      <c r="BL81" s="21">
        <f t="shared" si="36"/>
        <v>67.926500000000004</v>
      </c>
      <c r="BM81" s="21">
        <f t="shared" si="37"/>
        <v>15.13</v>
      </c>
      <c r="BN81" s="17" t="s">
        <v>1601</v>
      </c>
      <c r="BO81" s="17" t="s">
        <v>1601</v>
      </c>
      <c r="BQ81" s="17">
        <v>0.7506362056324386</v>
      </c>
      <c r="BR81" s="26">
        <v>0.72</v>
      </c>
      <c r="BS81" s="26">
        <f t="shared" si="38"/>
        <v>0.85063620563243858</v>
      </c>
      <c r="BU81" s="17">
        <f t="shared" si="39"/>
        <v>0</v>
      </c>
    </row>
    <row r="82" spans="1:73" s="6" customFormat="1" ht="18.75" customHeight="1" x14ac:dyDescent="0.15">
      <c r="A82" s="6" t="s">
        <v>1517</v>
      </c>
      <c r="B82" s="6" t="s">
        <v>1328</v>
      </c>
      <c r="C82" s="6" t="s">
        <v>1466</v>
      </c>
      <c r="D82" s="6" t="s">
        <v>1353</v>
      </c>
      <c r="E82" s="6" t="s">
        <v>1353</v>
      </c>
      <c r="F82" s="6" t="s">
        <v>420</v>
      </c>
      <c r="G82" s="6" t="s">
        <v>24</v>
      </c>
      <c r="H82" s="6" t="s">
        <v>433</v>
      </c>
      <c r="I82" s="6" t="s">
        <v>434</v>
      </c>
      <c r="J82" s="6" t="s">
        <v>1347</v>
      </c>
      <c r="K82" s="6" t="s">
        <v>1523</v>
      </c>
      <c r="L82" s="6" t="s">
        <v>1545</v>
      </c>
      <c r="M82" s="6" t="s">
        <v>1518</v>
      </c>
      <c r="N82" s="6">
        <v>1</v>
      </c>
      <c r="O82" s="8">
        <v>56.666666666666664</v>
      </c>
      <c r="P82" s="8">
        <v>49.333333333333336</v>
      </c>
      <c r="Q82" s="8">
        <v>11.221908333333333</v>
      </c>
      <c r="R82" s="7">
        <f t="shared" si="20"/>
        <v>13.1975</v>
      </c>
      <c r="S82" s="17">
        <f t="shared" si="21"/>
        <v>0.17604774588992211</v>
      </c>
      <c r="T82" s="6">
        <v>4</v>
      </c>
      <c r="U82" s="6">
        <v>3</v>
      </c>
      <c r="V82" s="6">
        <v>2</v>
      </c>
      <c r="W82" s="6">
        <v>1</v>
      </c>
      <c r="X82" s="6" t="s">
        <v>31</v>
      </c>
      <c r="Y82" s="8">
        <v>13.88</v>
      </c>
      <c r="Z82" s="8">
        <v>10</v>
      </c>
      <c r="AA82" s="8">
        <v>11</v>
      </c>
      <c r="AB82" s="8">
        <v>13</v>
      </c>
      <c r="AC82" s="8">
        <v>13</v>
      </c>
      <c r="AD82" s="8">
        <v>14</v>
      </c>
      <c r="AE82" s="8">
        <v>14</v>
      </c>
      <c r="AF82" s="8">
        <v>15</v>
      </c>
      <c r="AG82" s="8">
        <v>15</v>
      </c>
      <c r="AH82" s="21">
        <v>10.75</v>
      </c>
      <c r="AI82" s="21">
        <v>12.74</v>
      </c>
      <c r="AJ82" s="21">
        <v>16</v>
      </c>
      <c r="AK82" s="8">
        <f t="shared" si="22"/>
        <v>158.37</v>
      </c>
      <c r="AL82" s="8">
        <v>13</v>
      </c>
      <c r="AM82" s="17">
        <f t="shared" si="23"/>
        <v>0.93659942363112392</v>
      </c>
      <c r="AN82" s="8">
        <v>10.71</v>
      </c>
      <c r="AO82" s="17">
        <f t="shared" si="24"/>
        <v>1.0710000000000002</v>
      </c>
      <c r="AP82" s="7">
        <v>8.9600000000000009</v>
      </c>
      <c r="AQ82" s="17">
        <f t="shared" si="25"/>
        <v>0.81454545454545457</v>
      </c>
      <c r="AR82" s="21">
        <v>15</v>
      </c>
      <c r="AS82" s="17">
        <f t="shared" si="26"/>
        <v>1.1538461538461537</v>
      </c>
      <c r="AT82" s="21">
        <v>2</v>
      </c>
      <c r="AU82" s="17">
        <f t="shared" si="27"/>
        <v>0.15384615384615385</v>
      </c>
      <c r="AV82" s="21">
        <v>5</v>
      </c>
      <c r="AW82" s="17">
        <f t="shared" si="28"/>
        <v>0.35714285714285715</v>
      </c>
      <c r="AX82" s="17" t="s">
        <v>1516</v>
      </c>
      <c r="AY82" s="21">
        <v>0</v>
      </c>
      <c r="AZ82" s="17">
        <f t="shared" si="29"/>
        <v>0</v>
      </c>
      <c r="BA82" s="17" t="s">
        <v>1516</v>
      </c>
      <c r="BB82" s="21">
        <v>0</v>
      </c>
      <c r="BC82" s="17">
        <f t="shared" si="30"/>
        <v>0</v>
      </c>
      <c r="BD82" s="21">
        <v>0</v>
      </c>
      <c r="BE82" s="17">
        <f t="shared" si="31"/>
        <v>0</v>
      </c>
      <c r="BF82" s="21">
        <v>0</v>
      </c>
      <c r="BG82" s="17">
        <f t="shared" si="32"/>
        <v>0</v>
      </c>
      <c r="BH82" s="21">
        <v>0</v>
      </c>
      <c r="BI82" s="17">
        <f t="shared" si="33"/>
        <v>0</v>
      </c>
      <c r="BJ82" s="21">
        <f t="shared" si="34"/>
        <v>142.37</v>
      </c>
      <c r="BK82" s="21">
        <f t="shared" si="35"/>
        <v>54.67</v>
      </c>
      <c r="BL82" s="21">
        <f t="shared" si="36"/>
        <v>39.49</v>
      </c>
      <c r="BM82" s="21">
        <f t="shared" si="37"/>
        <v>0</v>
      </c>
      <c r="BN82" s="17" t="s">
        <v>1601</v>
      </c>
      <c r="BO82" s="17" t="s">
        <v>1601</v>
      </c>
      <c r="BQ82" s="17">
        <v>0.7506362056324386</v>
      </c>
      <c r="BR82" s="26">
        <v>0.72</v>
      </c>
      <c r="BS82" s="26">
        <f t="shared" si="38"/>
        <v>0.85063620563243858</v>
      </c>
      <c r="BU82" s="17">
        <f t="shared" si="39"/>
        <v>0</v>
      </c>
    </row>
    <row r="83" spans="1:73" s="6" customFormat="1" ht="18.75" customHeight="1" x14ac:dyDescent="0.15">
      <c r="A83" s="6" t="s">
        <v>1517</v>
      </c>
      <c r="B83" s="6" t="s">
        <v>1328</v>
      </c>
      <c r="C83" s="6" t="s">
        <v>1466</v>
      </c>
      <c r="D83" s="6" t="s">
        <v>1353</v>
      </c>
      <c r="E83" s="6" t="s">
        <v>1353</v>
      </c>
      <c r="F83" s="6" t="s">
        <v>420</v>
      </c>
      <c r="G83" s="6" t="s">
        <v>24</v>
      </c>
      <c r="H83" s="6" t="s">
        <v>435</v>
      </c>
      <c r="I83" s="6" t="s">
        <v>436</v>
      </c>
      <c r="J83" s="6" t="s">
        <v>1346</v>
      </c>
      <c r="K83" s="6" t="s">
        <v>1519</v>
      </c>
      <c r="L83" s="6" t="s">
        <v>1545</v>
      </c>
      <c r="M83" s="6" t="s">
        <v>1518</v>
      </c>
      <c r="N83" s="6">
        <v>2</v>
      </c>
      <c r="O83" s="8">
        <v>7</v>
      </c>
      <c r="P83" s="8">
        <v>13</v>
      </c>
      <c r="Q83" s="8">
        <v>9.1666666666666661</v>
      </c>
      <c r="R83" s="7">
        <f t="shared" si="20"/>
        <v>45.706423866666661</v>
      </c>
      <c r="S83" s="17">
        <f t="shared" si="21"/>
        <v>3.9861553309090905</v>
      </c>
      <c r="T83" s="6">
        <v>4</v>
      </c>
      <c r="U83" s="6">
        <v>3</v>
      </c>
      <c r="V83" s="6">
        <v>2</v>
      </c>
      <c r="W83" s="6">
        <v>1</v>
      </c>
      <c r="X83" s="6" t="s">
        <v>31</v>
      </c>
      <c r="Y83" s="8">
        <v>61.248600000000017</v>
      </c>
      <c r="Z83" s="8">
        <v>48</v>
      </c>
      <c r="AA83" s="8">
        <v>43.315199999999997</v>
      </c>
      <c r="AB83" s="8">
        <v>41.690879999999993</v>
      </c>
      <c r="AC83" s="8">
        <v>43.856639999999999</v>
      </c>
      <c r="AD83" s="8">
        <v>41.149439999999991</v>
      </c>
      <c r="AE83" s="8">
        <v>42.773759999999996</v>
      </c>
      <c r="AF83" s="8">
        <v>44.939519999999995</v>
      </c>
      <c r="AG83" s="8">
        <v>49.812479999999994</v>
      </c>
      <c r="AH83" s="21">
        <v>36.5</v>
      </c>
      <c r="AI83" s="21">
        <v>44.836646399999992</v>
      </c>
      <c r="AJ83" s="21">
        <v>50.353920000000002</v>
      </c>
      <c r="AK83" s="8">
        <f t="shared" si="22"/>
        <v>548.47708639999996</v>
      </c>
      <c r="AL83" s="8">
        <v>59.708333333333329</v>
      </c>
      <c r="AM83" s="17">
        <f t="shared" si="23"/>
        <v>0.97485221430911584</v>
      </c>
      <c r="AN83" s="8">
        <v>37.875</v>
      </c>
      <c r="AO83" s="17">
        <f t="shared" si="24"/>
        <v>0.7890625</v>
      </c>
      <c r="AP83" s="7">
        <v>45.583333333333329</v>
      </c>
      <c r="AQ83" s="17">
        <f t="shared" si="25"/>
        <v>1.0523634505516155</v>
      </c>
      <c r="AR83" s="21">
        <v>43.124999999999993</v>
      </c>
      <c r="AS83" s="17">
        <f t="shared" si="26"/>
        <v>1.0343988901169752</v>
      </c>
      <c r="AT83" s="21">
        <v>54.833333333333329</v>
      </c>
      <c r="AU83" s="17">
        <f t="shared" si="27"/>
        <v>1.2502857796067672</v>
      </c>
      <c r="AV83" s="21">
        <v>34.33</v>
      </c>
      <c r="AW83" s="17">
        <f t="shared" si="28"/>
        <v>0.83427623802413853</v>
      </c>
      <c r="AX83" s="17" t="s">
        <v>1516</v>
      </c>
      <c r="AY83" s="21">
        <v>45.25</v>
      </c>
      <c r="AZ83" s="17">
        <f t="shared" si="29"/>
        <v>1.0578915671664124</v>
      </c>
      <c r="BA83" s="17"/>
      <c r="BB83" s="21">
        <v>26.208333333333336</v>
      </c>
      <c r="BC83" s="17">
        <f t="shared" si="30"/>
        <v>0.58319121640225213</v>
      </c>
      <c r="BD83" s="21">
        <v>37.791666666666664</v>
      </c>
      <c r="BE83" s="17">
        <f t="shared" si="31"/>
        <v>0.75867868186178788</v>
      </c>
      <c r="BF83" s="21">
        <v>46.291666666666671</v>
      </c>
      <c r="BG83" s="17">
        <f t="shared" si="32"/>
        <v>1.2682648401826486</v>
      </c>
      <c r="BH83" s="21">
        <v>39.499999999999993</v>
      </c>
      <c r="BI83" s="17">
        <f t="shared" si="33"/>
        <v>0.88097579037490192</v>
      </c>
      <c r="BJ83" s="21">
        <f t="shared" si="34"/>
        <v>498.1231664</v>
      </c>
      <c r="BK83" s="21">
        <f t="shared" si="35"/>
        <v>470.49666666666667</v>
      </c>
      <c r="BL83" s="21">
        <f t="shared" si="36"/>
        <v>131.69056639999999</v>
      </c>
      <c r="BM83" s="21">
        <f t="shared" si="37"/>
        <v>85.791666666666657</v>
      </c>
      <c r="BN83" s="17"/>
      <c r="BO83" s="17" t="s">
        <v>1601</v>
      </c>
      <c r="BQ83" s="17">
        <v>0.7506362056324386</v>
      </c>
      <c r="BR83" s="26">
        <v>0.72</v>
      </c>
      <c r="BS83" s="26">
        <f t="shared" si="38"/>
        <v>0.85063620563243858</v>
      </c>
      <c r="BU83" s="17">
        <f t="shared" si="39"/>
        <v>0</v>
      </c>
    </row>
    <row r="84" spans="1:73" s="6" customFormat="1" ht="18.75" customHeight="1" x14ac:dyDescent="0.15">
      <c r="A84" s="6" t="s">
        <v>1517</v>
      </c>
      <c r="B84" s="6" t="s">
        <v>1328</v>
      </c>
      <c r="C84" s="6" t="s">
        <v>1466</v>
      </c>
      <c r="D84" s="6" t="s">
        <v>1353</v>
      </c>
      <c r="E84" s="6" t="s">
        <v>1353</v>
      </c>
      <c r="F84" s="6" t="s">
        <v>420</v>
      </c>
      <c r="G84" s="6" t="s">
        <v>24</v>
      </c>
      <c r="H84" s="6" t="s">
        <v>437</v>
      </c>
      <c r="I84" s="6" t="s">
        <v>438</v>
      </c>
      <c r="J84" s="6" t="s">
        <v>1346</v>
      </c>
      <c r="K84" s="6" t="s">
        <v>1519</v>
      </c>
      <c r="L84" s="6" t="s">
        <v>1545</v>
      </c>
      <c r="M84" s="6" t="s">
        <v>1518</v>
      </c>
      <c r="N84" s="6">
        <v>1</v>
      </c>
      <c r="O84" s="8">
        <v>13.333333333333334</v>
      </c>
      <c r="P84" s="8">
        <v>11.333333333333334</v>
      </c>
      <c r="Q84" s="8">
        <v>10.11</v>
      </c>
      <c r="R84" s="7">
        <f t="shared" si="20"/>
        <v>12.733505144058187</v>
      </c>
      <c r="S84" s="17">
        <f t="shared" si="21"/>
        <v>0.2594960577703449</v>
      </c>
      <c r="T84" s="6">
        <v>4</v>
      </c>
      <c r="U84" s="6">
        <v>4</v>
      </c>
      <c r="V84" s="6">
        <v>4</v>
      </c>
      <c r="W84" s="6">
        <v>3</v>
      </c>
      <c r="X84" s="6" t="s">
        <v>28</v>
      </c>
      <c r="Y84" s="8">
        <v>11.124499999999999</v>
      </c>
      <c r="Z84" s="8">
        <v>11</v>
      </c>
      <c r="AA84" s="8">
        <v>12.870529124878395</v>
      </c>
      <c r="AB84" s="8">
        <v>12.468894680803562</v>
      </c>
      <c r="AC84" s="8">
        <v>13.093659371586636</v>
      </c>
      <c r="AD84" s="8">
        <v>12.379642582120265</v>
      </c>
      <c r="AE84" s="8">
        <v>12.736650976853451</v>
      </c>
      <c r="AF84" s="8">
        <v>13.361415667636523</v>
      </c>
      <c r="AG84" s="8">
        <v>14.789449246569262</v>
      </c>
      <c r="AH84" s="21">
        <v>10.75</v>
      </c>
      <c r="AI84" s="21">
        <v>13.214740584972631</v>
      </c>
      <c r="AJ84" s="21">
        <v>15.012579493277503</v>
      </c>
      <c r="AK84" s="8">
        <f t="shared" si="22"/>
        <v>152.80206172869825</v>
      </c>
      <c r="AL84" s="8">
        <v>3.08</v>
      </c>
      <c r="AM84" s="17">
        <f t="shared" si="23"/>
        <v>0.27686637601689967</v>
      </c>
      <c r="AN84" s="8">
        <v>-4.59</v>
      </c>
      <c r="AO84" s="17">
        <f t="shared" si="24"/>
        <v>-0.41727272727272724</v>
      </c>
      <c r="AP84" s="7">
        <v>6</v>
      </c>
      <c r="AQ84" s="17">
        <f t="shared" si="25"/>
        <v>0.46618130006808789</v>
      </c>
      <c r="AR84" s="21">
        <v>8.5</v>
      </c>
      <c r="AS84" s="17">
        <f t="shared" si="26"/>
        <v>0.68169635060645284</v>
      </c>
      <c r="AT84" s="21">
        <v>0</v>
      </c>
      <c r="AU84" s="17">
        <f t="shared" si="27"/>
        <v>0</v>
      </c>
      <c r="AV84" s="21">
        <v>25.04</v>
      </c>
      <c r="AW84" s="17">
        <f t="shared" si="28"/>
        <v>2.0226755202258344</v>
      </c>
      <c r="AX84" s="17"/>
      <c r="AY84" s="21">
        <v>2.25</v>
      </c>
      <c r="AZ84" s="17">
        <f t="shared" si="29"/>
        <v>0.17665554344615128</v>
      </c>
      <c r="BA84" s="17" t="s">
        <v>1516</v>
      </c>
      <c r="BB84" s="21">
        <v>5.34</v>
      </c>
      <c r="BC84" s="17">
        <f t="shared" si="30"/>
        <v>0.39965824975674774</v>
      </c>
      <c r="BD84" s="21">
        <v>10.25</v>
      </c>
      <c r="BE84" s="17">
        <f t="shared" si="31"/>
        <v>0.69306164341296972</v>
      </c>
      <c r="BF84" s="21">
        <v>13</v>
      </c>
      <c r="BG84" s="17">
        <f t="shared" si="32"/>
        <v>1.2093023255813953</v>
      </c>
      <c r="BH84" s="21">
        <v>16.75</v>
      </c>
      <c r="BI84" s="17">
        <f t="shared" si="33"/>
        <v>1.2675239360390889</v>
      </c>
      <c r="BJ84" s="21">
        <f t="shared" si="34"/>
        <v>137.78948223542073</v>
      </c>
      <c r="BK84" s="21">
        <f t="shared" si="35"/>
        <v>85.62</v>
      </c>
      <c r="BL84" s="21">
        <f t="shared" si="36"/>
        <v>38.977320078250131</v>
      </c>
      <c r="BM84" s="21">
        <f t="shared" si="37"/>
        <v>29.75</v>
      </c>
      <c r="BN84" s="17"/>
      <c r="BO84" s="17"/>
      <c r="BQ84" s="17">
        <v>0.7506362056324386</v>
      </c>
      <c r="BR84" s="26">
        <v>0.72</v>
      </c>
      <c r="BS84" s="26">
        <f t="shared" si="38"/>
        <v>0.85063620563243858</v>
      </c>
      <c r="BU84" s="17">
        <f t="shared" si="39"/>
        <v>0</v>
      </c>
    </row>
    <row r="85" spans="1:73" s="6" customFormat="1" ht="18.75" customHeight="1" x14ac:dyDescent="0.15">
      <c r="A85" s="6" t="s">
        <v>1517</v>
      </c>
      <c r="B85" s="6" t="s">
        <v>1328</v>
      </c>
      <c r="C85" s="6" t="s">
        <v>1466</v>
      </c>
      <c r="D85" s="6" t="s">
        <v>1353</v>
      </c>
      <c r="E85" s="6" t="s">
        <v>1353</v>
      </c>
      <c r="F85" s="6" t="s">
        <v>420</v>
      </c>
      <c r="G85" s="6" t="s">
        <v>24</v>
      </c>
      <c r="H85" s="6" t="s">
        <v>439</v>
      </c>
      <c r="I85" s="6" t="s">
        <v>440</v>
      </c>
      <c r="J85" s="6" t="s">
        <v>1346</v>
      </c>
      <c r="K85" s="6" t="s">
        <v>1519</v>
      </c>
      <c r="L85" s="6" t="s">
        <v>1545</v>
      </c>
      <c r="M85" s="6" t="s">
        <v>1518</v>
      </c>
      <c r="N85" s="6">
        <v>1</v>
      </c>
      <c r="O85" s="8">
        <v>13.333333333333334</v>
      </c>
      <c r="P85" s="8">
        <v>11.5</v>
      </c>
      <c r="Q85" s="8">
        <v>14.986111111111112</v>
      </c>
      <c r="R85" s="7">
        <f t="shared" si="20"/>
        <v>17.586587992754602</v>
      </c>
      <c r="S85" s="17">
        <f t="shared" si="21"/>
        <v>0.17352579747760077</v>
      </c>
      <c r="T85" s="6">
        <v>4</v>
      </c>
      <c r="U85" s="6">
        <v>4</v>
      </c>
      <c r="V85" s="6">
        <v>4</v>
      </c>
      <c r="W85" s="6">
        <v>3</v>
      </c>
      <c r="X85" s="6" t="s">
        <v>28</v>
      </c>
      <c r="Y85" s="8">
        <v>17.249055913055223</v>
      </c>
      <c r="Z85" s="8">
        <v>12</v>
      </c>
      <c r="AA85" s="8">
        <v>16</v>
      </c>
      <c r="AB85" s="8">
        <v>18</v>
      </c>
      <c r="AC85" s="8">
        <v>18</v>
      </c>
      <c r="AD85" s="8">
        <v>18</v>
      </c>
      <c r="AE85" s="8">
        <v>18</v>
      </c>
      <c r="AF85" s="8">
        <v>18</v>
      </c>
      <c r="AG85" s="8">
        <v>21</v>
      </c>
      <c r="AH85" s="21">
        <v>15.5</v>
      </c>
      <c r="AI85" s="21">
        <v>17.29</v>
      </c>
      <c r="AJ85" s="21">
        <v>22</v>
      </c>
      <c r="AK85" s="8">
        <f t="shared" si="22"/>
        <v>211.03905591305522</v>
      </c>
      <c r="AL85" s="8">
        <v>13.54</v>
      </c>
      <c r="AM85" s="17">
        <f t="shared" si="23"/>
        <v>0.78497049741441416</v>
      </c>
      <c r="AN85" s="8">
        <v>28.125</v>
      </c>
      <c r="AO85" s="17">
        <f t="shared" si="24"/>
        <v>2.34375</v>
      </c>
      <c r="AP85" s="7">
        <v>22</v>
      </c>
      <c r="AQ85" s="17">
        <f t="shared" si="25"/>
        <v>1.375</v>
      </c>
      <c r="AR85" s="21">
        <v>19</v>
      </c>
      <c r="AS85" s="17">
        <f t="shared" si="26"/>
        <v>1.0555555555555556</v>
      </c>
      <c r="AT85" s="21">
        <v>11</v>
      </c>
      <c r="AU85" s="17">
        <f t="shared" si="27"/>
        <v>0.61111111111111116</v>
      </c>
      <c r="AV85" s="21">
        <v>36.5</v>
      </c>
      <c r="AW85" s="17">
        <f t="shared" si="28"/>
        <v>2.0277777777777777</v>
      </c>
      <c r="AX85" s="17"/>
      <c r="AY85" s="21">
        <v>79.56</v>
      </c>
      <c r="AZ85" s="17">
        <f t="shared" si="29"/>
        <v>4.42</v>
      </c>
      <c r="BA85" s="17"/>
      <c r="BB85" s="21">
        <v>6.75</v>
      </c>
      <c r="BC85" s="17">
        <f t="shared" si="30"/>
        <v>0.375</v>
      </c>
      <c r="BD85" s="21">
        <v>19.75</v>
      </c>
      <c r="BE85" s="17">
        <f t="shared" si="31"/>
        <v>0.94047619047619047</v>
      </c>
      <c r="BF85" s="21">
        <v>16.490000000000002</v>
      </c>
      <c r="BG85" s="17">
        <f t="shared" si="32"/>
        <v>1.0638709677419356</v>
      </c>
      <c r="BH85" s="21">
        <v>18.59</v>
      </c>
      <c r="BI85" s="17">
        <f t="shared" si="33"/>
        <v>1.0751879699248121</v>
      </c>
      <c r="BJ85" s="21">
        <f t="shared" si="34"/>
        <v>189.03905591305522</v>
      </c>
      <c r="BK85" s="21">
        <f t="shared" si="35"/>
        <v>271.30500000000001</v>
      </c>
      <c r="BL85" s="21">
        <f t="shared" si="36"/>
        <v>54.79</v>
      </c>
      <c r="BM85" s="21">
        <f t="shared" si="37"/>
        <v>35.08</v>
      </c>
      <c r="BN85" s="17"/>
      <c r="BO85" s="17"/>
      <c r="BQ85" s="17">
        <v>0.7506362056324386</v>
      </c>
      <c r="BR85" s="26">
        <v>0.72</v>
      </c>
      <c r="BS85" s="26">
        <f t="shared" si="38"/>
        <v>0.85063620563243858</v>
      </c>
      <c r="BU85" s="17">
        <f t="shared" si="39"/>
        <v>0</v>
      </c>
    </row>
    <row r="86" spans="1:73" s="6" customFormat="1" ht="18.75" customHeight="1" x14ac:dyDescent="0.15">
      <c r="A86" s="6" t="s">
        <v>1517</v>
      </c>
      <c r="B86" s="6" t="s">
        <v>1328</v>
      </c>
      <c r="C86" s="6" t="s">
        <v>1467</v>
      </c>
      <c r="D86" s="6" t="s">
        <v>1359</v>
      </c>
      <c r="E86" s="6" t="s">
        <v>1360</v>
      </c>
      <c r="F86" s="6" t="s">
        <v>409</v>
      </c>
      <c r="G86" s="6" t="s">
        <v>333</v>
      </c>
      <c r="H86" s="6" t="s">
        <v>410</v>
      </c>
      <c r="I86" s="6" t="s">
        <v>411</v>
      </c>
      <c r="J86" s="6" t="s">
        <v>1347</v>
      </c>
      <c r="K86" s="6" t="s">
        <v>1523</v>
      </c>
      <c r="L86" s="6" t="s">
        <v>1545</v>
      </c>
      <c r="M86" s="6" t="s">
        <v>1521</v>
      </c>
      <c r="N86" s="6">
        <v>0</v>
      </c>
      <c r="O86" s="8">
        <v>0</v>
      </c>
      <c r="P86" s="8">
        <v>0</v>
      </c>
      <c r="Q86" s="8">
        <v>4.833333333333333</v>
      </c>
      <c r="R86" s="7">
        <f t="shared" si="20"/>
        <v>7.7504166666666663</v>
      </c>
      <c r="S86" s="17">
        <f t="shared" si="21"/>
        <v>0.60353448275862065</v>
      </c>
      <c r="V86" s="6">
        <v>3</v>
      </c>
      <c r="W86" s="6">
        <v>2</v>
      </c>
      <c r="X86" s="6" t="s">
        <v>1358</v>
      </c>
      <c r="Y86" s="8">
        <v>5</v>
      </c>
      <c r="Z86" s="8">
        <v>5</v>
      </c>
      <c r="AA86" s="8">
        <v>8</v>
      </c>
      <c r="AB86" s="8">
        <v>8</v>
      </c>
      <c r="AC86" s="8">
        <v>8</v>
      </c>
      <c r="AD86" s="8">
        <v>8</v>
      </c>
      <c r="AE86" s="8">
        <v>8</v>
      </c>
      <c r="AF86" s="8">
        <v>8</v>
      </c>
      <c r="AG86" s="8">
        <v>9.5</v>
      </c>
      <c r="AH86" s="21">
        <v>8</v>
      </c>
      <c r="AI86" s="21">
        <v>7.5050000000000008</v>
      </c>
      <c r="AJ86" s="21">
        <v>10</v>
      </c>
      <c r="AK86" s="8">
        <f t="shared" si="22"/>
        <v>93.004999999999995</v>
      </c>
      <c r="AL86" s="8">
        <v>5</v>
      </c>
      <c r="AM86" s="17">
        <f t="shared" si="23"/>
        <v>1</v>
      </c>
      <c r="AN86" s="8">
        <v>5</v>
      </c>
      <c r="AO86" s="17">
        <f t="shared" si="24"/>
        <v>1</v>
      </c>
      <c r="AP86" s="7">
        <v>9</v>
      </c>
      <c r="AQ86" s="17">
        <f t="shared" si="25"/>
        <v>1.125</v>
      </c>
      <c r="AR86" s="21">
        <v>10</v>
      </c>
      <c r="AS86" s="17">
        <f t="shared" si="26"/>
        <v>1.25</v>
      </c>
      <c r="AT86" s="21">
        <v>10</v>
      </c>
      <c r="AU86" s="17">
        <f t="shared" si="27"/>
        <v>1.25</v>
      </c>
      <c r="AV86" s="21">
        <v>8</v>
      </c>
      <c r="AW86" s="17">
        <f t="shared" si="28"/>
        <v>1</v>
      </c>
      <c r="AX86" s="17"/>
      <c r="AY86" s="21">
        <v>0</v>
      </c>
      <c r="AZ86" s="17">
        <f t="shared" si="29"/>
        <v>0</v>
      </c>
      <c r="BA86" s="17" t="s">
        <v>1516</v>
      </c>
      <c r="BB86" s="21">
        <v>0</v>
      </c>
      <c r="BC86" s="17">
        <f t="shared" si="30"/>
        <v>0</v>
      </c>
      <c r="BD86" s="21">
        <v>9.25</v>
      </c>
      <c r="BE86" s="17">
        <f t="shared" si="31"/>
        <v>0.97368421052631582</v>
      </c>
      <c r="BF86" s="21">
        <v>7.5</v>
      </c>
      <c r="BG86" s="17">
        <f t="shared" si="32"/>
        <v>0.9375</v>
      </c>
      <c r="BH86" s="21">
        <v>3</v>
      </c>
      <c r="BI86" s="17">
        <f t="shared" si="33"/>
        <v>0.39973351099267151</v>
      </c>
      <c r="BJ86" s="21">
        <f t="shared" si="34"/>
        <v>83.004999999999995</v>
      </c>
      <c r="BK86" s="21">
        <f t="shared" si="35"/>
        <v>66.75</v>
      </c>
      <c r="BL86" s="21">
        <f t="shared" si="36"/>
        <v>25.505000000000003</v>
      </c>
      <c r="BM86" s="21">
        <f t="shared" si="37"/>
        <v>10.5</v>
      </c>
      <c r="BN86" s="17" t="s">
        <v>1601</v>
      </c>
      <c r="BO86" s="17" t="s">
        <v>1601</v>
      </c>
      <c r="BQ86" s="17">
        <v>0.69911504424778759</v>
      </c>
      <c r="BR86" s="26">
        <v>0.72</v>
      </c>
      <c r="BS86" s="26">
        <f t="shared" si="38"/>
        <v>0.79911504424778756</v>
      </c>
      <c r="BU86" s="17">
        <f t="shared" si="39"/>
        <v>0</v>
      </c>
    </row>
    <row r="87" spans="1:73" s="6" customFormat="1" ht="18.75" customHeight="1" x14ac:dyDescent="0.15">
      <c r="A87" s="6" t="s">
        <v>1517</v>
      </c>
      <c r="B87" s="6" t="s">
        <v>1328</v>
      </c>
      <c r="C87" s="6" t="s">
        <v>1467</v>
      </c>
      <c r="D87" s="6" t="s">
        <v>1359</v>
      </c>
      <c r="E87" s="6" t="s">
        <v>1360</v>
      </c>
      <c r="F87" s="6" t="s">
        <v>409</v>
      </c>
      <c r="G87" s="6" t="s">
        <v>333</v>
      </c>
      <c r="H87" s="6" t="s">
        <v>412</v>
      </c>
      <c r="I87" s="6" t="s">
        <v>413</v>
      </c>
      <c r="J87" s="6" t="s">
        <v>1347</v>
      </c>
      <c r="K87" s="6" t="s">
        <v>1523</v>
      </c>
      <c r="L87" s="6" t="s">
        <v>1545</v>
      </c>
      <c r="M87" s="6" t="s">
        <v>1521</v>
      </c>
      <c r="N87" s="6">
        <v>0</v>
      </c>
      <c r="O87" s="8">
        <v>0</v>
      </c>
      <c r="P87" s="8">
        <v>0</v>
      </c>
      <c r="Q87" s="8">
        <v>4.25</v>
      </c>
      <c r="R87" s="7">
        <f t="shared" si="20"/>
        <v>6.78</v>
      </c>
      <c r="S87" s="17">
        <f t="shared" si="21"/>
        <v>0.59529411764705897</v>
      </c>
      <c r="V87" s="6">
        <v>3</v>
      </c>
      <c r="W87" s="6">
        <v>2</v>
      </c>
      <c r="X87" s="6" t="s">
        <v>1358</v>
      </c>
      <c r="Y87" s="8">
        <v>10</v>
      </c>
      <c r="Z87" s="8">
        <v>4</v>
      </c>
      <c r="AA87" s="8">
        <v>5</v>
      </c>
      <c r="AB87" s="8">
        <v>5</v>
      </c>
      <c r="AC87" s="8">
        <v>6</v>
      </c>
      <c r="AD87" s="8">
        <v>6</v>
      </c>
      <c r="AE87" s="8">
        <v>6</v>
      </c>
      <c r="AF87" s="8">
        <v>6</v>
      </c>
      <c r="AG87" s="8">
        <v>10</v>
      </c>
      <c r="AH87" s="21">
        <v>7.25</v>
      </c>
      <c r="AI87" s="21">
        <v>7.11</v>
      </c>
      <c r="AJ87" s="21">
        <v>9</v>
      </c>
      <c r="AK87" s="8">
        <f t="shared" si="22"/>
        <v>81.36</v>
      </c>
      <c r="AL87" s="8">
        <v>10</v>
      </c>
      <c r="AM87" s="17">
        <f t="shared" si="23"/>
        <v>1</v>
      </c>
      <c r="AN87" s="8">
        <v>4</v>
      </c>
      <c r="AO87" s="17">
        <f t="shared" si="24"/>
        <v>1</v>
      </c>
      <c r="AP87" s="7">
        <v>5</v>
      </c>
      <c r="AQ87" s="17">
        <f t="shared" si="25"/>
        <v>1</v>
      </c>
      <c r="AR87" s="21">
        <v>13</v>
      </c>
      <c r="AS87" s="17">
        <f t="shared" si="26"/>
        <v>2.6</v>
      </c>
      <c r="AT87" s="21">
        <v>10</v>
      </c>
      <c r="AU87" s="17">
        <f t="shared" si="27"/>
        <v>1.6666666666666667</v>
      </c>
      <c r="AV87" s="21">
        <v>6</v>
      </c>
      <c r="AW87" s="17">
        <f t="shared" si="28"/>
        <v>1</v>
      </c>
      <c r="AX87" s="17"/>
      <c r="AY87" s="21">
        <v>0</v>
      </c>
      <c r="AZ87" s="17">
        <f t="shared" si="29"/>
        <v>0</v>
      </c>
      <c r="BA87" s="17" t="s">
        <v>1516</v>
      </c>
      <c r="BB87" s="21">
        <v>0</v>
      </c>
      <c r="BC87" s="17">
        <f t="shared" si="30"/>
        <v>0</v>
      </c>
      <c r="BD87" s="21">
        <v>9.75</v>
      </c>
      <c r="BE87" s="17">
        <f t="shared" si="31"/>
        <v>0.97499999999999998</v>
      </c>
      <c r="BF87" s="21">
        <v>10</v>
      </c>
      <c r="BG87" s="17">
        <f t="shared" si="32"/>
        <v>1.3793103448275863</v>
      </c>
      <c r="BH87" s="21">
        <v>9.5</v>
      </c>
      <c r="BI87" s="17">
        <f t="shared" si="33"/>
        <v>1.3361462728551337</v>
      </c>
      <c r="BJ87" s="21">
        <f t="shared" si="34"/>
        <v>72.36</v>
      </c>
      <c r="BK87" s="21">
        <f t="shared" si="35"/>
        <v>77.25</v>
      </c>
      <c r="BL87" s="21">
        <f t="shared" si="36"/>
        <v>23.36</v>
      </c>
      <c r="BM87" s="21">
        <f t="shared" si="37"/>
        <v>19.5</v>
      </c>
      <c r="BN87" s="17"/>
      <c r="BO87" s="17"/>
      <c r="BQ87" s="17">
        <v>0.69911504424778759</v>
      </c>
      <c r="BR87" s="26">
        <v>0.72</v>
      </c>
      <c r="BS87" s="26">
        <f t="shared" si="38"/>
        <v>0.79911504424778756</v>
      </c>
      <c r="BU87" s="17">
        <f t="shared" si="39"/>
        <v>0</v>
      </c>
    </row>
    <row r="88" spans="1:73" s="6" customFormat="1" ht="18.75" customHeight="1" x14ac:dyDescent="0.15">
      <c r="A88" s="6" t="s">
        <v>1517</v>
      </c>
      <c r="B88" s="6" t="s">
        <v>1328</v>
      </c>
      <c r="C88" s="6" t="s">
        <v>1467</v>
      </c>
      <c r="D88" s="6" t="s">
        <v>1359</v>
      </c>
      <c r="E88" s="6" t="s">
        <v>1360</v>
      </c>
      <c r="F88" s="6" t="s">
        <v>409</v>
      </c>
      <c r="G88" s="6" t="s">
        <v>333</v>
      </c>
      <c r="H88" s="6" t="s">
        <v>414</v>
      </c>
      <c r="I88" s="6" t="s">
        <v>415</v>
      </c>
      <c r="J88" s="6" t="s">
        <v>1346</v>
      </c>
      <c r="K88" s="6" t="s">
        <v>1519</v>
      </c>
      <c r="L88" s="6" t="s">
        <v>1545</v>
      </c>
      <c r="M88" s="6" t="s">
        <v>1518</v>
      </c>
      <c r="N88" s="6">
        <v>1</v>
      </c>
      <c r="O88" s="8">
        <v>0</v>
      </c>
      <c r="P88" s="8">
        <v>1.25</v>
      </c>
      <c r="Q88" s="8">
        <v>7.75</v>
      </c>
      <c r="R88" s="7">
        <f t="shared" si="20"/>
        <v>12.476483333333334</v>
      </c>
      <c r="S88" s="17">
        <f t="shared" si="21"/>
        <v>0.60986881720430119</v>
      </c>
      <c r="U88" s="6">
        <v>3</v>
      </c>
      <c r="V88" s="6">
        <v>3</v>
      </c>
      <c r="W88" s="6">
        <v>2</v>
      </c>
      <c r="X88" s="6" t="s">
        <v>1358</v>
      </c>
      <c r="Y88" s="8">
        <v>15.457800000000001</v>
      </c>
      <c r="Z88" s="8">
        <v>12.5</v>
      </c>
      <c r="AA88" s="8">
        <v>11.12</v>
      </c>
      <c r="AB88" s="8">
        <v>12</v>
      </c>
      <c r="AC88" s="8">
        <v>12</v>
      </c>
      <c r="AD88" s="8">
        <v>12.12</v>
      </c>
      <c r="AE88" s="8">
        <v>12</v>
      </c>
      <c r="AF88" s="8">
        <v>12</v>
      </c>
      <c r="AG88" s="8">
        <v>14</v>
      </c>
      <c r="AH88" s="21">
        <v>11.25</v>
      </c>
      <c r="AI88" s="21">
        <v>10.27</v>
      </c>
      <c r="AJ88" s="21">
        <v>15</v>
      </c>
      <c r="AK88" s="8">
        <f t="shared" si="22"/>
        <v>149.71780000000001</v>
      </c>
      <c r="AL88" s="8">
        <v>9.5</v>
      </c>
      <c r="AM88" s="17">
        <f t="shared" si="23"/>
        <v>0.61457645978082265</v>
      </c>
      <c r="AN88" s="8">
        <v>18</v>
      </c>
      <c r="AO88" s="17">
        <f t="shared" si="24"/>
        <v>1.44</v>
      </c>
      <c r="AP88" s="7">
        <v>11</v>
      </c>
      <c r="AQ88" s="17">
        <f t="shared" si="25"/>
        <v>0.98920863309352525</v>
      </c>
      <c r="AR88" s="21">
        <v>2</v>
      </c>
      <c r="AS88" s="17">
        <f t="shared" si="26"/>
        <v>0.16666666666666666</v>
      </c>
      <c r="AT88" s="21">
        <v>20</v>
      </c>
      <c r="AU88" s="17">
        <f t="shared" si="27"/>
        <v>1.6666666666666667</v>
      </c>
      <c r="AV88" s="21">
        <v>12</v>
      </c>
      <c r="AW88" s="17">
        <f t="shared" si="28"/>
        <v>0.9900990099009902</v>
      </c>
      <c r="AX88" s="17" t="s">
        <v>1516</v>
      </c>
      <c r="AY88" s="21">
        <v>9.5</v>
      </c>
      <c r="AZ88" s="17">
        <f t="shared" si="29"/>
        <v>0.79166666666666663</v>
      </c>
      <c r="BA88" s="17" t="s">
        <v>1516</v>
      </c>
      <c r="BB88" s="21">
        <v>7.37</v>
      </c>
      <c r="BC88" s="17">
        <f t="shared" si="30"/>
        <v>0.61416666666666664</v>
      </c>
      <c r="BD88" s="21">
        <v>14.5</v>
      </c>
      <c r="BE88" s="17">
        <f t="shared" si="31"/>
        <v>1.0357142857142858</v>
      </c>
      <c r="BF88" s="21">
        <v>9.84</v>
      </c>
      <c r="BG88" s="17">
        <f t="shared" si="32"/>
        <v>0.8746666666666667</v>
      </c>
      <c r="BH88" s="21">
        <v>10</v>
      </c>
      <c r="BI88" s="17">
        <f t="shared" si="33"/>
        <v>0.97370983446932813</v>
      </c>
      <c r="BJ88" s="21">
        <f t="shared" si="34"/>
        <v>134.71780000000001</v>
      </c>
      <c r="BK88" s="21">
        <f t="shared" si="35"/>
        <v>123.71000000000001</v>
      </c>
      <c r="BL88" s="21">
        <f t="shared" si="36"/>
        <v>36.519999999999996</v>
      </c>
      <c r="BM88" s="21">
        <f t="shared" si="37"/>
        <v>19.84</v>
      </c>
      <c r="BN88" s="17"/>
      <c r="BO88" s="17" t="s">
        <v>1601</v>
      </c>
      <c r="BQ88" s="17">
        <v>0.69911504424778759</v>
      </c>
      <c r="BR88" s="26">
        <v>0.72</v>
      </c>
      <c r="BS88" s="26">
        <f t="shared" si="38"/>
        <v>0.79911504424778756</v>
      </c>
      <c r="BU88" s="17">
        <f t="shared" si="39"/>
        <v>0</v>
      </c>
    </row>
    <row r="89" spans="1:73" s="6" customFormat="1" ht="18.75" customHeight="1" x14ac:dyDescent="0.15">
      <c r="A89" s="6" t="s">
        <v>1517</v>
      </c>
      <c r="B89" s="6" t="s">
        <v>1328</v>
      </c>
      <c r="C89" s="6" t="s">
        <v>1467</v>
      </c>
      <c r="D89" s="6" t="s">
        <v>1359</v>
      </c>
      <c r="E89" s="6" t="s">
        <v>1360</v>
      </c>
      <c r="F89" s="6" t="s">
        <v>409</v>
      </c>
      <c r="G89" s="6" t="s">
        <v>333</v>
      </c>
      <c r="H89" s="6" t="s">
        <v>416</v>
      </c>
      <c r="I89" s="6" t="s">
        <v>417</v>
      </c>
      <c r="J89" s="6" t="s">
        <v>1347</v>
      </c>
      <c r="K89" s="6" t="s">
        <v>1523</v>
      </c>
      <c r="L89" s="6" t="s">
        <v>1545</v>
      </c>
      <c r="M89" s="6" t="s">
        <v>1518</v>
      </c>
      <c r="N89" s="6">
        <v>1</v>
      </c>
      <c r="O89" s="8">
        <v>0</v>
      </c>
      <c r="P89" s="8">
        <v>14.75</v>
      </c>
      <c r="Q89" s="8">
        <v>18.916666666666668</v>
      </c>
      <c r="R89" s="7">
        <f t="shared" si="20"/>
        <v>27.975216666666668</v>
      </c>
      <c r="S89" s="17">
        <f t="shared" si="21"/>
        <v>0.47886607929515423</v>
      </c>
      <c r="U89" s="6">
        <v>3</v>
      </c>
      <c r="V89" s="6">
        <v>3</v>
      </c>
      <c r="W89" s="6">
        <v>2</v>
      </c>
      <c r="X89" s="6" t="s">
        <v>1358</v>
      </c>
      <c r="Y89" s="8">
        <v>13.082600000000003</v>
      </c>
      <c r="Z89" s="8">
        <v>13.5</v>
      </c>
      <c r="AA89" s="8">
        <v>17.12</v>
      </c>
      <c r="AB89" s="8">
        <v>34</v>
      </c>
      <c r="AC89" s="8">
        <v>35</v>
      </c>
      <c r="AD89" s="8">
        <v>35</v>
      </c>
      <c r="AE89" s="8">
        <v>35</v>
      </c>
      <c r="AF89" s="8">
        <v>38</v>
      </c>
      <c r="AG89" s="8">
        <v>39</v>
      </c>
      <c r="AH89" s="21">
        <v>31</v>
      </c>
      <c r="AI89" s="21">
        <v>5</v>
      </c>
      <c r="AJ89" s="21">
        <v>40</v>
      </c>
      <c r="AK89" s="8">
        <f t="shared" si="22"/>
        <v>335.70260000000002</v>
      </c>
      <c r="AL89" s="8">
        <v>22</v>
      </c>
      <c r="AM89" s="17">
        <f t="shared" si="23"/>
        <v>1.6816229189916374</v>
      </c>
      <c r="AN89" s="8">
        <v>16</v>
      </c>
      <c r="AO89" s="17">
        <f t="shared" si="24"/>
        <v>1.1851851851851851</v>
      </c>
      <c r="AP89" s="7">
        <v>16</v>
      </c>
      <c r="AQ89" s="17">
        <f t="shared" si="25"/>
        <v>0.93457943925233644</v>
      </c>
      <c r="AR89" s="21">
        <v>34</v>
      </c>
      <c r="AS89" s="17">
        <f t="shared" si="26"/>
        <v>1</v>
      </c>
      <c r="AT89" s="21">
        <v>27</v>
      </c>
      <c r="AU89" s="17">
        <f t="shared" si="27"/>
        <v>0.77142857142857146</v>
      </c>
      <c r="AV89" s="21">
        <v>35</v>
      </c>
      <c r="AW89" s="17">
        <f t="shared" si="28"/>
        <v>1</v>
      </c>
      <c r="AX89" s="17"/>
      <c r="AY89" s="21">
        <v>0</v>
      </c>
      <c r="AZ89" s="17">
        <f t="shared" si="29"/>
        <v>0</v>
      </c>
      <c r="BA89" s="17" t="s">
        <v>1516</v>
      </c>
      <c r="BB89" s="21">
        <v>0</v>
      </c>
      <c r="BC89" s="17">
        <f t="shared" si="30"/>
        <v>0</v>
      </c>
      <c r="BD89" s="21">
        <v>9.5</v>
      </c>
      <c r="BE89" s="17">
        <f t="shared" si="31"/>
        <v>0.24358974358974358</v>
      </c>
      <c r="BF89" s="21">
        <v>5.5</v>
      </c>
      <c r="BG89" s="17">
        <f t="shared" si="32"/>
        <v>0.17741935483870969</v>
      </c>
      <c r="BH89" s="21">
        <v>9.5</v>
      </c>
      <c r="BI89" s="17">
        <f t="shared" si="33"/>
        <v>1.9</v>
      </c>
      <c r="BJ89" s="21">
        <f t="shared" si="34"/>
        <v>295.70260000000002</v>
      </c>
      <c r="BK89" s="21">
        <f t="shared" si="35"/>
        <v>174.5</v>
      </c>
      <c r="BL89" s="21">
        <f t="shared" si="36"/>
        <v>76</v>
      </c>
      <c r="BM89" s="21">
        <f t="shared" si="37"/>
        <v>15</v>
      </c>
      <c r="BN89" s="17"/>
      <c r="BO89" s="17"/>
      <c r="BQ89" s="17">
        <v>0.69911504424778759</v>
      </c>
      <c r="BR89" s="26">
        <v>0.72</v>
      </c>
      <c r="BS89" s="26">
        <f t="shared" si="38"/>
        <v>0.79911504424778756</v>
      </c>
      <c r="BU89" s="17">
        <f t="shared" si="39"/>
        <v>0</v>
      </c>
    </row>
    <row r="90" spans="1:73" s="6" customFormat="1" ht="18.75" customHeight="1" x14ac:dyDescent="0.15">
      <c r="A90" s="6" t="s">
        <v>1517</v>
      </c>
      <c r="B90" s="6" t="s">
        <v>1328</v>
      </c>
      <c r="C90" s="6" t="s">
        <v>1467</v>
      </c>
      <c r="D90" s="6" t="s">
        <v>1359</v>
      </c>
      <c r="E90" s="6" t="s">
        <v>1360</v>
      </c>
      <c r="F90" s="6" t="s">
        <v>409</v>
      </c>
      <c r="G90" s="6" t="s">
        <v>333</v>
      </c>
      <c r="H90" s="6" t="s">
        <v>418</v>
      </c>
      <c r="I90" s="6" t="s">
        <v>419</v>
      </c>
      <c r="J90" s="6" t="s">
        <v>1347</v>
      </c>
      <c r="K90" s="6" t="s">
        <v>1523</v>
      </c>
      <c r="L90" s="6" t="s">
        <v>1545</v>
      </c>
      <c r="M90" s="6" t="s">
        <v>1518</v>
      </c>
      <c r="N90" s="6">
        <v>1</v>
      </c>
      <c r="O90" s="8">
        <v>0</v>
      </c>
      <c r="P90" s="8">
        <v>11.666666666666666</v>
      </c>
      <c r="Q90" s="8">
        <v>7.2963111111111116</v>
      </c>
      <c r="R90" s="7">
        <f t="shared" si="20"/>
        <v>11.775049722222223</v>
      </c>
      <c r="S90" s="17">
        <f t="shared" si="21"/>
        <v>0.61383602520604019</v>
      </c>
      <c r="U90" s="6">
        <v>3</v>
      </c>
      <c r="V90" s="6">
        <v>3</v>
      </c>
      <c r="W90" s="6">
        <v>2</v>
      </c>
      <c r="X90" s="6" t="s">
        <v>1358</v>
      </c>
      <c r="Y90" s="8">
        <v>16.5413</v>
      </c>
      <c r="Z90" s="8">
        <v>11.916666666666666</v>
      </c>
      <c r="AA90" s="8">
        <v>10.119999999999999</v>
      </c>
      <c r="AB90" s="8">
        <v>11</v>
      </c>
      <c r="AC90" s="8">
        <v>11</v>
      </c>
      <c r="AD90" s="8">
        <v>11</v>
      </c>
      <c r="AE90" s="8">
        <v>9.7426300000000001</v>
      </c>
      <c r="AF90" s="8">
        <v>12</v>
      </c>
      <c r="AG90" s="8">
        <v>14</v>
      </c>
      <c r="AH90" s="21">
        <v>10.5</v>
      </c>
      <c r="AI90" s="21">
        <v>9.48</v>
      </c>
      <c r="AJ90" s="21">
        <v>14</v>
      </c>
      <c r="AK90" s="8">
        <f t="shared" si="22"/>
        <v>141.30059666666668</v>
      </c>
      <c r="AL90" s="8">
        <v>15</v>
      </c>
      <c r="AM90" s="17">
        <f t="shared" si="23"/>
        <v>0.90682110837721341</v>
      </c>
      <c r="AN90" s="8">
        <v>14</v>
      </c>
      <c r="AO90" s="17">
        <f t="shared" si="24"/>
        <v>1.1748251748251748</v>
      </c>
      <c r="AP90" s="7">
        <v>10</v>
      </c>
      <c r="AQ90" s="17">
        <f t="shared" si="25"/>
        <v>0.98814229249011865</v>
      </c>
      <c r="AR90" s="21">
        <v>11</v>
      </c>
      <c r="AS90" s="17">
        <f t="shared" si="26"/>
        <v>1</v>
      </c>
      <c r="AT90" s="21">
        <v>11</v>
      </c>
      <c r="AU90" s="17">
        <f t="shared" si="27"/>
        <v>1</v>
      </c>
      <c r="AV90" s="21">
        <v>11</v>
      </c>
      <c r="AW90" s="17">
        <f t="shared" si="28"/>
        <v>1</v>
      </c>
      <c r="AX90" s="17"/>
      <c r="AY90" s="21">
        <v>0</v>
      </c>
      <c r="AZ90" s="17">
        <f t="shared" si="29"/>
        <v>0</v>
      </c>
      <c r="BA90" s="17" t="s">
        <v>1516</v>
      </c>
      <c r="BB90" s="21">
        <v>0</v>
      </c>
      <c r="BC90" s="17">
        <f t="shared" si="30"/>
        <v>0</v>
      </c>
      <c r="BD90" s="21">
        <v>14.5</v>
      </c>
      <c r="BE90" s="17">
        <f t="shared" si="31"/>
        <v>1.0357142857142858</v>
      </c>
      <c r="BF90" s="21">
        <v>10.25</v>
      </c>
      <c r="BG90" s="17">
        <f t="shared" si="32"/>
        <v>0.97619047619047616</v>
      </c>
      <c r="BH90" s="21">
        <v>0</v>
      </c>
      <c r="BI90" s="17">
        <f t="shared" si="33"/>
        <v>0</v>
      </c>
      <c r="BJ90" s="21">
        <f t="shared" si="34"/>
        <v>127.30059666666668</v>
      </c>
      <c r="BK90" s="21">
        <f t="shared" si="35"/>
        <v>96.75</v>
      </c>
      <c r="BL90" s="21">
        <f t="shared" si="36"/>
        <v>33.980000000000004</v>
      </c>
      <c r="BM90" s="21">
        <f t="shared" si="37"/>
        <v>10.25</v>
      </c>
      <c r="BN90" s="17" t="s">
        <v>1601</v>
      </c>
      <c r="BO90" s="17" t="s">
        <v>1601</v>
      </c>
      <c r="BQ90" s="17">
        <v>0.69911504424778759</v>
      </c>
      <c r="BR90" s="26">
        <v>0.72</v>
      </c>
      <c r="BS90" s="26">
        <f t="shared" si="38"/>
        <v>0.79911504424778756</v>
      </c>
      <c r="BU90" s="17">
        <f t="shared" si="39"/>
        <v>0</v>
      </c>
    </row>
    <row r="91" spans="1:73" s="6" customFormat="1" ht="18.75" customHeight="1" x14ac:dyDescent="0.15">
      <c r="A91" s="6" t="s">
        <v>1517</v>
      </c>
      <c r="B91" s="6" t="s">
        <v>1328</v>
      </c>
      <c r="C91" s="6" t="s">
        <v>1467</v>
      </c>
      <c r="D91" s="6" t="s">
        <v>1359</v>
      </c>
      <c r="E91" s="6" t="s">
        <v>1359</v>
      </c>
      <c r="F91" s="6" t="s">
        <v>388</v>
      </c>
      <c r="G91" s="6" t="s">
        <v>24</v>
      </c>
      <c r="H91" s="6" t="s">
        <v>389</v>
      </c>
      <c r="I91" s="6" t="s">
        <v>390</v>
      </c>
      <c r="J91" s="6" t="s">
        <v>1346</v>
      </c>
      <c r="K91" s="6" t="s">
        <v>1519</v>
      </c>
      <c r="L91" s="6" t="s">
        <v>1545</v>
      </c>
      <c r="M91" s="6" t="s">
        <v>1518</v>
      </c>
      <c r="N91" s="6">
        <v>1</v>
      </c>
      <c r="O91" s="8">
        <v>0.83333333333333337</v>
      </c>
      <c r="P91" s="8">
        <v>9.1666666666666661</v>
      </c>
      <c r="Q91" s="8">
        <v>13.5</v>
      </c>
      <c r="R91" s="7">
        <f t="shared" si="20"/>
        <v>18.0321125</v>
      </c>
      <c r="S91" s="17">
        <f t="shared" si="21"/>
        <v>0.335712037037037</v>
      </c>
      <c r="T91" s="6">
        <v>4</v>
      </c>
      <c r="U91" s="6">
        <v>3</v>
      </c>
      <c r="V91" s="6">
        <v>1</v>
      </c>
      <c r="W91" s="6">
        <v>1</v>
      </c>
      <c r="Y91" s="8">
        <v>18.124500000000005</v>
      </c>
      <c r="Z91" s="8">
        <v>17.5</v>
      </c>
      <c r="AA91" s="8">
        <v>17.614999999999998</v>
      </c>
      <c r="AB91" s="8">
        <v>14.615</v>
      </c>
      <c r="AC91" s="8">
        <v>18.614999999999998</v>
      </c>
      <c r="AD91" s="8">
        <v>17.614999999999998</v>
      </c>
      <c r="AE91" s="8">
        <v>17.614999999999998</v>
      </c>
      <c r="AF91" s="8">
        <v>19.315000000000001</v>
      </c>
      <c r="AG91" s="8">
        <v>21.285</v>
      </c>
      <c r="AH91" s="21">
        <v>13.5</v>
      </c>
      <c r="AI91" s="21">
        <v>17.075849999999999</v>
      </c>
      <c r="AJ91" s="21">
        <v>23.51</v>
      </c>
      <c r="AK91" s="8">
        <f t="shared" si="22"/>
        <v>216.38534999999999</v>
      </c>
      <c r="AL91" s="8">
        <v>17.5</v>
      </c>
      <c r="AM91" s="17">
        <f t="shared" si="23"/>
        <v>0.96554387707247069</v>
      </c>
      <c r="AN91" s="8">
        <v>16.874999999999996</v>
      </c>
      <c r="AO91" s="17">
        <f t="shared" si="24"/>
        <v>0.96428571428571408</v>
      </c>
      <c r="AP91" s="7">
        <v>13.500000000000004</v>
      </c>
      <c r="AQ91" s="17">
        <f t="shared" si="25"/>
        <v>0.76639227930740872</v>
      </c>
      <c r="AR91" s="21">
        <v>14.249999999999998</v>
      </c>
      <c r="AS91" s="17">
        <f t="shared" si="26"/>
        <v>0.97502565856996226</v>
      </c>
      <c r="AT91" s="21">
        <v>28.458333333333332</v>
      </c>
      <c r="AU91" s="17">
        <f t="shared" si="27"/>
        <v>1.5287850299937327</v>
      </c>
      <c r="AV91" s="21">
        <v>14.75</v>
      </c>
      <c r="AW91" s="17">
        <f t="shared" si="28"/>
        <v>0.83735452739142779</v>
      </c>
      <c r="AX91" s="17" t="s">
        <v>1516</v>
      </c>
      <c r="AY91" s="21">
        <v>16.63</v>
      </c>
      <c r="AZ91" s="17">
        <f t="shared" si="29"/>
        <v>0.94408174850979287</v>
      </c>
      <c r="BA91" s="17" t="s">
        <v>1516</v>
      </c>
      <c r="BB91" s="21">
        <v>13.749999999999998</v>
      </c>
      <c r="BC91" s="17">
        <f t="shared" si="30"/>
        <v>0.71188195702821633</v>
      </c>
      <c r="BD91" s="21">
        <v>14.416666666666668</v>
      </c>
      <c r="BE91" s="17">
        <f t="shared" si="31"/>
        <v>0.67731579359486338</v>
      </c>
      <c r="BF91" s="21">
        <v>14.166666666666664</v>
      </c>
      <c r="BG91" s="17">
        <f t="shared" si="32"/>
        <v>1.0493827160493825</v>
      </c>
      <c r="BH91" s="21">
        <v>15.125000000000002</v>
      </c>
      <c r="BI91" s="17">
        <f t="shared" si="33"/>
        <v>0.88575385705543219</v>
      </c>
      <c r="BJ91" s="21">
        <f t="shared" si="34"/>
        <v>192.87535</v>
      </c>
      <c r="BK91" s="21">
        <f t="shared" si="35"/>
        <v>179.42166666666662</v>
      </c>
      <c r="BL91" s="21">
        <f t="shared" si="36"/>
        <v>54.085850000000001</v>
      </c>
      <c r="BM91" s="21">
        <f t="shared" si="37"/>
        <v>29.291666666666664</v>
      </c>
      <c r="BN91" s="17"/>
      <c r="BO91" s="17" t="s">
        <v>1601</v>
      </c>
      <c r="BQ91" s="17">
        <v>0.89934291758084262</v>
      </c>
      <c r="BR91" s="26">
        <v>0.72</v>
      </c>
      <c r="BS91" s="26">
        <f t="shared" si="38"/>
        <v>0.99934291758084259</v>
      </c>
      <c r="BU91" s="17">
        <f t="shared" si="39"/>
        <v>0</v>
      </c>
    </row>
    <row r="92" spans="1:73" s="6" customFormat="1" ht="18.75" customHeight="1" x14ac:dyDescent="0.15">
      <c r="A92" s="6" t="s">
        <v>1517</v>
      </c>
      <c r="B92" s="6" t="s">
        <v>1328</v>
      </c>
      <c r="C92" s="6" t="s">
        <v>1467</v>
      </c>
      <c r="D92" s="6" t="s">
        <v>1359</v>
      </c>
      <c r="E92" s="6" t="s">
        <v>1359</v>
      </c>
      <c r="F92" s="6" t="s">
        <v>388</v>
      </c>
      <c r="G92" s="6" t="s">
        <v>24</v>
      </c>
      <c r="H92" s="6" t="s">
        <v>391</v>
      </c>
      <c r="I92" s="6" t="s">
        <v>392</v>
      </c>
      <c r="J92" s="6" t="s">
        <v>1346</v>
      </c>
      <c r="K92" s="6" t="s">
        <v>1522</v>
      </c>
      <c r="L92" s="6" t="s">
        <v>1545</v>
      </c>
      <c r="M92" s="6" t="s">
        <v>1518</v>
      </c>
      <c r="N92" s="6">
        <v>1</v>
      </c>
      <c r="O92" s="8">
        <v>9.8333333333333339</v>
      </c>
      <c r="P92" s="8">
        <v>13.333333333333334</v>
      </c>
      <c r="Q92" s="8">
        <v>13.166666666666666</v>
      </c>
      <c r="R92" s="7">
        <f t="shared" si="20"/>
        <v>17.358494444444446</v>
      </c>
      <c r="S92" s="17">
        <f t="shared" si="21"/>
        <v>0.31836666666666691</v>
      </c>
      <c r="T92" s="6">
        <v>5</v>
      </c>
      <c r="U92" s="6">
        <v>4</v>
      </c>
      <c r="V92" s="6">
        <v>3</v>
      </c>
      <c r="W92" s="6">
        <v>2</v>
      </c>
      <c r="X92" s="6" t="s">
        <v>31</v>
      </c>
      <c r="Y92" s="8">
        <v>19.749600000000004</v>
      </c>
      <c r="Z92" s="8">
        <v>15.333333333333334</v>
      </c>
      <c r="AA92" s="8">
        <v>13.1</v>
      </c>
      <c r="AB92" s="8">
        <v>15</v>
      </c>
      <c r="AC92" s="8">
        <v>15</v>
      </c>
      <c r="AD92" s="8">
        <v>20.100000000000001</v>
      </c>
      <c r="AE92" s="8">
        <v>16</v>
      </c>
      <c r="AF92" s="8">
        <v>17.100000000000001</v>
      </c>
      <c r="AG92" s="8">
        <v>21</v>
      </c>
      <c r="AH92" s="21">
        <v>16.25</v>
      </c>
      <c r="AI92" s="21">
        <v>16.669</v>
      </c>
      <c r="AJ92" s="21">
        <v>23</v>
      </c>
      <c r="AK92" s="8">
        <f t="shared" si="22"/>
        <v>208.30193333333335</v>
      </c>
      <c r="AL92" s="8">
        <v>23</v>
      </c>
      <c r="AM92" s="17">
        <f t="shared" si="23"/>
        <v>1.1645805484668041</v>
      </c>
      <c r="AN92" s="8">
        <v>20</v>
      </c>
      <c r="AO92" s="17">
        <f t="shared" si="24"/>
        <v>1.3043478260869565</v>
      </c>
      <c r="AP92" s="7">
        <v>15</v>
      </c>
      <c r="AQ92" s="17">
        <f t="shared" si="25"/>
        <v>1.1450381679389314</v>
      </c>
      <c r="AR92" s="21">
        <v>15</v>
      </c>
      <c r="AS92" s="17">
        <f t="shared" si="26"/>
        <v>1</v>
      </c>
      <c r="AT92" s="21">
        <v>16</v>
      </c>
      <c r="AU92" s="17">
        <f t="shared" si="27"/>
        <v>1.0666666666666667</v>
      </c>
      <c r="AV92" s="21">
        <v>20</v>
      </c>
      <c r="AW92" s="17">
        <f t="shared" si="28"/>
        <v>0.99502487562189046</v>
      </c>
      <c r="AX92" s="17" t="s">
        <v>1516</v>
      </c>
      <c r="AY92" s="21">
        <v>15</v>
      </c>
      <c r="AZ92" s="17">
        <f t="shared" si="29"/>
        <v>0.9375</v>
      </c>
      <c r="BA92" s="17" t="s">
        <v>1516</v>
      </c>
      <c r="BB92" s="21">
        <v>17.75</v>
      </c>
      <c r="BC92" s="17">
        <f t="shared" si="30"/>
        <v>1.0380116959064327</v>
      </c>
      <c r="BD92" s="21">
        <v>1</v>
      </c>
      <c r="BE92" s="17">
        <f t="shared" si="31"/>
        <v>4.7619047619047616E-2</v>
      </c>
      <c r="BF92" s="21">
        <v>0.26</v>
      </c>
      <c r="BG92" s="17">
        <f t="shared" si="32"/>
        <v>1.6E-2</v>
      </c>
      <c r="BH92" s="21">
        <v>0.63</v>
      </c>
      <c r="BI92" s="17">
        <f t="shared" si="33"/>
        <v>3.7794708740776291E-2</v>
      </c>
      <c r="BJ92" s="21">
        <f t="shared" si="34"/>
        <v>185.30193333333335</v>
      </c>
      <c r="BK92" s="21">
        <f t="shared" si="35"/>
        <v>143.63999999999999</v>
      </c>
      <c r="BL92" s="21">
        <f t="shared" si="36"/>
        <v>55.918999999999997</v>
      </c>
      <c r="BM92" s="21">
        <f t="shared" si="37"/>
        <v>0.89</v>
      </c>
      <c r="BN92" s="17" t="s">
        <v>1601</v>
      </c>
      <c r="BO92" s="17" t="s">
        <v>1601</v>
      </c>
      <c r="BQ92" s="17">
        <v>0.89934291758084262</v>
      </c>
      <c r="BR92" s="26">
        <v>0.72</v>
      </c>
      <c r="BS92" s="26">
        <f t="shared" si="38"/>
        <v>0.99934291758084259</v>
      </c>
      <c r="BU92" s="17">
        <f t="shared" si="39"/>
        <v>0</v>
      </c>
    </row>
    <row r="93" spans="1:73" s="6" customFormat="1" ht="18.75" customHeight="1" x14ac:dyDescent="0.15">
      <c r="A93" s="6" t="s">
        <v>1517</v>
      </c>
      <c r="B93" s="6" t="s">
        <v>1328</v>
      </c>
      <c r="C93" s="6" t="s">
        <v>1467</v>
      </c>
      <c r="D93" s="6" t="s">
        <v>1359</v>
      </c>
      <c r="E93" s="6" t="s">
        <v>1359</v>
      </c>
      <c r="F93" s="6" t="s">
        <v>388</v>
      </c>
      <c r="G93" s="6" t="s">
        <v>24</v>
      </c>
      <c r="H93" s="6" t="s">
        <v>393</v>
      </c>
      <c r="I93" s="6" t="s">
        <v>394</v>
      </c>
      <c r="J93" s="6" t="s">
        <v>1346</v>
      </c>
      <c r="K93" s="6" t="s">
        <v>1522</v>
      </c>
      <c r="L93" s="6" t="s">
        <v>1545</v>
      </c>
      <c r="M93" s="6" t="s">
        <v>1518</v>
      </c>
      <c r="N93" s="6">
        <v>1</v>
      </c>
      <c r="O93" s="8">
        <v>0.66666666666666663</v>
      </c>
      <c r="P93" s="8">
        <v>8.3333333333333339</v>
      </c>
      <c r="Q93" s="8">
        <v>10</v>
      </c>
      <c r="R93" s="7">
        <f t="shared" si="20"/>
        <v>12.927102777777778</v>
      </c>
      <c r="S93" s="17">
        <f t="shared" si="21"/>
        <v>0.29271027777777769</v>
      </c>
      <c r="T93" s="6">
        <v>5</v>
      </c>
      <c r="U93" s="6">
        <v>4</v>
      </c>
      <c r="V93" s="6">
        <v>3</v>
      </c>
      <c r="W93" s="6">
        <v>2</v>
      </c>
      <c r="X93" s="6" t="s">
        <v>1355</v>
      </c>
      <c r="Y93" s="8">
        <v>14.332899999999999</v>
      </c>
      <c r="Z93" s="8">
        <v>12.083333333333334</v>
      </c>
      <c r="AA93" s="8">
        <v>11.1</v>
      </c>
      <c r="AB93" s="8">
        <v>12.1</v>
      </c>
      <c r="AC93" s="8">
        <v>10</v>
      </c>
      <c r="AD93" s="8">
        <v>14.1</v>
      </c>
      <c r="AE93" s="8">
        <v>11.1</v>
      </c>
      <c r="AF93" s="8">
        <v>14.1</v>
      </c>
      <c r="AG93" s="8">
        <v>18.100000000000001</v>
      </c>
      <c r="AH93" s="21">
        <v>9.5</v>
      </c>
      <c r="AI93" s="21">
        <v>13.509000000000002</v>
      </c>
      <c r="AJ93" s="21">
        <v>15.1</v>
      </c>
      <c r="AK93" s="8">
        <f t="shared" si="22"/>
        <v>155.12523333333334</v>
      </c>
      <c r="AL93" s="8">
        <v>21</v>
      </c>
      <c r="AM93" s="17">
        <f t="shared" si="23"/>
        <v>1.4651605746220235</v>
      </c>
      <c r="AN93" s="8">
        <v>15</v>
      </c>
      <c r="AO93" s="17">
        <f t="shared" si="24"/>
        <v>1.2413793103448276</v>
      </c>
      <c r="AP93" s="7">
        <v>13</v>
      </c>
      <c r="AQ93" s="17">
        <f t="shared" si="25"/>
        <v>1.1711711711711712</v>
      </c>
      <c r="AR93" s="21">
        <v>12.3</v>
      </c>
      <c r="AS93" s="17">
        <f t="shared" si="26"/>
        <v>1.0165289256198349</v>
      </c>
      <c r="AT93" s="21">
        <v>10</v>
      </c>
      <c r="AU93" s="17">
        <f t="shared" si="27"/>
        <v>1</v>
      </c>
      <c r="AV93" s="21">
        <v>18.5</v>
      </c>
      <c r="AW93" s="17">
        <f t="shared" si="28"/>
        <v>1.3120567375886525</v>
      </c>
      <c r="AX93" s="17"/>
      <c r="AY93" s="21">
        <v>0</v>
      </c>
      <c r="AZ93" s="17">
        <f t="shared" si="29"/>
        <v>0</v>
      </c>
      <c r="BA93" s="17" t="s">
        <v>1516</v>
      </c>
      <c r="BB93" s="21">
        <v>0</v>
      </c>
      <c r="BC93" s="17">
        <f t="shared" si="30"/>
        <v>0</v>
      </c>
      <c r="BD93" s="21">
        <v>10.75</v>
      </c>
      <c r="BE93" s="17">
        <f t="shared" si="31"/>
        <v>0.59392265193370164</v>
      </c>
      <c r="BF93" s="21">
        <v>10.5</v>
      </c>
      <c r="BG93" s="17">
        <f t="shared" si="32"/>
        <v>1.1052631578947369</v>
      </c>
      <c r="BH93" s="21">
        <v>12.25</v>
      </c>
      <c r="BI93" s="17">
        <f t="shared" si="33"/>
        <v>0.90680287215930111</v>
      </c>
      <c r="BJ93" s="21">
        <f t="shared" si="34"/>
        <v>140.02523333333335</v>
      </c>
      <c r="BK93" s="21">
        <f t="shared" si="35"/>
        <v>123.3</v>
      </c>
      <c r="BL93" s="21">
        <f t="shared" si="36"/>
        <v>38.109000000000002</v>
      </c>
      <c r="BM93" s="21">
        <f t="shared" si="37"/>
        <v>22.75</v>
      </c>
      <c r="BN93" s="17"/>
      <c r="BO93" s="17" t="s">
        <v>1601</v>
      </c>
      <c r="BQ93" s="17">
        <v>0.89934291758084262</v>
      </c>
      <c r="BR93" s="26">
        <v>0.72</v>
      </c>
      <c r="BS93" s="26">
        <f t="shared" si="38"/>
        <v>0.99934291758084259</v>
      </c>
      <c r="BU93" s="17">
        <f t="shared" si="39"/>
        <v>0</v>
      </c>
    </row>
    <row r="94" spans="1:73" s="6" customFormat="1" ht="18.75" customHeight="1" x14ac:dyDescent="0.15">
      <c r="A94" s="6" t="s">
        <v>1517</v>
      </c>
      <c r="B94" s="6" t="s">
        <v>1328</v>
      </c>
      <c r="C94" s="6" t="s">
        <v>1467</v>
      </c>
      <c r="D94" s="6" t="s">
        <v>1359</v>
      </c>
      <c r="E94" s="6" t="s">
        <v>1359</v>
      </c>
      <c r="F94" s="6" t="s">
        <v>388</v>
      </c>
      <c r="G94" s="6" t="s">
        <v>24</v>
      </c>
      <c r="H94" s="6" t="s">
        <v>395</v>
      </c>
      <c r="I94" s="6" t="s">
        <v>396</v>
      </c>
      <c r="J94" s="6" t="s">
        <v>1347</v>
      </c>
      <c r="K94" s="6" t="s">
        <v>1523</v>
      </c>
      <c r="L94" s="6" t="s">
        <v>1545</v>
      </c>
      <c r="M94" s="6" t="s">
        <v>1518</v>
      </c>
      <c r="N94" s="6">
        <v>1</v>
      </c>
      <c r="O94" s="8">
        <v>10</v>
      </c>
      <c r="P94" s="8">
        <v>12.5</v>
      </c>
      <c r="Q94" s="8">
        <v>12.833333333333334</v>
      </c>
      <c r="R94" s="7">
        <f t="shared" si="20"/>
        <v>16.036905555556263</v>
      </c>
      <c r="S94" s="17">
        <f t="shared" si="21"/>
        <v>0.24962900432905943</v>
      </c>
      <c r="T94" s="6">
        <v>4</v>
      </c>
      <c r="U94" s="6">
        <v>3</v>
      </c>
      <c r="V94" s="6">
        <v>3</v>
      </c>
      <c r="W94" s="6">
        <v>2</v>
      </c>
      <c r="X94" s="6" t="s">
        <v>1356</v>
      </c>
      <c r="Y94" s="8">
        <v>12.791199999999998</v>
      </c>
      <c r="Z94" s="8">
        <v>14.916666666666666</v>
      </c>
      <c r="AA94" s="8">
        <v>13.1</v>
      </c>
      <c r="AB94" s="8">
        <v>18</v>
      </c>
      <c r="AC94" s="8">
        <v>18</v>
      </c>
      <c r="AD94" s="8">
        <v>17</v>
      </c>
      <c r="AE94" s="8">
        <v>16.100000000000001</v>
      </c>
      <c r="AF94" s="8">
        <v>14.47</v>
      </c>
      <c r="AG94" s="8">
        <v>19</v>
      </c>
      <c r="AH94" s="21">
        <v>14.75</v>
      </c>
      <c r="AI94" s="21">
        <v>14.22</v>
      </c>
      <c r="AJ94" s="21">
        <v>20.095000000008532</v>
      </c>
      <c r="AK94" s="8">
        <f t="shared" si="22"/>
        <v>192.44286666667517</v>
      </c>
      <c r="AL94" s="8">
        <v>18</v>
      </c>
      <c r="AM94" s="17">
        <f t="shared" si="23"/>
        <v>1.4072174620051288</v>
      </c>
      <c r="AN94" s="8">
        <v>15</v>
      </c>
      <c r="AO94" s="17">
        <f t="shared" si="24"/>
        <v>1.005586592178771</v>
      </c>
      <c r="AP94" s="7">
        <v>15</v>
      </c>
      <c r="AQ94" s="17">
        <f t="shared" si="25"/>
        <v>1.1450381679389314</v>
      </c>
      <c r="AR94" s="21">
        <v>18</v>
      </c>
      <c r="AS94" s="17">
        <f t="shared" si="26"/>
        <v>1</v>
      </c>
      <c r="AT94" s="21">
        <v>18</v>
      </c>
      <c r="AU94" s="17">
        <f t="shared" si="27"/>
        <v>1</v>
      </c>
      <c r="AV94" s="21">
        <v>13.5</v>
      </c>
      <c r="AW94" s="17">
        <f t="shared" si="28"/>
        <v>0.79411764705882348</v>
      </c>
      <c r="AX94" s="17" t="s">
        <v>1516</v>
      </c>
      <c r="AY94" s="21">
        <v>15</v>
      </c>
      <c r="AZ94" s="17">
        <f t="shared" si="29"/>
        <v>0.93167701863354024</v>
      </c>
      <c r="BA94" s="17" t="s">
        <v>1516</v>
      </c>
      <c r="BB94" s="21">
        <v>14</v>
      </c>
      <c r="BC94" s="17">
        <f t="shared" si="30"/>
        <v>0.96751900483759501</v>
      </c>
      <c r="BD94" s="21">
        <v>17</v>
      </c>
      <c r="BE94" s="17">
        <f t="shared" si="31"/>
        <v>0.89473684210526316</v>
      </c>
      <c r="BF94" s="21">
        <v>14</v>
      </c>
      <c r="BG94" s="17">
        <f t="shared" si="32"/>
        <v>0.94915254237288138</v>
      </c>
      <c r="BH94" s="21">
        <v>11</v>
      </c>
      <c r="BI94" s="17">
        <f t="shared" si="33"/>
        <v>0.77355836849507731</v>
      </c>
      <c r="BJ94" s="21">
        <f t="shared" si="34"/>
        <v>172.34786666666665</v>
      </c>
      <c r="BK94" s="21">
        <f t="shared" si="35"/>
        <v>168.5</v>
      </c>
      <c r="BL94" s="21">
        <f t="shared" si="36"/>
        <v>49.065000000008531</v>
      </c>
      <c r="BM94" s="21">
        <f t="shared" si="37"/>
        <v>25</v>
      </c>
      <c r="BN94" s="17" t="s">
        <v>1601</v>
      </c>
      <c r="BO94" s="17" t="s">
        <v>1601</v>
      </c>
      <c r="BQ94" s="17">
        <v>0.89934291758084262</v>
      </c>
      <c r="BR94" s="26">
        <v>0.72</v>
      </c>
      <c r="BS94" s="26">
        <f t="shared" si="38"/>
        <v>0.99934291758084259</v>
      </c>
      <c r="BU94" s="17">
        <f t="shared" si="39"/>
        <v>0</v>
      </c>
    </row>
    <row r="95" spans="1:73" s="6" customFormat="1" ht="18.75" customHeight="1" x14ac:dyDescent="0.15">
      <c r="A95" s="6" t="s">
        <v>1517</v>
      </c>
      <c r="B95" s="6" t="s">
        <v>1328</v>
      </c>
      <c r="C95" s="6" t="s">
        <v>1467</v>
      </c>
      <c r="D95" s="6" t="s">
        <v>1359</v>
      </c>
      <c r="E95" s="6" t="s">
        <v>1359</v>
      </c>
      <c r="F95" s="6" t="s">
        <v>388</v>
      </c>
      <c r="G95" s="6" t="s">
        <v>24</v>
      </c>
      <c r="H95" s="6" t="s">
        <v>397</v>
      </c>
      <c r="I95" s="6" t="s">
        <v>398</v>
      </c>
      <c r="J95" s="6" t="s">
        <v>1347</v>
      </c>
      <c r="K95" s="6" t="s">
        <v>1523</v>
      </c>
      <c r="L95" s="6" t="s">
        <v>1545</v>
      </c>
      <c r="M95" s="6" t="s">
        <v>1518</v>
      </c>
      <c r="N95" s="6">
        <v>1</v>
      </c>
      <c r="O95" s="8">
        <v>7.416666666666667</v>
      </c>
      <c r="P95" s="8">
        <v>18.75</v>
      </c>
      <c r="Q95" s="8">
        <v>25.87478333333333</v>
      </c>
      <c r="R95" s="7">
        <f t="shared" si="20"/>
        <v>30.489269444444446</v>
      </c>
      <c r="S95" s="17">
        <f t="shared" si="21"/>
        <v>0.17833912082140913</v>
      </c>
      <c r="T95" s="6">
        <v>4</v>
      </c>
      <c r="U95" s="6">
        <v>3</v>
      </c>
      <c r="V95" s="6">
        <v>2</v>
      </c>
      <c r="W95" s="6">
        <v>2</v>
      </c>
      <c r="X95" s="6" t="s">
        <v>1357</v>
      </c>
      <c r="Y95" s="8">
        <v>30.207900000000002</v>
      </c>
      <c r="Z95" s="8">
        <v>25.833333333333332</v>
      </c>
      <c r="AA95" s="8">
        <v>28.1</v>
      </c>
      <c r="AB95" s="8">
        <v>28.1</v>
      </c>
      <c r="AC95" s="8">
        <v>36.1</v>
      </c>
      <c r="AD95" s="8">
        <v>20.100000000000001</v>
      </c>
      <c r="AE95" s="8">
        <v>33</v>
      </c>
      <c r="AF95" s="8">
        <v>32.1</v>
      </c>
      <c r="AG95" s="8">
        <v>35.1</v>
      </c>
      <c r="AH95" s="21">
        <v>30</v>
      </c>
      <c r="AI95" s="21">
        <v>29.23</v>
      </c>
      <c r="AJ95" s="21">
        <v>38</v>
      </c>
      <c r="AK95" s="8">
        <f t="shared" si="22"/>
        <v>365.87123333333335</v>
      </c>
      <c r="AL95" s="8">
        <v>38</v>
      </c>
      <c r="AM95" s="17">
        <f t="shared" si="23"/>
        <v>1.2579490795454169</v>
      </c>
      <c r="AN95" s="8">
        <v>30</v>
      </c>
      <c r="AO95" s="17">
        <f t="shared" si="24"/>
        <v>1.1612903225806452</v>
      </c>
      <c r="AP95" s="7">
        <v>34</v>
      </c>
      <c r="AQ95" s="17">
        <f t="shared" si="25"/>
        <v>1.2099644128113878</v>
      </c>
      <c r="AR95" s="21">
        <v>28</v>
      </c>
      <c r="AS95" s="17">
        <f t="shared" si="26"/>
        <v>0.99644128113878994</v>
      </c>
      <c r="AT95" s="21">
        <v>38</v>
      </c>
      <c r="AU95" s="17">
        <f t="shared" si="27"/>
        <v>1.0526315789473684</v>
      </c>
      <c r="AV95" s="21">
        <v>20.25</v>
      </c>
      <c r="AW95" s="17">
        <f t="shared" si="28"/>
        <v>1.0074626865671641</v>
      </c>
      <c r="AX95" s="17"/>
      <c r="AY95" s="21">
        <v>4.08</v>
      </c>
      <c r="AZ95" s="17">
        <f t="shared" si="29"/>
        <v>0.12363636363636364</v>
      </c>
      <c r="BA95" s="17" t="s">
        <v>1516</v>
      </c>
      <c r="BB95" s="21">
        <v>12</v>
      </c>
      <c r="BC95" s="17">
        <f t="shared" si="30"/>
        <v>0.37383177570093457</v>
      </c>
      <c r="BD95" s="21">
        <v>23</v>
      </c>
      <c r="BE95" s="17">
        <f t="shared" si="31"/>
        <v>0.6552706552706552</v>
      </c>
      <c r="BF95" s="21">
        <v>30.5</v>
      </c>
      <c r="BG95" s="17">
        <f t="shared" si="32"/>
        <v>1.0166666666666666</v>
      </c>
      <c r="BH95" s="21">
        <v>31.5</v>
      </c>
      <c r="BI95" s="17">
        <f t="shared" si="33"/>
        <v>1.0776599384194321</v>
      </c>
      <c r="BJ95" s="21">
        <f t="shared" si="34"/>
        <v>327.87123333333335</v>
      </c>
      <c r="BK95" s="21">
        <f t="shared" si="35"/>
        <v>289.33000000000004</v>
      </c>
      <c r="BL95" s="21">
        <f t="shared" si="36"/>
        <v>97.23</v>
      </c>
      <c r="BM95" s="21">
        <f t="shared" si="37"/>
        <v>62</v>
      </c>
      <c r="BN95" s="17"/>
      <c r="BO95" s="17"/>
      <c r="BQ95" s="17">
        <v>0.89934291758084262</v>
      </c>
      <c r="BR95" s="26">
        <v>0.72</v>
      </c>
      <c r="BS95" s="26">
        <f t="shared" si="38"/>
        <v>0.99934291758084259</v>
      </c>
      <c r="BU95" s="17">
        <f t="shared" si="39"/>
        <v>0</v>
      </c>
    </row>
    <row r="96" spans="1:73" s="6" customFormat="1" ht="18.75" customHeight="1" x14ac:dyDescent="0.15">
      <c r="A96" s="6" t="s">
        <v>1517</v>
      </c>
      <c r="B96" s="6" t="s">
        <v>1328</v>
      </c>
      <c r="C96" s="6" t="s">
        <v>1467</v>
      </c>
      <c r="D96" s="6" t="s">
        <v>1359</v>
      </c>
      <c r="E96" s="6" t="s">
        <v>1359</v>
      </c>
      <c r="F96" s="6" t="s">
        <v>388</v>
      </c>
      <c r="G96" s="6" t="s">
        <v>24</v>
      </c>
      <c r="H96" s="6" t="s">
        <v>399</v>
      </c>
      <c r="I96" s="6" t="s">
        <v>400</v>
      </c>
      <c r="J96" s="6" t="s">
        <v>1346</v>
      </c>
      <c r="K96" s="6" t="s">
        <v>1522</v>
      </c>
      <c r="L96" s="6" t="s">
        <v>1545</v>
      </c>
      <c r="M96" s="6" t="s">
        <v>1518</v>
      </c>
      <c r="N96" s="6">
        <v>1</v>
      </c>
      <c r="O96" s="8">
        <v>0</v>
      </c>
      <c r="P96" s="8">
        <v>9.1666666666666661</v>
      </c>
      <c r="Q96" s="8">
        <v>8</v>
      </c>
      <c r="R96" s="7">
        <f t="shared" si="20"/>
        <v>12.344605555555553</v>
      </c>
      <c r="S96" s="17">
        <f t="shared" si="21"/>
        <v>0.54307569444444415</v>
      </c>
      <c r="U96" s="6">
        <v>4</v>
      </c>
      <c r="V96" s="6">
        <v>3</v>
      </c>
      <c r="W96" s="6">
        <v>2</v>
      </c>
      <c r="X96" s="6" t="s">
        <v>1357</v>
      </c>
      <c r="Y96" s="8">
        <v>13.749600000000001</v>
      </c>
      <c r="Z96" s="8">
        <v>13.916666666666666</v>
      </c>
      <c r="AA96" s="8">
        <v>12.1</v>
      </c>
      <c r="AB96" s="8">
        <v>14.1</v>
      </c>
      <c r="AC96" s="8">
        <v>16.100000000000001</v>
      </c>
      <c r="AD96" s="8">
        <v>10.1</v>
      </c>
      <c r="AE96" s="8">
        <v>10</v>
      </c>
      <c r="AF96" s="8">
        <v>10.1</v>
      </c>
      <c r="AG96" s="8">
        <v>10.1</v>
      </c>
      <c r="AH96" s="21">
        <v>12</v>
      </c>
      <c r="AI96" s="21">
        <v>8.7690000000000001</v>
      </c>
      <c r="AJ96" s="21">
        <v>17.100000000000001</v>
      </c>
      <c r="AK96" s="8">
        <f t="shared" si="22"/>
        <v>148.13526666666664</v>
      </c>
      <c r="AL96" s="8">
        <v>18</v>
      </c>
      <c r="AM96" s="17">
        <f t="shared" si="23"/>
        <v>1.309128992843428</v>
      </c>
      <c r="AN96" s="8">
        <v>15</v>
      </c>
      <c r="AO96" s="17">
        <f t="shared" si="24"/>
        <v>1.0778443113772456</v>
      </c>
      <c r="AP96" s="7">
        <v>18</v>
      </c>
      <c r="AQ96" s="17">
        <f t="shared" si="25"/>
        <v>1.4876033057851241</v>
      </c>
      <c r="AR96" s="21">
        <v>14</v>
      </c>
      <c r="AS96" s="17">
        <f t="shared" si="26"/>
        <v>0.99290780141843971</v>
      </c>
      <c r="AT96" s="21">
        <v>18</v>
      </c>
      <c r="AU96" s="17">
        <f t="shared" si="27"/>
        <v>1.1180124223602483</v>
      </c>
      <c r="AV96" s="21">
        <v>10</v>
      </c>
      <c r="AW96" s="17">
        <f t="shared" si="28"/>
        <v>0.99009900990099009</v>
      </c>
      <c r="AX96" s="17" t="s">
        <v>1516</v>
      </c>
      <c r="AY96" s="21">
        <v>8.5</v>
      </c>
      <c r="AZ96" s="17">
        <f t="shared" si="29"/>
        <v>0.85</v>
      </c>
      <c r="BA96" s="17" t="s">
        <v>1516</v>
      </c>
      <c r="BB96" s="21">
        <v>0</v>
      </c>
      <c r="BC96" s="17">
        <f t="shared" si="30"/>
        <v>0</v>
      </c>
      <c r="BD96" s="21">
        <v>0</v>
      </c>
      <c r="BE96" s="17">
        <f t="shared" si="31"/>
        <v>0</v>
      </c>
      <c r="BF96" s="21">
        <v>11.5</v>
      </c>
      <c r="BG96" s="17">
        <f t="shared" si="32"/>
        <v>0.95833333333333337</v>
      </c>
      <c r="BH96" s="21">
        <v>8.5</v>
      </c>
      <c r="BI96" s="17">
        <f t="shared" si="33"/>
        <v>0.96932375413388072</v>
      </c>
      <c r="BJ96" s="21">
        <f t="shared" si="34"/>
        <v>131.03526666666664</v>
      </c>
      <c r="BK96" s="21">
        <f t="shared" si="35"/>
        <v>121.5</v>
      </c>
      <c r="BL96" s="21">
        <f t="shared" si="36"/>
        <v>37.869</v>
      </c>
      <c r="BM96" s="21">
        <f t="shared" si="37"/>
        <v>20</v>
      </c>
      <c r="BN96" s="17"/>
      <c r="BO96" s="17" t="s">
        <v>1601</v>
      </c>
      <c r="BQ96" s="17">
        <v>0.89934291758084262</v>
      </c>
      <c r="BR96" s="26">
        <v>0.72</v>
      </c>
      <c r="BS96" s="26">
        <f t="shared" si="38"/>
        <v>0.99934291758084259</v>
      </c>
      <c r="BU96" s="17">
        <f t="shared" si="39"/>
        <v>0</v>
      </c>
    </row>
    <row r="97" spans="1:73" s="6" customFormat="1" ht="18.75" customHeight="1" x14ac:dyDescent="0.15">
      <c r="A97" s="6" t="s">
        <v>1517</v>
      </c>
      <c r="B97" s="6" t="s">
        <v>1328</v>
      </c>
      <c r="C97" s="6" t="s">
        <v>1467</v>
      </c>
      <c r="D97" s="6" t="s">
        <v>1359</v>
      </c>
      <c r="E97" s="6" t="s">
        <v>1359</v>
      </c>
      <c r="F97" s="6" t="s">
        <v>388</v>
      </c>
      <c r="G97" s="6" t="s">
        <v>24</v>
      </c>
      <c r="H97" s="6" t="s">
        <v>401</v>
      </c>
      <c r="I97" s="6" t="s">
        <v>402</v>
      </c>
      <c r="J97" s="6" t="s">
        <v>1347</v>
      </c>
      <c r="K97" s="6" t="s">
        <v>1523</v>
      </c>
      <c r="L97" s="6" t="s">
        <v>1545</v>
      </c>
      <c r="M97" s="6" t="s">
        <v>1518</v>
      </c>
      <c r="N97" s="6">
        <v>1</v>
      </c>
      <c r="O97" s="8">
        <v>46.666666666666664</v>
      </c>
      <c r="P97" s="8">
        <v>26.666666666666668</v>
      </c>
      <c r="Q97" s="8">
        <v>31.333333333333332</v>
      </c>
      <c r="R97" s="7">
        <f t="shared" si="20"/>
        <v>36.491616666666665</v>
      </c>
      <c r="S97" s="17">
        <f t="shared" si="21"/>
        <v>0.16462606382978717</v>
      </c>
      <c r="T97" s="6">
        <v>4</v>
      </c>
      <c r="U97" s="6">
        <v>2</v>
      </c>
      <c r="V97" s="6">
        <v>1</v>
      </c>
      <c r="W97" s="6">
        <v>1</v>
      </c>
      <c r="Y97" s="8">
        <v>27.749399999999998</v>
      </c>
      <c r="Z97" s="8">
        <v>28</v>
      </c>
      <c r="AA97" s="8">
        <v>31.1</v>
      </c>
      <c r="AB97" s="8">
        <v>38</v>
      </c>
      <c r="AC97" s="8">
        <v>39</v>
      </c>
      <c r="AD97" s="8">
        <v>39</v>
      </c>
      <c r="AE97" s="8">
        <v>40</v>
      </c>
      <c r="AF97" s="8">
        <v>40</v>
      </c>
      <c r="AG97" s="8">
        <v>42</v>
      </c>
      <c r="AH97" s="21">
        <v>32.5</v>
      </c>
      <c r="AI97" s="21">
        <v>35.550000000000004</v>
      </c>
      <c r="AJ97" s="21">
        <v>45</v>
      </c>
      <c r="AK97" s="8">
        <f t="shared" si="22"/>
        <v>437.89940000000001</v>
      </c>
      <c r="AL97" s="8">
        <v>35</v>
      </c>
      <c r="AM97" s="17">
        <f t="shared" si="23"/>
        <v>1.2612885323646639</v>
      </c>
      <c r="AN97" s="8">
        <v>34</v>
      </c>
      <c r="AO97" s="17">
        <f t="shared" si="24"/>
        <v>1.2142857142857142</v>
      </c>
      <c r="AP97" s="7">
        <v>38</v>
      </c>
      <c r="AQ97" s="17">
        <f t="shared" si="25"/>
        <v>1.2218649517684887</v>
      </c>
      <c r="AR97" s="21">
        <v>38</v>
      </c>
      <c r="AS97" s="17">
        <f t="shared" si="26"/>
        <v>1</v>
      </c>
      <c r="AT97" s="21">
        <v>40</v>
      </c>
      <c r="AU97" s="17">
        <f t="shared" si="27"/>
        <v>1.0256410256410255</v>
      </c>
      <c r="AV97" s="21">
        <v>37</v>
      </c>
      <c r="AW97" s="17">
        <f t="shared" si="28"/>
        <v>0.94871794871794868</v>
      </c>
      <c r="AX97" s="17" t="s">
        <v>1516</v>
      </c>
      <c r="AY97" s="21">
        <v>0</v>
      </c>
      <c r="AZ97" s="17">
        <f t="shared" si="29"/>
        <v>0</v>
      </c>
      <c r="BA97" s="17" t="s">
        <v>1516</v>
      </c>
      <c r="BB97" s="21">
        <v>0</v>
      </c>
      <c r="BC97" s="17">
        <f t="shared" si="30"/>
        <v>0</v>
      </c>
      <c r="BD97" s="21">
        <v>0</v>
      </c>
      <c r="BE97" s="17">
        <f t="shared" si="31"/>
        <v>0</v>
      </c>
      <c r="BF97" s="21">
        <v>30</v>
      </c>
      <c r="BG97" s="17">
        <f t="shared" si="32"/>
        <v>0.92307692307692313</v>
      </c>
      <c r="BH97" s="21">
        <v>37</v>
      </c>
      <c r="BI97" s="17">
        <f t="shared" si="33"/>
        <v>1.040787623066104</v>
      </c>
      <c r="BJ97" s="21">
        <f t="shared" si="34"/>
        <v>392.89940000000001</v>
      </c>
      <c r="BK97" s="21">
        <f t="shared" si="35"/>
        <v>289</v>
      </c>
      <c r="BL97" s="21">
        <f t="shared" si="36"/>
        <v>113.05000000000001</v>
      </c>
      <c r="BM97" s="21">
        <f t="shared" si="37"/>
        <v>67</v>
      </c>
      <c r="BN97" s="17"/>
      <c r="BO97" s="17"/>
      <c r="BQ97" s="17">
        <v>0.89934291758084262</v>
      </c>
      <c r="BR97" s="26">
        <v>0.72</v>
      </c>
      <c r="BS97" s="26">
        <f t="shared" si="38"/>
        <v>0.99934291758084259</v>
      </c>
      <c r="BU97" s="17">
        <f t="shared" si="39"/>
        <v>0</v>
      </c>
    </row>
    <row r="98" spans="1:73" s="6" customFormat="1" ht="18.75" customHeight="1" x14ac:dyDescent="0.15">
      <c r="A98" s="6" t="s">
        <v>1517</v>
      </c>
      <c r="B98" s="6" t="s">
        <v>1328</v>
      </c>
      <c r="C98" s="6" t="s">
        <v>1467</v>
      </c>
      <c r="D98" s="6" t="s">
        <v>1359</v>
      </c>
      <c r="E98" s="6" t="s">
        <v>1359</v>
      </c>
      <c r="F98" s="6" t="s">
        <v>388</v>
      </c>
      <c r="G98" s="6" t="s">
        <v>24</v>
      </c>
      <c r="H98" s="6" t="s">
        <v>403</v>
      </c>
      <c r="I98" s="6" t="s">
        <v>404</v>
      </c>
      <c r="J98" s="6" t="s">
        <v>1346</v>
      </c>
      <c r="K98" s="6" t="s">
        <v>1519</v>
      </c>
      <c r="L98" s="6" t="s">
        <v>1545</v>
      </c>
      <c r="M98" s="6" t="s">
        <v>1518</v>
      </c>
      <c r="N98" s="6">
        <v>1</v>
      </c>
      <c r="O98" s="8">
        <v>13.333333333333334</v>
      </c>
      <c r="P98" s="8">
        <v>31.416666666666668</v>
      </c>
      <c r="Q98" s="8">
        <v>29.166666666666668</v>
      </c>
      <c r="R98" s="7">
        <f t="shared" si="20"/>
        <v>36.829666500000009</v>
      </c>
      <c r="S98" s="17">
        <f t="shared" si="21"/>
        <v>0.26273142285714313</v>
      </c>
      <c r="T98" s="6">
        <v>4</v>
      </c>
      <c r="U98" s="6">
        <v>3</v>
      </c>
      <c r="V98" s="6">
        <v>2</v>
      </c>
      <c r="W98" s="6">
        <v>1</v>
      </c>
      <c r="X98" s="6" t="s">
        <v>1355</v>
      </c>
      <c r="Y98" s="8">
        <v>34.791199999999996</v>
      </c>
      <c r="Z98" s="8">
        <v>32.5</v>
      </c>
      <c r="AA98" s="8">
        <v>40.36</v>
      </c>
      <c r="AB98" s="8">
        <v>37.790397999999996</v>
      </c>
      <c r="AC98" s="8">
        <v>38.36</v>
      </c>
      <c r="AD98" s="8">
        <v>38.36</v>
      </c>
      <c r="AE98" s="8">
        <v>37.36</v>
      </c>
      <c r="AF98" s="8">
        <v>38.36</v>
      </c>
      <c r="AG98" s="8">
        <v>40.36</v>
      </c>
      <c r="AH98" s="21">
        <v>30.5</v>
      </c>
      <c r="AI98" s="21">
        <v>31.884399999999999</v>
      </c>
      <c r="AJ98" s="21">
        <v>41.33</v>
      </c>
      <c r="AK98" s="8">
        <f t="shared" si="22"/>
        <v>441.95599800000008</v>
      </c>
      <c r="AL98" s="8">
        <v>34.875000000000007</v>
      </c>
      <c r="AM98" s="17">
        <f t="shared" si="23"/>
        <v>1.0024086550622</v>
      </c>
      <c r="AN98" s="8">
        <v>23.333333333333332</v>
      </c>
      <c r="AO98" s="17">
        <f t="shared" si="24"/>
        <v>0.71794871794871795</v>
      </c>
      <c r="AP98" s="7">
        <v>33.749999999999993</v>
      </c>
      <c r="AQ98" s="17">
        <f t="shared" si="25"/>
        <v>0.83622398414271537</v>
      </c>
      <c r="AR98" s="21">
        <v>33.375</v>
      </c>
      <c r="AS98" s="17">
        <f t="shared" si="26"/>
        <v>0.8831608494835117</v>
      </c>
      <c r="AT98" s="21">
        <v>32.625</v>
      </c>
      <c r="AU98" s="17">
        <f t="shared" si="27"/>
        <v>0.85049530761209591</v>
      </c>
      <c r="AV98" s="21">
        <v>27.875</v>
      </c>
      <c r="AW98" s="17">
        <f t="shared" si="28"/>
        <v>0.72666840458811266</v>
      </c>
      <c r="AX98" s="17" t="s">
        <v>1516</v>
      </c>
      <c r="AY98" s="21">
        <v>28.29</v>
      </c>
      <c r="AZ98" s="17">
        <f t="shared" si="29"/>
        <v>0.75722698072805139</v>
      </c>
      <c r="BA98" s="17" t="s">
        <v>1516</v>
      </c>
      <c r="BB98" s="21">
        <v>15.333333333333334</v>
      </c>
      <c r="BC98" s="17">
        <f t="shared" si="30"/>
        <v>0.39972193256864791</v>
      </c>
      <c r="BD98" s="21">
        <v>21.791666666666668</v>
      </c>
      <c r="BE98" s="17">
        <f t="shared" si="31"/>
        <v>0.53993227618103734</v>
      </c>
      <c r="BF98" s="21">
        <v>23.333333333333336</v>
      </c>
      <c r="BG98" s="17">
        <f t="shared" si="32"/>
        <v>0.76502732240437166</v>
      </c>
      <c r="BH98" s="21">
        <v>17.666666666666664</v>
      </c>
      <c r="BI98" s="17">
        <f t="shared" si="33"/>
        <v>0.55408496527037254</v>
      </c>
      <c r="BJ98" s="21">
        <f t="shared" si="34"/>
        <v>400.6259980000001</v>
      </c>
      <c r="BK98" s="21">
        <f t="shared" si="35"/>
        <v>292.24833333333333</v>
      </c>
      <c r="BL98" s="21">
        <f t="shared" si="36"/>
        <v>103.7144</v>
      </c>
      <c r="BM98" s="21">
        <f t="shared" si="37"/>
        <v>41</v>
      </c>
      <c r="BN98" s="17" t="s">
        <v>1601</v>
      </c>
      <c r="BO98" s="17" t="s">
        <v>1601</v>
      </c>
      <c r="BQ98" s="17">
        <v>0.89934291758084262</v>
      </c>
      <c r="BR98" s="26">
        <v>0.72</v>
      </c>
      <c r="BS98" s="26">
        <f t="shared" si="38"/>
        <v>0.99934291758084259</v>
      </c>
      <c r="BU98" s="17">
        <f t="shared" si="39"/>
        <v>0</v>
      </c>
    </row>
    <row r="99" spans="1:73" s="6" customFormat="1" ht="18.75" customHeight="1" x14ac:dyDescent="0.15">
      <c r="A99" s="6" t="s">
        <v>1517</v>
      </c>
      <c r="B99" s="6" t="s">
        <v>1328</v>
      </c>
      <c r="C99" s="6" t="s">
        <v>1467</v>
      </c>
      <c r="D99" s="6" t="s">
        <v>1359</v>
      </c>
      <c r="E99" s="6" t="s">
        <v>1359</v>
      </c>
      <c r="F99" s="6" t="s">
        <v>388</v>
      </c>
      <c r="G99" s="6" t="s">
        <v>24</v>
      </c>
      <c r="H99" s="6" t="s">
        <v>405</v>
      </c>
      <c r="I99" s="6" t="s">
        <v>406</v>
      </c>
      <c r="J99" s="6" t="s">
        <v>1346</v>
      </c>
      <c r="K99" s="6" t="s">
        <v>1519</v>
      </c>
      <c r="L99" s="6" t="s">
        <v>1545</v>
      </c>
      <c r="M99" s="6" t="s">
        <v>1521</v>
      </c>
      <c r="N99" s="6">
        <v>0</v>
      </c>
      <c r="O99" s="8">
        <v>6.75</v>
      </c>
      <c r="P99" s="8">
        <v>6.166666666666667</v>
      </c>
      <c r="Q99" s="8">
        <v>8.3333333333333339</v>
      </c>
      <c r="R99" s="7">
        <f t="shared" si="20"/>
        <v>9.9159229297563289</v>
      </c>
      <c r="S99" s="17">
        <f t="shared" si="21"/>
        <v>0.18991075157075943</v>
      </c>
      <c r="T99" s="6">
        <v>4</v>
      </c>
      <c r="U99" s="6">
        <v>3</v>
      </c>
      <c r="V99" s="6">
        <v>2</v>
      </c>
      <c r="W99" s="6">
        <v>2</v>
      </c>
      <c r="X99" s="6" t="s">
        <v>1355</v>
      </c>
      <c r="Y99" s="8">
        <v>15</v>
      </c>
      <c r="Z99" s="8">
        <v>7</v>
      </c>
      <c r="AA99" s="8">
        <v>8.2656571956557787</v>
      </c>
      <c r="AB99" s="8">
        <v>8.4044125508186891</v>
      </c>
      <c r="AC99" s="8">
        <v>8.841005410601479</v>
      </c>
      <c r="AD99" s="8">
        <v>8</v>
      </c>
      <c r="AE99" s="8">
        <v>8</v>
      </c>
      <c r="AF99" s="8">
        <v>10</v>
      </c>
      <c r="AG99" s="8">
        <v>11</v>
      </c>
      <c r="AH99" s="21">
        <v>12</v>
      </c>
      <c r="AI99" s="21">
        <v>9.48</v>
      </c>
      <c r="AJ99" s="21">
        <v>13</v>
      </c>
      <c r="AK99" s="8">
        <f t="shared" si="22"/>
        <v>118.99107515707595</v>
      </c>
      <c r="AL99" s="8">
        <v>15</v>
      </c>
      <c r="AM99" s="17">
        <f t="shared" si="23"/>
        <v>1</v>
      </c>
      <c r="AN99" s="8">
        <v>7</v>
      </c>
      <c r="AO99" s="17">
        <f t="shared" si="24"/>
        <v>1</v>
      </c>
      <c r="AP99" s="7">
        <v>8</v>
      </c>
      <c r="AQ99" s="17">
        <f t="shared" si="25"/>
        <v>0.9678601242021746</v>
      </c>
      <c r="AR99" s="21">
        <v>9</v>
      </c>
      <c r="AS99" s="17">
        <f t="shared" si="26"/>
        <v>1.0708660415680444</v>
      </c>
      <c r="AT99" s="21">
        <v>10</v>
      </c>
      <c r="AU99" s="17">
        <f t="shared" si="27"/>
        <v>1.1310930754559589</v>
      </c>
      <c r="AV99" s="21">
        <v>8</v>
      </c>
      <c r="AW99" s="17">
        <f t="shared" si="28"/>
        <v>1</v>
      </c>
      <c r="AX99" s="17"/>
      <c r="AY99" s="21">
        <v>0</v>
      </c>
      <c r="AZ99" s="17">
        <f t="shared" si="29"/>
        <v>0</v>
      </c>
      <c r="BA99" s="17" t="s">
        <v>1516</v>
      </c>
      <c r="BB99" s="21">
        <v>0</v>
      </c>
      <c r="BC99" s="17">
        <f t="shared" si="30"/>
        <v>0</v>
      </c>
      <c r="BD99" s="21">
        <v>7.75</v>
      </c>
      <c r="BE99" s="17">
        <f t="shared" si="31"/>
        <v>0.70454545454545459</v>
      </c>
      <c r="BF99" s="21">
        <v>12</v>
      </c>
      <c r="BG99" s="17">
        <f t="shared" si="32"/>
        <v>1</v>
      </c>
      <c r="BH99" s="21">
        <v>5</v>
      </c>
      <c r="BI99" s="17">
        <f t="shared" si="33"/>
        <v>0.52742616033755274</v>
      </c>
      <c r="BJ99" s="21">
        <f t="shared" si="34"/>
        <v>105.99107515707595</v>
      </c>
      <c r="BK99" s="21">
        <f t="shared" si="35"/>
        <v>81.75</v>
      </c>
      <c r="BL99" s="21">
        <f t="shared" si="36"/>
        <v>34.480000000000004</v>
      </c>
      <c r="BM99" s="21">
        <f t="shared" si="37"/>
        <v>17</v>
      </c>
      <c r="BN99" s="17" t="s">
        <v>1601</v>
      </c>
      <c r="BO99" s="17" t="s">
        <v>1601</v>
      </c>
      <c r="BQ99" s="17">
        <v>0.89934291758084262</v>
      </c>
      <c r="BR99" s="26">
        <v>0.72</v>
      </c>
      <c r="BS99" s="26">
        <f t="shared" si="38"/>
        <v>0.99934291758084259</v>
      </c>
      <c r="BU99" s="17">
        <f t="shared" si="39"/>
        <v>0</v>
      </c>
    </row>
    <row r="100" spans="1:73" s="6" customFormat="1" ht="18.75" customHeight="1" x14ac:dyDescent="0.15">
      <c r="A100" s="6" t="s">
        <v>1517</v>
      </c>
      <c r="B100" s="6" t="s">
        <v>1328</v>
      </c>
      <c r="C100" s="6" t="s">
        <v>1467</v>
      </c>
      <c r="D100" s="6" t="s">
        <v>1359</v>
      </c>
      <c r="E100" s="6" t="s">
        <v>1359</v>
      </c>
      <c r="F100" s="6" t="s">
        <v>388</v>
      </c>
      <c r="G100" s="6" t="s">
        <v>24</v>
      </c>
      <c r="H100" s="6" t="s">
        <v>407</v>
      </c>
      <c r="I100" s="6" t="s">
        <v>408</v>
      </c>
      <c r="J100" s="6" t="s">
        <v>1346</v>
      </c>
      <c r="K100" s="6" t="s">
        <v>1522</v>
      </c>
      <c r="L100" s="6" t="s">
        <v>1545</v>
      </c>
      <c r="M100" s="6" t="s">
        <v>1518</v>
      </c>
      <c r="N100" s="6">
        <v>1</v>
      </c>
      <c r="O100" s="8">
        <v>22.5</v>
      </c>
      <c r="P100" s="8">
        <v>20.833333333333332</v>
      </c>
      <c r="Q100" s="8">
        <v>26.055683333333331</v>
      </c>
      <c r="R100" s="7">
        <f t="shared" si="20"/>
        <v>29.744941666666666</v>
      </c>
      <c r="S100" s="17">
        <f t="shared" si="21"/>
        <v>0.14159130989336299</v>
      </c>
      <c r="T100" s="6">
        <v>5</v>
      </c>
      <c r="U100" s="6">
        <v>4</v>
      </c>
      <c r="V100" s="6">
        <v>4</v>
      </c>
      <c r="W100" s="6">
        <v>3</v>
      </c>
      <c r="X100" s="6" t="s">
        <v>31</v>
      </c>
      <c r="Y100" s="8">
        <v>25.999299999999998</v>
      </c>
      <c r="Z100" s="8">
        <v>23.5</v>
      </c>
      <c r="AA100" s="8">
        <v>20</v>
      </c>
      <c r="AB100" s="8">
        <v>30</v>
      </c>
      <c r="AC100" s="8">
        <v>32</v>
      </c>
      <c r="AD100" s="8">
        <v>33</v>
      </c>
      <c r="AE100" s="8">
        <v>35</v>
      </c>
      <c r="AF100" s="8">
        <v>35</v>
      </c>
      <c r="AG100" s="8">
        <v>37</v>
      </c>
      <c r="AH100" s="21">
        <v>20</v>
      </c>
      <c r="AI100" s="21">
        <v>28.44</v>
      </c>
      <c r="AJ100" s="21">
        <v>37</v>
      </c>
      <c r="AK100" s="8">
        <f t="shared" si="22"/>
        <v>356.9393</v>
      </c>
      <c r="AL100" s="8">
        <v>29</v>
      </c>
      <c r="AM100" s="17">
        <f t="shared" si="23"/>
        <v>1.1154146457789249</v>
      </c>
      <c r="AN100" s="8">
        <v>25</v>
      </c>
      <c r="AO100" s="17">
        <f t="shared" si="24"/>
        <v>1.0638297872340425</v>
      </c>
      <c r="AP100" s="7">
        <v>22</v>
      </c>
      <c r="AQ100" s="17">
        <f t="shared" si="25"/>
        <v>1.1000000000000001</v>
      </c>
      <c r="AR100" s="21">
        <v>30</v>
      </c>
      <c r="AS100" s="17">
        <f t="shared" si="26"/>
        <v>1</v>
      </c>
      <c r="AT100" s="21">
        <v>33</v>
      </c>
      <c r="AU100" s="17">
        <f t="shared" si="27"/>
        <v>1.03125</v>
      </c>
      <c r="AV100" s="21">
        <v>37.5</v>
      </c>
      <c r="AW100" s="17">
        <f t="shared" si="28"/>
        <v>1.1363636363636365</v>
      </c>
      <c r="AX100" s="17"/>
      <c r="AY100" s="21">
        <v>13.5</v>
      </c>
      <c r="AZ100" s="17">
        <f t="shared" si="29"/>
        <v>0.38571428571428573</v>
      </c>
      <c r="BA100" s="17" t="s">
        <v>1516</v>
      </c>
      <c r="BB100" s="21">
        <v>0</v>
      </c>
      <c r="BC100" s="17">
        <f t="shared" si="30"/>
        <v>0</v>
      </c>
      <c r="BD100" s="21">
        <v>18.5</v>
      </c>
      <c r="BE100" s="17">
        <f t="shared" si="31"/>
        <v>0.5</v>
      </c>
      <c r="BF100" s="21">
        <v>19.5</v>
      </c>
      <c r="BG100" s="17">
        <f t="shared" si="32"/>
        <v>0.97499999999999998</v>
      </c>
      <c r="BH100" s="21">
        <v>29.25</v>
      </c>
      <c r="BI100" s="17">
        <f t="shared" si="33"/>
        <v>1.0284810126582278</v>
      </c>
      <c r="BJ100" s="21">
        <f t="shared" si="34"/>
        <v>319.9393</v>
      </c>
      <c r="BK100" s="21">
        <f t="shared" si="35"/>
        <v>257.25</v>
      </c>
      <c r="BL100" s="21">
        <f t="shared" si="36"/>
        <v>85.44</v>
      </c>
      <c r="BM100" s="21">
        <f t="shared" si="37"/>
        <v>48.75</v>
      </c>
      <c r="BN100" s="17"/>
      <c r="BO100" s="17"/>
      <c r="BQ100" s="17">
        <v>0.89934291758084262</v>
      </c>
      <c r="BR100" s="26">
        <v>0.72</v>
      </c>
      <c r="BS100" s="26">
        <f t="shared" si="38"/>
        <v>0.99934291758084259</v>
      </c>
      <c r="BU100" s="17">
        <f t="shared" si="39"/>
        <v>0</v>
      </c>
    </row>
    <row r="101" spans="1:73" s="6" customFormat="1" ht="18.75" customHeight="1" x14ac:dyDescent="0.15">
      <c r="A101" s="6" t="s">
        <v>1517</v>
      </c>
      <c r="B101" s="6" t="s">
        <v>112</v>
      </c>
      <c r="C101" s="6" t="s">
        <v>1468</v>
      </c>
      <c r="D101" s="6" t="s">
        <v>113</v>
      </c>
      <c r="E101" s="6" t="s">
        <v>215</v>
      </c>
      <c r="F101" s="6" t="s">
        <v>215</v>
      </c>
      <c r="G101" s="6" t="s">
        <v>50</v>
      </c>
      <c r="H101" s="6" t="s">
        <v>216</v>
      </c>
      <c r="I101" s="6" t="s">
        <v>217</v>
      </c>
      <c r="J101" s="6" t="s">
        <v>29</v>
      </c>
      <c r="K101" s="6" t="s">
        <v>1523</v>
      </c>
      <c r="L101" s="6" t="s">
        <v>1545</v>
      </c>
      <c r="M101" s="6" t="s">
        <v>1518</v>
      </c>
      <c r="N101" s="6">
        <v>1</v>
      </c>
      <c r="O101" s="8">
        <v>0</v>
      </c>
      <c r="P101" s="8">
        <v>9.4166666666666661</v>
      </c>
      <c r="Q101" s="8">
        <v>11.836808333333332</v>
      </c>
      <c r="R101" s="7">
        <f t="shared" si="20"/>
        <v>14.76513888888889</v>
      </c>
      <c r="S101" s="17">
        <f t="shared" si="21"/>
        <v>0.24739190439615055</v>
      </c>
      <c r="U101" s="6">
        <v>2</v>
      </c>
      <c r="V101" s="6">
        <v>1</v>
      </c>
      <c r="W101" s="6">
        <v>1</v>
      </c>
      <c r="Y101" s="8">
        <v>25.0416666666667</v>
      </c>
      <c r="Z101" s="8">
        <v>13</v>
      </c>
      <c r="AA101" s="8">
        <v>13</v>
      </c>
      <c r="AB101" s="8">
        <v>15</v>
      </c>
      <c r="AC101" s="8">
        <v>14</v>
      </c>
      <c r="AD101" s="8">
        <v>14</v>
      </c>
      <c r="AE101" s="8">
        <v>14</v>
      </c>
      <c r="AF101" s="8">
        <v>14</v>
      </c>
      <c r="AG101" s="8">
        <v>14.5</v>
      </c>
      <c r="AH101" s="21">
        <v>12</v>
      </c>
      <c r="AI101" s="21">
        <v>12.64</v>
      </c>
      <c r="AJ101" s="21">
        <v>16</v>
      </c>
      <c r="AK101" s="8">
        <f t="shared" si="22"/>
        <v>177.18166666666667</v>
      </c>
      <c r="AL101" s="8">
        <v>29.833333333333332</v>
      </c>
      <c r="AM101" s="17">
        <f t="shared" si="23"/>
        <v>1.1913477537437587</v>
      </c>
      <c r="AN101" s="8">
        <v>11.416666666666666</v>
      </c>
      <c r="AO101" s="17">
        <f t="shared" si="24"/>
        <v>0.87820512820512819</v>
      </c>
      <c r="AP101" s="7">
        <v>13.666666666666666</v>
      </c>
      <c r="AQ101" s="17">
        <f t="shared" si="25"/>
        <v>1.0512820512820513</v>
      </c>
      <c r="AR101" s="21">
        <v>25.416666666666664</v>
      </c>
      <c r="AS101" s="17">
        <f t="shared" si="26"/>
        <v>1.6944444444444442</v>
      </c>
      <c r="AT101" s="21">
        <v>10.291666666666666</v>
      </c>
      <c r="AU101" s="17">
        <f t="shared" si="27"/>
        <v>0.73511904761904756</v>
      </c>
      <c r="AV101" s="21">
        <v>20.9583333333333</v>
      </c>
      <c r="AW101" s="17">
        <f t="shared" si="28"/>
        <v>1.4970238095238071</v>
      </c>
      <c r="AX101" s="17"/>
      <c r="AY101" s="21">
        <v>9.34</v>
      </c>
      <c r="AZ101" s="17">
        <f t="shared" si="29"/>
        <v>0.66714285714285715</v>
      </c>
      <c r="BA101" s="17" t="s">
        <v>1516</v>
      </c>
      <c r="BB101" s="21">
        <v>6.25</v>
      </c>
      <c r="BC101" s="17">
        <f t="shared" si="30"/>
        <v>0.44642857142857145</v>
      </c>
      <c r="BD101" s="21">
        <v>8.67</v>
      </c>
      <c r="BE101" s="17">
        <f t="shared" si="31"/>
        <v>0.59793103448275864</v>
      </c>
      <c r="BF101" s="21">
        <v>12.469999999999999</v>
      </c>
      <c r="BG101" s="17">
        <f t="shared" si="32"/>
        <v>1.0391666666666666</v>
      </c>
      <c r="BH101" s="21">
        <v>5.74</v>
      </c>
      <c r="BI101" s="17">
        <f t="shared" si="33"/>
        <v>0.45411392405063289</v>
      </c>
      <c r="BJ101" s="21">
        <f t="shared" si="34"/>
        <v>161.18166666666667</v>
      </c>
      <c r="BK101" s="21">
        <f t="shared" si="35"/>
        <v>154.05333333333331</v>
      </c>
      <c r="BL101" s="21">
        <f t="shared" si="36"/>
        <v>40.64</v>
      </c>
      <c r="BM101" s="21">
        <f t="shared" si="37"/>
        <v>18.21</v>
      </c>
      <c r="BN101" s="17" t="s">
        <v>1601</v>
      </c>
      <c r="BO101" s="17" t="s">
        <v>1601</v>
      </c>
      <c r="BQ101" s="17">
        <v>0.66124323931782536</v>
      </c>
      <c r="BR101" s="26">
        <v>0.72</v>
      </c>
      <c r="BS101" s="26">
        <f t="shared" si="38"/>
        <v>0.76124323931782534</v>
      </c>
      <c r="BU101" s="17">
        <f t="shared" si="39"/>
        <v>0</v>
      </c>
    </row>
    <row r="102" spans="1:73" s="6" customFormat="1" ht="18.75" customHeight="1" x14ac:dyDescent="0.15">
      <c r="A102" s="6" t="s">
        <v>1517</v>
      </c>
      <c r="B102" s="6" t="s">
        <v>112</v>
      </c>
      <c r="C102" s="6" t="s">
        <v>1468</v>
      </c>
      <c r="D102" s="6" t="s">
        <v>113</v>
      </c>
      <c r="E102" s="6" t="s">
        <v>215</v>
      </c>
      <c r="F102" s="6" t="s">
        <v>215</v>
      </c>
      <c r="G102" s="6" t="s">
        <v>50</v>
      </c>
      <c r="H102" s="6" t="s">
        <v>218</v>
      </c>
      <c r="I102" s="6" t="s">
        <v>219</v>
      </c>
      <c r="J102" s="6" t="s">
        <v>29</v>
      </c>
      <c r="K102" s="6" t="s">
        <v>1523</v>
      </c>
      <c r="L102" s="6" t="s">
        <v>1545</v>
      </c>
      <c r="M102" s="6" t="s">
        <v>1521</v>
      </c>
      <c r="N102" s="6">
        <v>0</v>
      </c>
      <c r="O102" s="8">
        <v>0</v>
      </c>
      <c r="P102" s="8">
        <v>4.25</v>
      </c>
      <c r="Q102" s="8">
        <v>8.6076360833333343</v>
      </c>
      <c r="R102" s="7">
        <f t="shared" si="20"/>
        <v>10.689166666666665</v>
      </c>
      <c r="S102" s="17">
        <f t="shared" si="21"/>
        <v>0.2418237206105549</v>
      </c>
      <c r="U102" s="6">
        <v>2</v>
      </c>
      <c r="V102" s="6">
        <v>1</v>
      </c>
      <c r="W102" s="6">
        <v>1</v>
      </c>
      <c r="Y102" s="8">
        <v>14</v>
      </c>
      <c r="Z102" s="8">
        <v>4</v>
      </c>
      <c r="AA102" s="8">
        <v>9</v>
      </c>
      <c r="AB102" s="8">
        <v>10</v>
      </c>
      <c r="AC102" s="8">
        <v>10.5</v>
      </c>
      <c r="AD102" s="8">
        <v>12</v>
      </c>
      <c r="AE102" s="8">
        <v>12</v>
      </c>
      <c r="AF102" s="8">
        <v>12</v>
      </c>
      <c r="AG102" s="8">
        <v>12</v>
      </c>
      <c r="AH102" s="21">
        <v>9.5</v>
      </c>
      <c r="AI102" s="21">
        <v>10.27</v>
      </c>
      <c r="AJ102" s="21">
        <v>13</v>
      </c>
      <c r="AK102" s="8">
        <f t="shared" si="22"/>
        <v>128.26999999999998</v>
      </c>
      <c r="AL102" s="8">
        <v>14</v>
      </c>
      <c r="AM102" s="17">
        <f t="shared" si="23"/>
        <v>1</v>
      </c>
      <c r="AN102" s="8">
        <v>4</v>
      </c>
      <c r="AO102" s="17">
        <f t="shared" si="24"/>
        <v>1</v>
      </c>
      <c r="AP102" s="7">
        <v>9</v>
      </c>
      <c r="AQ102" s="17">
        <f t="shared" si="25"/>
        <v>1</v>
      </c>
      <c r="AR102" s="21">
        <v>10</v>
      </c>
      <c r="AS102" s="17">
        <f t="shared" si="26"/>
        <v>1</v>
      </c>
      <c r="AT102" s="21">
        <v>23</v>
      </c>
      <c r="AU102" s="17">
        <f t="shared" si="27"/>
        <v>2.1904761904761907</v>
      </c>
      <c r="AV102" s="21">
        <v>3.2916666666666665</v>
      </c>
      <c r="AW102" s="17">
        <f t="shared" si="28"/>
        <v>0.27430555555555552</v>
      </c>
      <c r="AX102" s="17" t="s">
        <v>1516</v>
      </c>
      <c r="AY102" s="21">
        <v>0.5</v>
      </c>
      <c r="AZ102" s="17">
        <f t="shared" si="29"/>
        <v>4.1666666666666664E-2</v>
      </c>
      <c r="BA102" s="17" t="s">
        <v>1516</v>
      </c>
      <c r="BB102" s="21">
        <v>2</v>
      </c>
      <c r="BC102" s="17">
        <f t="shared" si="30"/>
        <v>0.16666666666666666</v>
      </c>
      <c r="BD102" s="21">
        <v>0.17</v>
      </c>
      <c r="BE102" s="17">
        <f t="shared" si="31"/>
        <v>1.4166666666666668E-2</v>
      </c>
      <c r="BF102" s="21">
        <v>0</v>
      </c>
      <c r="BG102" s="17">
        <f t="shared" si="32"/>
        <v>0</v>
      </c>
      <c r="BH102" s="21">
        <v>0.33</v>
      </c>
      <c r="BI102" s="17">
        <f t="shared" si="33"/>
        <v>3.2132424537487832E-2</v>
      </c>
      <c r="BJ102" s="21">
        <f t="shared" si="34"/>
        <v>115.27</v>
      </c>
      <c r="BK102" s="21">
        <f t="shared" si="35"/>
        <v>66.291666666666657</v>
      </c>
      <c r="BL102" s="21">
        <f t="shared" si="36"/>
        <v>32.769999999999996</v>
      </c>
      <c r="BM102" s="21">
        <f t="shared" si="37"/>
        <v>0.33</v>
      </c>
      <c r="BN102" s="17" t="s">
        <v>1601</v>
      </c>
      <c r="BO102" s="17" t="s">
        <v>1601</v>
      </c>
      <c r="BQ102" s="17">
        <v>0.66124323931782536</v>
      </c>
      <c r="BR102" s="26">
        <v>0.72</v>
      </c>
      <c r="BS102" s="26">
        <f t="shared" si="38"/>
        <v>0.76124323931782534</v>
      </c>
      <c r="BU102" s="17">
        <f t="shared" si="39"/>
        <v>0</v>
      </c>
    </row>
    <row r="103" spans="1:73" s="6" customFormat="1" ht="18.75" customHeight="1" x14ac:dyDescent="0.15">
      <c r="A103" s="6" t="s">
        <v>1517</v>
      </c>
      <c r="B103" s="6" t="s">
        <v>112</v>
      </c>
      <c r="C103" s="6" t="s">
        <v>1468</v>
      </c>
      <c r="D103" s="6" t="s">
        <v>113</v>
      </c>
      <c r="E103" s="6" t="s">
        <v>215</v>
      </c>
      <c r="F103" s="6" t="s">
        <v>215</v>
      </c>
      <c r="G103" s="6" t="s">
        <v>50</v>
      </c>
      <c r="H103" s="6" t="s">
        <v>220</v>
      </c>
      <c r="I103" s="6" t="s">
        <v>221</v>
      </c>
      <c r="J103" s="6" t="s">
        <v>29</v>
      </c>
      <c r="K103" s="6" t="s">
        <v>1523</v>
      </c>
      <c r="L103" s="6" t="s">
        <v>1545</v>
      </c>
      <c r="M103" s="6" t="s">
        <v>1521</v>
      </c>
      <c r="N103" s="6">
        <v>0</v>
      </c>
      <c r="O103" s="8">
        <v>0</v>
      </c>
      <c r="P103" s="8">
        <v>3.2464166666666667</v>
      </c>
      <c r="Q103" s="8">
        <v>6.3506944166666663</v>
      </c>
      <c r="R103" s="7">
        <f t="shared" si="20"/>
        <v>7.9183333333333339</v>
      </c>
      <c r="S103" s="17">
        <f t="shared" si="21"/>
        <v>0.24684527609336393</v>
      </c>
      <c r="U103" s="6">
        <v>2</v>
      </c>
      <c r="V103" s="6">
        <v>1</v>
      </c>
      <c r="W103" s="6">
        <v>1</v>
      </c>
      <c r="Y103" s="8">
        <v>12</v>
      </c>
      <c r="Z103" s="8">
        <v>7</v>
      </c>
      <c r="AA103" s="8">
        <v>7</v>
      </c>
      <c r="AB103" s="8">
        <v>8</v>
      </c>
      <c r="AC103" s="8">
        <v>8</v>
      </c>
      <c r="AD103" s="8">
        <v>8</v>
      </c>
      <c r="AE103" s="8">
        <v>8</v>
      </c>
      <c r="AF103" s="8">
        <v>8</v>
      </c>
      <c r="AG103" s="8">
        <v>8</v>
      </c>
      <c r="AH103" s="21">
        <v>6.2</v>
      </c>
      <c r="AI103" s="21">
        <v>6.32</v>
      </c>
      <c r="AJ103" s="21">
        <v>8.5</v>
      </c>
      <c r="AK103" s="8">
        <f t="shared" si="22"/>
        <v>95.02000000000001</v>
      </c>
      <c r="AL103" s="8">
        <v>16</v>
      </c>
      <c r="AM103" s="17">
        <f t="shared" si="23"/>
        <v>1.3333333333333333</v>
      </c>
      <c r="AN103" s="8">
        <v>10.5</v>
      </c>
      <c r="AO103" s="17">
        <f t="shared" si="24"/>
        <v>1.5</v>
      </c>
      <c r="AP103" s="7">
        <v>9</v>
      </c>
      <c r="AQ103" s="17">
        <f t="shared" si="25"/>
        <v>1.2857142857142858</v>
      </c>
      <c r="AR103" s="21">
        <v>8</v>
      </c>
      <c r="AS103" s="17">
        <f t="shared" si="26"/>
        <v>1</v>
      </c>
      <c r="AT103" s="21">
        <v>28</v>
      </c>
      <c r="AU103" s="17">
        <f t="shared" si="27"/>
        <v>3.5</v>
      </c>
      <c r="AV103" s="21">
        <v>10</v>
      </c>
      <c r="AW103" s="17">
        <f t="shared" si="28"/>
        <v>1.25</v>
      </c>
      <c r="AX103" s="17"/>
      <c r="AY103" s="21">
        <v>0.5</v>
      </c>
      <c r="AZ103" s="17">
        <f t="shared" si="29"/>
        <v>6.25E-2</v>
      </c>
      <c r="BA103" s="17" t="s">
        <v>1516</v>
      </c>
      <c r="BB103" s="21">
        <v>3.21</v>
      </c>
      <c r="BC103" s="17">
        <f t="shared" si="30"/>
        <v>0.40125</v>
      </c>
      <c r="BD103" s="21">
        <v>0.25</v>
      </c>
      <c r="BE103" s="17">
        <f t="shared" si="31"/>
        <v>3.125E-2</v>
      </c>
      <c r="BF103" s="21">
        <v>9.58</v>
      </c>
      <c r="BG103" s="17">
        <f t="shared" si="32"/>
        <v>1.5451612903225806</v>
      </c>
      <c r="BH103" s="21">
        <v>4.17</v>
      </c>
      <c r="BI103" s="17">
        <f t="shared" si="33"/>
        <v>0.65981012658227844</v>
      </c>
      <c r="BJ103" s="21">
        <f t="shared" si="34"/>
        <v>86.52000000000001</v>
      </c>
      <c r="BK103" s="21">
        <f t="shared" si="35"/>
        <v>99.21</v>
      </c>
      <c r="BL103" s="21">
        <f t="shared" si="36"/>
        <v>21.02</v>
      </c>
      <c r="BM103" s="21">
        <f t="shared" si="37"/>
        <v>13.75</v>
      </c>
      <c r="BN103" s="17" t="s">
        <v>1601</v>
      </c>
      <c r="BO103" s="17" t="s">
        <v>1601</v>
      </c>
      <c r="BQ103" s="17">
        <v>0.66124323931782536</v>
      </c>
      <c r="BR103" s="26">
        <v>0.72</v>
      </c>
      <c r="BS103" s="26">
        <f t="shared" si="38"/>
        <v>0.76124323931782534</v>
      </c>
      <c r="BU103" s="17">
        <f t="shared" si="39"/>
        <v>0</v>
      </c>
    </row>
    <row r="104" spans="1:73" s="6" customFormat="1" ht="18.75" customHeight="1" x14ac:dyDescent="0.15">
      <c r="A104" s="6" t="s">
        <v>1517</v>
      </c>
      <c r="B104" s="6" t="s">
        <v>112</v>
      </c>
      <c r="C104" s="6" t="s">
        <v>1468</v>
      </c>
      <c r="D104" s="6" t="s">
        <v>113</v>
      </c>
      <c r="E104" s="6" t="s">
        <v>215</v>
      </c>
      <c r="F104" s="6" t="s">
        <v>215</v>
      </c>
      <c r="G104" s="6" t="s">
        <v>50</v>
      </c>
      <c r="H104" s="6" t="s">
        <v>222</v>
      </c>
      <c r="I104" s="6" t="s">
        <v>223</v>
      </c>
      <c r="J104" s="6" t="s">
        <v>29</v>
      </c>
      <c r="K104" s="6" t="s">
        <v>1524</v>
      </c>
      <c r="L104" s="6" t="s">
        <v>1545</v>
      </c>
      <c r="M104" s="6" t="s">
        <v>1525</v>
      </c>
      <c r="N104" s="6">
        <v>1</v>
      </c>
      <c r="O104" s="8">
        <v>0</v>
      </c>
      <c r="P104" s="8">
        <v>10.416666666666666</v>
      </c>
      <c r="Q104" s="8">
        <v>13.201391666666666</v>
      </c>
      <c r="R104" s="7">
        <f t="shared" si="20"/>
        <v>18.857772040850495</v>
      </c>
      <c r="S104" s="17">
        <f t="shared" si="21"/>
        <v>0.42846849158078637</v>
      </c>
      <c r="U104" s="6">
        <v>4</v>
      </c>
      <c r="V104" s="6">
        <v>3</v>
      </c>
      <c r="W104" s="6">
        <v>2</v>
      </c>
      <c r="X104" s="6" t="s">
        <v>36</v>
      </c>
      <c r="Y104" s="8">
        <v>25.1666666666667</v>
      </c>
      <c r="Z104" s="8">
        <v>15.402614163736811</v>
      </c>
      <c r="AA104" s="8">
        <v>22.898393169261698</v>
      </c>
      <c r="AB104" s="8">
        <v>21</v>
      </c>
      <c r="AC104" s="8">
        <v>18</v>
      </c>
      <c r="AD104" s="8">
        <v>17</v>
      </c>
      <c r="AE104" s="8">
        <v>17.66534123556</v>
      </c>
      <c r="AF104" s="8">
        <v>16</v>
      </c>
      <c r="AG104" s="8">
        <v>20</v>
      </c>
      <c r="AH104" s="21">
        <v>15</v>
      </c>
      <c r="AI104" s="21">
        <v>17</v>
      </c>
      <c r="AJ104" s="21">
        <v>21.160249254980723</v>
      </c>
      <c r="AK104" s="8">
        <f t="shared" si="22"/>
        <v>226.29326449020593</v>
      </c>
      <c r="AL104" s="8">
        <v>29.916666666666664</v>
      </c>
      <c r="AM104" s="17">
        <f t="shared" si="23"/>
        <v>1.188741721854303</v>
      </c>
      <c r="AN104" s="8">
        <v>14.666666666666666</v>
      </c>
      <c r="AO104" s="17">
        <f t="shared" si="24"/>
        <v>0.95221931230330858</v>
      </c>
      <c r="AP104" s="7">
        <v>15</v>
      </c>
      <c r="AQ104" s="17">
        <f t="shared" si="25"/>
        <v>0.65506779838751616</v>
      </c>
      <c r="AR104" s="21">
        <v>29.5</v>
      </c>
      <c r="AS104" s="17">
        <f t="shared" si="26"/>
        <v>1.4047619047619047</v>
      </c>
      <c r="AT104" s="21">
        <v>20.666666666666664</v>
      </c>
      <c r="AU104" s="17">
        <f t="shared" si="27"/>
        <v>1.1481481481481479</v>
      </c>
      <c r="AV104" s="21">
        <v>15.375</v>
      </c>
      <c r="AW104" s="17">
        <f t="shared" si="28"/>
        <v>0.90441176470588236</v>
      </c>
      <c r="AX104" s="17" t="s">
        <v>1526</v>
      </c>
      <c r="AY104" s="21">
        <v>24.3</v>
      </c>
      <c r="AZ104" s="17">
        <f t="shared" si="29"/>
        <v>1.3755748997978345</v>
      </c>
      <c r="BA104" s="17"/>
      <c r="BB104" s="21">
        <v>12.08</v>
      </c>
      <c r="BC104" s="17">
        <f t="shared" si="30"/>
        <v>0.755</v>
      </c>
      <c r="BD104" s="21">
        <v>27.91</v>
      </c>
      <c r="BE104" s="17">
        <f t="shared" si="31"/>
        <v>1.3955</v>
      </c>
      <c r="BF104" s="21">
        <v>16</v>
      </c>
      <c r="BG104" s="17">
        <f t="shared" si="32"/>
        <v>1.0666666666666667</v>
      </c>
      <c r="BH104" s="21">
        <v>34.380000000000003</v>
      </c>
      <c r="BI104" s="17">
        <f t="shared" si="33"/>
        <v>2.0223529411764707</v>
      </c>
      <c r="BJ104" s="21">
        <f t="shared" si="34"/>
        <v>205.1330152352252</v>
      </c>
      <c r="BK104" s="21">
        <f t="shared" si="35"/>
        <v>239.79500000000002</v>
      </c>
      <c r="BL104" s="21">
        <f t="shared" si="36"/>
        <v>53.160249254980727</v>
      </c>
      <c r="BM104" s="21">
        <f t="shared" si="37"/>
        <v>50.38</v>
      </c>
      <c r="BN104" s="17"/>
      <c r="BO104" s="17"/>
      <c r="BQ104" s="17">
        <v>0.66124323931782536</v>
      </c>
      <c r="BR104" s="26">
        <v>0.72</v>
      </c>
      <c r="BS104" s="26">
        <f t="shared" si="38"/>
        <v>0.76124323931782534</v>
      </c>
      <c r="BU104" s="17">
        <f t="shared" si="39"/>
        <v>0</v>
      </c>
    </row>
    <row r="105" spans="1:73" s="6" customFormat="1" ht="18.75" customHeight="1" x14ac:dyDescent="0.15">
      <c r="A105" s="6" t="s">
        <v>1527</v>
      </c>
      <c r="B105" s="6" t="s">
        <v>112</v>
      </c>
      <c r="C105" s="6" t="s">
        <v>1468</v>
      </c>
      <c r="D105" s="6" t="s">
        <v>113</v>
      </c>
      <c r="E105" s="6" t="s">
        <v>215</v>
      </c>
      <c r="F105" s="6" t="s">
        <v>215</v>
      </c>
      <c r="G105" s="6" t="s">
        <v>50</v>
      </c>
      <c r="H105" s="6" t="s">
        <v>224</v>
      </c>
      <c r="I105" s="6" t="s">
        <v>225</v>
      </c>
      <c r="J105" s="6" t="s">
        <v>29</v>
      </c>
      <c r="K105" s="6" t="s">
        <v>1528</v>
      </c>
      <c r="L105" s="6" t="s">
        <v>1545</v>
      </c>
      <c r="M105" s="6" t="s">
        <v>1525</v>
      </c>
      <c r="N105" s="6">
        <v>1</v>
      </c>
      <c r="O105" s="8">
        <v>0</v>
      </c>
      <c r="P105" s="8">
        <v>9.25</v>
      </c>
      <c r="Q105" s="8">
        <v>10.913194416666668</v>
      </c>
      <c r="R105" s="7">
        <f t="shared" si="20"/>
        <v>14.313191347731459</v>
      </c>
      <c r="S105" s="17">
        <f t="shared" si="21"/>
        <v>0.31154919460358044</v>
      </c>
      <c r="U105" s="6">
        <v>2</v>
      </c>
      <c r="V105" s="6">
        <v>2</v>
      </c>
      <c r="W105" s="6">
        <v>1</v>
      </c>
      <c r="X105" s="6" t="s">
        <v>36</v>
      </c>
      <c r="Y105" s="8">
        <v>10</v>
      </c>
      <c r="Z105" s="8">
        <v>11.702341175288799</v>
      </c>
      <c r="AA105" s="8">
        <v>17.358305816172798</v>
      </c>
      <c r="AB105" s="8">
        <v>18</v>
      </c>
      <c r="AC105" s="8">
        <v>14.535370125565047</v>
      </c>
      <c r="AD105" s="8">
        <v>15</v>
      </c>
      <c r="AE105" s="8">
        <v>13.1812415067805</v>
      </c>
      <c r="AF105" s="8">
        <v>13.5</v>
      </c>
      <c r="AG105" s="8">
        <v>16.483077528879956</v>
      </c>
      <c r="AH105" s="21">
        <v>12</v>
      </c>
      <c r="AI105" s="21">
        <v>13</v>
      </c>
      <c r="AJ105" s="21">
        <v>16.997960020090403</v>
      </c>
      <c r="AK105" s="8">
        <f t="shared" si="22"/>
        <v>171.75829617277751</v>
      </c>
      <c r="AL105" s="8">
        <v>11.25</v>
      </c>
      <c r="AM105" s="17">
        <f t="shared" si="23"/>
        <v>1.125</v>
      </c>
      <c r="AN105" s="8">
        <v>6.5</v>
      </c>
      <c r="AO105" s="17">
        <f t="shared" si="24"/>
        <v>0.55544441087785912</v>
      </c>
      <c r="AP105" s="7">
        <v>6.416666666666667</v>
      </c>
      <c r="AQ105" s="17">
        <f t="shared" si="25"/>
        <v>0.36965973146343778</v>
      </c>
      <c r="AR105" s="21">
        <v>12.833333333333332</v>
      </c>
      <c r="AS105" s="17">
        <f t="shared" si="26"/>
        <v>0.71296296296296291</v>
      </c>
      <c r="AT105" s="21">
        <v>6</v>
      </c>
      <c r="AU105" s="17">
        <f t="shared" si="27"/>
        <v>0.41278618625934416</v>
      </c>
      <c r="AV105" s="21">
        <v>6.25</v>
      </c>
      <c r="AW105" s="17">
        <f t="shared" si="28"/>
        <v>0.41666666666666669</v>
      </c>
      <c r="AX105" s="17" t="s">
        <v>1526</v>
      </c>
      <c r="AY105" s="21">
        <v>0</v>
      </c>
      <c r="AZ105" s="17">
        <f t="shared" si="29"/>
        <v>0</v>
      </c>
      <c r="BA105" s="17" t="s">
        <v>1526</v>
      </c>
      <c r="BB105" s="21">
        <v>0</v>
      </c>
      <c r="BC105" s="17">
        <f t="shared" si="30"/>
        <v>0</v>
      </c>
      <c r="BD105" s="21">
        <v>0</v>
      </c>
      <c r="BE105" s="17">
        <f t="shared" si="31"/>
        <v>0</v>
      </c>
      <c r="BF105" s="21">
        <v>0</v>
      </c>
      <c r="BG105" s="17">
        <f t="shared" si="32"/>
        <v>0</v>
      </c>
      <c r="BH105" s="21">
        <v>0</v>
      </c>
      <c r="BI105" s="17">
        <f t="shared" si="33"/>
        <v>0</v>
      </c>
      <c r="BJ105" s="21">
        <f t="shared" si="34"/>
        <v>154.7603361526871</v>
      </c>
      <c r="BK105" s="21">
        <f t="shared" si="35"/>
        <v>49.25</v>
      </c>
      <c r="BL105" s="21">
        <f t="shared" si="36"/>
        <v>41.997960020090403</v>
      </c>
      <c r="BM105" s="21">
        <f t="shared" si="37"/>
        <v>0</v>
      </c>
      <c r="BN105" s="17" t="s">
        <v>1601</v>
      </c>
      <c r="BO105" s="17" t="s">
        <v>1601</v>
      </c>
      <c r="BQ105" s="17">
        <v>0.66124323931782536</v>
      </c>
      <c r="BR105" s="26">
        <v>0.72</v>
      </c>
      <c r="BS105" s="26">
        <f t="shared" si="38"/>
        <v>0.76124323931782534</v>
      </c>
      <c r="BU105" s="17">
        <f t="shared" si="39"/>
        <v>0</v>
      </c>
    </row>
    <row r="106" spans="1:73" s="6" customFormat="1" ht="18.75" customHeight="1" x14ac:dyDescent="0.15">
      <c r="A106" s="6" t="s">
        <v>1527</v>
      </c>
      <c r="B106" s="6" t="s">
        <v>112</v>
      </c>
      <c r="C106" s="6" t="s">
        <v>1468</v>
      </c>
      <c r="D106" s="6" t="s">
        <v>113</v>
      </c>
      <c r="E106" s="6" t="s">
        <v>215</v>
      </c>
      <c r="F106" s="6" t="s">
        <v>215</v>
      </c>
      <c r="G106" s="6" t="s">
        <v>50</v>
      </c>
      <c r="H106" s="6" t="s">
        <v>226</v>
      </c>
      <c r="I106" s="6" t="s">
        <v>227</v>
      </c>
      <c r="J106" s="6" t="s">
        <v>29</v>
      </c>
      <c r="K106" s="6" t="s">
        <v>1529</v>
      </c>
      <c r="L106" s="6" t="s">
        <v>1545</v>
      </c>
      <c r="M106" s="6" t="s">
        <v>1525</v>
      </c>
      <c r="N106" s="6">
        <v>1</v>
      </c>
      <c r="O106" s="8">
        <v>8.75</v>
      </c>
      <c r="P106" s="8">
        <v>21.083333333333332</v>
      </c>
      <c r="Q106" s="8">
        <v>14.295138333333334</v>
      </c>
      <c r="R106" s="7">
        <f t="shared" si="20"/>
        <v>17.768055555555556</v>
      </c>
      <c r="S106" s="17">
        <f t="shared" si="21"/>
        <v>0.24294393948774107</v>
      </c>
      <c r="T106" s="6">
        <v>2</v>
      </c>
      <c r="U106" s="6">
        <v>1</v>
      </c>
      <c r="V106" s="6">
        <v>1</v>
      </c>
      <c r="W106" s="6">
        <v>1</v>
      </c>
      <c r="Y106" s="8">
        <v>14.166666666666664</v>
      </c>
      <c r="Z106" s="8">
        <v>15</v>
      </c>
      <c r="AA106" s="8">
        <v>16</v>
      </c>
      <c r="AB106" s="8">
        <v>18</v>
      </c>
      <c r="AC106" s="8">
        <v>20</v>
      </c>
      <c r="AD106" s="8">
        <v>19</v>
      </c>
      <c r="AE106" s="8">
        <v>19.25</v>
      </c>
      <c r="AF106" s="8">
        <v>20</v>
      </c>
      <c r="AG106" s="8">
        <v>20</v>
      </c>
      <c r="AH106" s="21">
        <v>16</v>
      </c>
      <c r="AI106" s="21">
        <v>15.8</v>
      </c>
      <c r="AJ106" s="21">
        <v>20</v>
      </c>
      <c r="AK106" s="8">
        <f t="shared" si="22"/>
        <v>213.21666666666667</v>
      </c>
      <c r="AL106" s="8">
        <v>13.791666666666664</v>
      </c>
      <c r="AM106" s="17">
        <f t="shared" si="23"/>
        <v>0.97352941176470587</v>
      </c>
      <c r="AN106" s="8">
        <v>19.708333333333332</v>
      </c>
      <c r="AO106" s="17">
        <f t="shared" si="24"/>
        <v>1.3138888888888889</v>
      </c>
      <c r="AP106" s="7">
        <v>16.083333333333336</v>
      </c>
      <c r="AQ106" s="17">
        <f t="shared" si="25"/>
        <v>1.0052083333333335</v>
      </c>
      <c r="AR106" s="21">
        <v>27.041666666666679</v>
      </c>
      <c r="AS106" s="17">
        <f t="shared" si="26"/>
        <v>1.5023148148148155</v>
      </c>
      <c r="AT106" s="21">
        <v>17.416666666666664</v>
      </c>
      <c r="AU106" s="17">
        <f t="shared" si="27"/>
        <v>0.87083333333333324</v>
      </c>
      <c r="AV106" s="21">
        <v>24.0416666666667</v>
      </c>
      <c r="AW106" s="17">
        <f t="shared" si="28"/>
        <v>1.2653508771929842</v>
      </c>
      <c r="AX106" s="17"/>
      <c r="AY106" s="21">
        <v>1</v>
      </c>
      <c r="AZ106" s="17">
        <f t="shared" si="29"/>
        <v>5.1948051948051951E-2</v>
      </c>
      <c r="BA106" s="17" t="s">
        <v>1526</v>
      </c>
      <c r="BB106" s="21">
        <v>8.31</v>
      </c>
      <c r="BC106" s="17">
        <f t="shared" si="30"/>
        <v>0.41550000000000004</v>
      </c>
      <c r="BD106" s="21">
        <v>13.49</v>
      </c>
      <c r="BE106" s="17">
        <f t="shared" si="31"/>
        <v>0.67449999999999999</v>
      </c>
      <c r="BF106" s="21">
        <v>10.010000000000002</v>
      </c>
      <c r="BG106" s="17">
        <f t="shared" si="32"/>
        <v>0.6256250000000001</v>
      </c>
      <c r="BH106" s="21">
        <v>5.46</v>
      </c>
      <c r="BI106" s="17">
        <f t="shared" si="33"/>
        <v>0.34556962025316457</v>
      </c>
      <c r="BJ106" s="21">
        <f t="shared" si="34"/>
        <v>193.21666666666667</v>
      </c>
      <c r="BK106" s="21">
        <f t="shared" si="35"/>
        <v>156.35333333333338</v>
      </c>
      <c r="BL106" s="21">
        <f t="shared" si="36"/>
        <v>51.8</v>
      </c>
      <c r="BM106" s="21">
        <f t="shared" si="37"/>
        <v>15.470000000000002</v>
      </c>
      <c r="BN106" s="17" t="s">
        <v>1601</v>
      </c>
      <c r="BO106" s="17" t="s">
        <v>1601</v>
      </c>
      <c r="BQ106" s="17">
        <v>0.66124323931782536</v>
      </c>
      <c r="BR106" s="26">
        <v>0.72</v>
      </c>
      <c r="BS106" s="26">
        <f t="shared" si="38"/>
        <v>0.76124323931782534</v>
      </c>
      <c r="BU106" s="17">
        <f t="shared" si="39"/>
        <v>0</v>
      </c>
    </row>
    <row r="107" spans="1:73" s="6" customFormat="1" ht="18.75" customHeight="1" x14ac:dyDescent="0.15">
      <c r="A107" s="6" t="s">
        <v>1527</v>
      </c>
      <c r="B107" s="6" t="s">
        <v>112</v>
      </c>
      <c r="C107" s="6" t="s">
        <v>1468</v>
      </c>
      <c r="D107" s="6" t="s">
        <v>113</v>
      </c>
      <c r="E107" s="6" t="s">
        <v>215</v>
      </c>
      <c r="F107" s="6" t="s">
        <v>215</v>
      </c>
      <c r="G107" s="6" t="s">
        <v>50</v>
      </c>
      <c r="H107" s="6" t="s">
        <v>228</v>
      </c>
      <c r="I107" s="6" t="s">
        <v>229</v>
      </c>
      <c r="J107" s="6" t="s">
        <v>29</v>
      </c>
      <c r="K107" s="6" t="s">
        <v>1528</v>
      </c>
      <c r="L107" s="6" t="s">
        <v>1545</v>
      </c>
      <c r="M107" s="6" t="s">
        <v>1525</v>
      </c>
      <c r="N107" s="6">
        <v>1</v>
      </c>
      <c r="O107" s="8">
        <v>10</v>
      </c>
      <c r="P107" s="8">
        <v>23.75</v>
      </c>
      <c r="Q107" s="8">
        <v>38.215277499999999</v>
      </c>
      <c r="R107" s="7">
        <f t="shared" si="20"/>
        <v>47.631090909090915</v>
      </c>
      <c r="S107" s="17">
        <f t="shared" si="21"/>
        <v>0.24638872265394163</v>
      </c>
      <c r="T107" s="6">
        <v>4</v>
      </c>
      <c r="U107" s="6">
        <v>2</v>
      </c>
      <c r="V107" s="6">
        <v>1</v>
      </c>
      <c r="W107" s="6">
        <v>1</v>
      </c>
      <c r="Y107" s="8">
        <v>43.9166666666667</v>
      </c>
      <c r="Z107" s="8">
        <v>37.539636363636362</v>
      </c>
      <c r="AA107" s="8">
        <v>52.0596363636364</v>
      </c>
      <c r="AB107" s="8">
        <v>51.3556363636364</v>
      </c>
      <c r="AC107" s="8">
        <v>50</v>
      </c>
      <c r="AD107" s="8">
        <v>50</v>
      </c>
      <c r="AE107" s="8">
        <v>50</v>
      </c>
      <c r="AF107" s="8">
        <v>50</v>
      </c>
      <c r="AG107" s="8">
        <v>52</v>
      </c>
      <c r="AH107" s="21">
        <v>40</v>
      </c>
      <c r="AI107" s="21">
        <v>42</v>
      </c>
      <c r="AJ107" s="21">
        <v>52.701515151515167</v>
      </c>
      <c r="AK107" s="8">
        <f t="shared" si="22"/>
        <v>571.57309090909098</v>
      </c>
      <c r="AL107" s="8">
        <v>47.416666666666671</v>
      </c>
      <c r="AM107" s="17">
        <f t="shared" si="23"/>
        <v>1.0796963946869063</v>
      </c>
      <c r="AN107" s="8">
        <v>23.916666666666664</v>
      </c>
      <c r="AO107" s="17">
        <f t="shared" si="24"/>
        <v>0.63710437775668216</v>
      </c>
      <c r="AP107" s="7">
        <v>69.041666666666657</v>
      </c>
      <c r="AQ107" s="17">
        <f t="shared" si="25"/>
        <v>1.3262033984334971</v>
      </c>
      <c r="AR107" s="21">
        <v>56.25</v>
      </c>
      <c r="AS107" s="17">
        <f t="shared" si="26"/>
        <v>1.0953033392811615</v>
      </c>
      <c r="AT107" s="21">
        <v>59.5</v>
      </c>
      <c r="AU107" s="17">
        <f t="shared" si="27"/>
        <v>1.19</v>
      </c>
      <c r="AV107" s="21">
        <v>39.5</v>
      </c>
      <c r="AW107" s="17">
        <f t="shared" si="28"/>
        <v>0.79</v>
      </c>
      <c r="AX107" s="17" t="s">
        <v>1526</v>
      </c>
      <c r="AY107" s="21">
        <v>50.42</v>
      </c>
      <c r="AZ107" s="17">
        <f t="shared" si="29"/>
        <v>1.0084</v>
      </c>
      <c r="BA107" s="17"/>
      <c r="BB107" s="21">
        <v>23.42</v>
      </c>
      <c r="BC107" s="17">
        <f t="shared" si="30"/>
        <v>0.46840000000000004</v>
      </c>
      <c r="BD107" s="21">
        <v>53.970000000000006</v>
      </c>
      <c r="BE107" s="17">
        <f t="shared" si="31"/>
        <v>1.0378846153846155</v>
      </c>
      <c r="BF107" s="21">
        <v>76.959999999999994</v>
      </c>
      <c r="BG107" s="17">
        <f t="shared" si="32"/>
        <v>1.9239999999999999</v>
      </c>
      <c r="BH107" s="21">
        <v>34.76</v>
      </c>
      <c r="BI107" s="17">
        <f t="shared" si="33"/>
        <v>0.82761904761904759</v>
      </c>
      <c r="BJ107" s="21">
        <f t="shared" si="34"/>
        <v>518.87157575757578</v>
      </c>
      <c r="BK107" s="21">
        <f t="shared" si="35"/>
        <v>535.15500000000009</v>
      </c>
      <c r="BL107" s="21">
        <f t="shared" si="36"/>
        <v>134.70151515151517</v>
      </c>
      <c r="BM107" s="21">
        <f t="shared" si="37"/>
        <v>111.72</v>
      </c>
      <c r="BN107" s="17" t="s">
        <v>1601</v>
      </c>
      <c r="BO107" s="17" t="s">
        <v>1601</v>
      </c>
      <c r="BQ107" s="17">
        <v>0.66124323931782536</v>
      </c>
      <c r="BR107" s="26">
        <v>0.72</v>
      </c>
      <c r="BS107" s="26">
        <f t="shared" si="38"/>
        <v>0.76124323931782534</v>
      </c>
      <c r="BU107" s="17">
        <f t="shared" si="39"/>
        <v>0</v>
      </c>
    </row>
    <row r="108" spans="1:73" s="6" customFormat="1" ht="18.75" customHeight="1" x14ac:dyDescent="0.15">
      <c r="A108" s="6" t="s">
        <v>1527</v>
      </c>
      <c r="B108" s="6" t="s">
        <v>112</v>
      </c>
      <c r="C108" s="6" t="s">
        <v>1468</v>
      </c>
      <c r="D108" s="6" t="s">
        <v>113</v>
      </c>
      <c r="E108" s="6" t="s">
        <v>215</v>
      </c>
      <c r="F108" s="6" t="s">
        <v>215</v>
      </c>
      <c r="G108" s="6" t="s">
        <v>50</v>
      </c>
      <c r="H108" s="6" t="s">
        <v>230</v>
      </c>
      <c r="I108" s="6" t="s">
        <v>231</v>
      </c>
      <c r="J108" s="6" t="s">
        <v>29</v>
      </c>
      <c r="K108" s="6" t="s">
        <v>1528</v>
      </c>
      <c r="L108" s="6" t="s">
        <v>1545</v>
      </c>
      <c r="M108" s="6" t="s">
        <v>1525</v>
      </c>
      <c r="N108" s="6">
        <v>1</v>
      </c>
      <c r="O108" s="8">
        <v>15</v>
      </c>
      <c r="P108" s="8">
        <v>22.75</v>
      </c>
      <c r="Q108" s="8">
        <v>25.402638333333332</v>
      </c>
      <c r="R108" s="7">
        <f t="shared" si="20"/>
        <v>37.851500894023118</v>
      </c>
      <c r="S108" s="17">
        <f t="shared" si="21"/>
        <v>0.49006179583930831</v>
      </c>
      <c r="T108" s="6">
        <v>3</v>
      </c>
      <c r="U108" s="6">
        <v>2</v>
      </c>
      <c r="V108" s="6">
        <v>2</v>
      </c>
      <c r="W108" s="6">
        <v>1</v>
      </c>
      <c r="X108" s="6" t="s">
        <v>36</v>
      </c>
      <c r="Y108" s="8">
        <v>28.25</v>
      </c>
      <c r="Z108" s="8">
        <v>31.137888337518838</v>
      </c>
      <c r="AA108" s="8">
        <v>44.204946901054797</v>
      </c>
      <c r="AB108" s="8">
        <v>45</v>
      </c>
      <c r="AC108" s="8">
        <v>38</v>
      </c>
      <c r="AD108" s="8">
        <v>40</v>
      </c>
      <c r="AE108" s="8">
        <v>38</v>
      </c>
      <c r="AF108" s="8">
        <v>38</v>
      </c>
      <c r="AG108" s="8">
        <v>43.858593751883475</v>
      </c>
      <c r="AH108" s="21">
        <v>29</v>
      </c>
      <c r="AI108" s="21">
        <v>34.5</v>
      </c>
      <c r="AJ108" s="21">
        <v>44.266581737820324</v>
      </c>
      <c r="AK108" s="8">
        <f t="shared" si="22"/>
        <v>454.21801072827742</v>
      </c>
      <c r="AL108" s="8">
        <v>33.916666666666671</v>
      </c>
      <c r="AM108" s="17">
        <f t="shared" si="23"/>
        <v>1.2005899705014751</v>
      </c>
      <c r="AN108" s="8">
        <v>29.25</v>
      </c>
      <c r="AO108" s="17">
        <f t="shared" si="24"/>
        <v>0.93937005884743718</v>
      </c>
      <c r="AP108" s="7">
        <v>38.5</v>
      </c>
      <c r="AQ108" s="17">
        <f t="shared" si="25"/>
        <v>0.87094324728351458</v>
      </c>
      <c r="AR108" s="21">
        <v>16.75</v>
      </c>
      <c r="AS108" s="17">
        <f t="shared" si="26"/>
        <v>0.37222222222222223</v>
      </c>
      <c r="AT108" s="21">
        <v>8.9583333333333321</v>
      </c>
      <c r="AU108" s="17">
        <f t="shared" si="27"/>
        <v>0.23574561403508767</v>
      </c>
      <c r="AV108" s="21">
        <v>22.833333333333332</v>
      </c>
      <c r="AW108" s="17">
        <f t="shared" si="28"/>
        <v>0.5708333333333333</v>
      </c>
      <c r="AX108" s="17" t="s">
        <v>1526</v>
      </c>
      <c r="AY108" s="21">
        <v>22.42</v>
      </c>
      <c r="AZ108" s="17">
        <f t="shared" si="29"/>
        <v>0.59000000000000008</v>
      </c>
      <c r="BA108" s="17" t="s">
        <v>1526</v>
      </c>
      <c r="BB108" s="21">
        <v>24.919999999999998</v>
      </c>
      <c r="BC108" s="17">
        <f t="shared" si="30"/>
        <v>0.65578947368421048</v>
      </c>
      <c r="BD108" s="21">
        <v>44.39</v>
      </c>
      <c r="BE108" s="17">
        <f t="shared" si="31"/>
        <v>1.0121163540063047</v>
      </c>
      <c r="BF108" s="21">
        <v>14.41</v>
      </c>
      <c r="BG108" s="17">
        <f t="shared" si="32"/>
        <v>0.49689655172413794</v>
      </c>
      <c r="BH108" s="21">
        <v>47.29</v>
      </c>
      <c r="BI108" s="17">
        <f t="shared" si="33"/>
        <v>1.3707246376811595</v>
      </c>
      <c r="BJ108" s="21">
        <f t="shared" si="34"/>
        <v>409.95142899045709</v>
      </c>
      <c r="BK108" s="21">
        <f t="shared" si="35"/>
        <v>303.63833333333338</v>
      </c>
      <c r="BL108" s="21">
        <f t="shared" si="36"/>
        <v>107.76658173782033</v>
      </c>
      <c r="BM108" s="21">
        <f t="shared" si="37"/>
        <v>61.7</v>
      </c>
      <c r="BN108" s="17"/>
      <c r="BO108" s="17"/>
      <c r="BQ108" s="17">
        <v>0.66124323931782536</v>
      </c>
      <c r="BR108" s="26">
        <v>0.72</v>
      </c>
      <c r="BS108" s="26">
        <f t="shared" si="38"/>
        <v>0.76124323931782534</v>
      </c>
      <c r="BU108" s="17">
        <f t="shared" si="39"/>
        <v>0</v>
      </c>
    </row>
    <row r="109" spans="1:73" s="6" customFormat="1" ht="18.75" customHeight="1" x14ac:dyDescent="0.15">
      <c r="A109" s="6" t="s">
        <v>1527</v>
      </c>
      <c r="B109" s="6" t="s">
        <v>112</v>
      </c>
      <c r="C109" s="6" t="s">
        <v>1468</v>
      </c>
      <c r="D109" s="6" t="s">
        <v>113</v>
      </c>
      <c r="E109" s="6" t="s">
        <v>215</v>
      </c>
      <c r="F109" s="6" t="s">
        <v>215</v>
      </c>
      <c r="G109" s="6" t="s">
        <v>50</v>
      </c>
      <c r="H109" s="6" t="s">
        <v>232</v>
      </c>
      <c r="I109" s="6" t="s">
        <v>233</v>
      </c>
      <c r="J109" s="6" t="s">
        <v>27</v>
      </c>
      <c r="K109" s="6" t="s">
        <v>1530</v>
      </c>
      <c r="L109" s="6" t="s">
        <v>1545</v>
      </c>
      <c r="M109" s="6" t="s">
        <v>1525</v>
      </c>
      <c r="N109" s="6">
        <v>1</v>
      </c>
      <c r="O109" s="8">
        <v>11.583333333333334</v>
      </c>
      <c r="P109" s="8">
        <v>16.5</v>
      </c>
      <c r="Q109" s="8">
        <v>13.899302749999999</v>
      </c>
      <c r="R109" s="7">
        <f t="shared" si="20"/>
        <v>17.254166666666666</v>
      </c>
      <c r="S109" s="17">
        <f t="shared" si="21"/>
        <v>0.24136922383870441</v>
      </c>
      <c r="T109" s="6">
        <v>3</v>
      </c>
      <c r="U109" s="6">
        <v>2</v>
      </c>
      <c r="V109" s="6">
        <v>1</v>
      </c>
      <c r="W109" s="6">
        <v>1</v>
      </c>
      <c r="Y109" s="8">
        <v>13.75</v>
      </c>
      <c r="Z109" s="8">
        <v>15</v>
      </c>
      <c r="AA109" s="8">
        <v>16</v>
      </c>
      <c r="AB109" s="8">
        <v>18</v>
      </c>
      <c r="AC109" s="8">
        <v>20</v>
      </c>
      <c r="AD109" s="8">
        <v>18</v>
      </c>
      <c r="AE109" s="8">
        <v>18</v>
      </c>
      <c r="AF109" s="8">
        <v>18</v>
      </c>
      <c r="AG109" s="8">
        <v>19</v>
      </c>
      <c r="AH109" s="21">
        <v>15.5</v>
      </c>
      <c r="AI109" s="21">
        <v>15.8</v>
      </c>
      <c r="AJ109" s="21">
        <v>20</v>
      </c>
      <c r="AK109" s="8">
        <f t="shared" si="22"/>
        <v>207.05</v>
      </c>
      <c r="AL109" s="8">
        <v>13.666666666666664</v>
      </c>
      <c r="AM109" s="17">
        <f t="shared" si="23"/>
        <v>0.99393939393939379</v>
      </c>
      <c r="AN109" s="8">
        <v>18.416666666666668</v>
      </c>
      <c r="AO109" s="17">
        <f t="shared" si="24"/>
        <v>1.2277777777777779</v>
      </c>
      <c r="AP109" s="7">
        <v>18.25</v>
      </c>
      <c r="AQ109" s="17">
        <f t="shared" si="25"/>
        <v>1.140625</v>
      </c>
      <c r="AR109" s="21">
        <v>28.166666666666671</v>
      </c>
      <c r="AS109" s="17">
        <f t="shared" si="26"/>
        <v>1.5648148148148151</v>
      </c>
      <c r="AT109" s="21">
        <v>17.333333333333332</v>
      </c>
      <c r="AU109" s="17">
        <f t="shared" si="27"/>
        <v>0.86666666666666659</v>
      </c>
      <c r="AV109" s="21">
        <v>4.75</v>
      </c>
      <c r="AW109" s="17">
        <f t="shared" si="28"/>
        <v>0.2638888888888889</v>
      </c>
      <c r="AX109" s="17" t="s">
        <v>1526</v>
      </c>
      <c r="AY109" s="21">
        <v>3.25</v>
      </c>
      <c r="AZ109" s="17">
        <f t="shared" si="29"/>
        <v>0.18055555555555555</v>
      </c>
      <c r="BA109" s="17" t="s">
        <v>1526</v>
      </c>
      <c r="BB109" s="21">
        <v>3.5999999999999996</v>
      </c>
      <c r="BC109" s="17">
        <f t="shared" si="30"/>
        <v>0.19999999999999998</v>
      </c>
      <c r="BD109" s="21">
        <v>11.17</v>
      </c>
      <c r="BE109" s="17">
        <f t="shared" si="31"/>
        <v>0.58789473684210525</v>
      </c>
      <c r="BF109" s="21">
        <v>1.17</v>
      </c>
      <c r="BG109" s="17">
        <f t="shared" si="32"/>
        <v>7.5483870967741937E-2</v>
      </c>
      <c r="BH109" s="21">
        <v>3</v>
      </c>
      <c r="BI109" s="17">
        <f t="shared" si="33"/>
        <v>0.18987341772151897</v>
      </c>
      <c r="BJ109" s="21">
        <f t="shared" si="34"/>
        <v>187.05</v>
      </c>
      <c r="BK109" s="21">
        <f t="shared" si="35"/>
        <v>122.77333333333333</v>
      </c>
      <c r="BL109" s="21">
        <f t="shared" si="36"/>
        <v>51.3</v>
      </c>
      <c r="BM109" s="21">
        <f t="shared" si="37"/>
        <v>4.17</v>
      </c>
      <c r="BN109" s="17" t="s">
        <v>1601</v>
      </c>
      <c r="BO109" s="17" t="s">
        <v>1601</v>
      </c>
      <c r="BQ109" s="17">
        <v>0.66124323931782536</v>
      </c>
      <c r="BR109" s="26">
        <v>0.72</v>
      </c>
      <c r="BS109" s="26">
        <f t="shared" si="38"/>
        <v>0.76124323931782534</v>
      </c>
      <c r="BU109" s="17">
        <f t="shared" si="39"/>
        <v>0</v>
      </c>
    </row>
    <row r="110" spans="1:73" s="6" customFormat="1" ht="18.75" customHeight="1" x14ac:dyDescent="0.15">
      <c r="A110" s="6" t="s">
        <v>1527</v>
      </c>
      <c r="B110" s="6" t="s">
        <v>112</v>
      </c>
      <c r="C110" s="6" t="s">
        <v>1468</v>
      </c>
      <c r="D110" s="6" t="s">
        <v>113</v>
      </c>
      <c r="E110" s="6" t="s">
        <v>215</v>
      </c>
      <c r="F110" s="6" t="s">
        <v>215</v>
      </c>
      <c r="G110" s="6" t="s">
        <v>50</v>
      </c>
      <c r="H110" s="6" t="s">
        <v>234</v>
      </c>
      <c r="I110" s="6" t="s">
        <v>235</v>
      </c>
      <c r="J110" s="6" t="s">
        <v>27</v>
      </c>
      <c r="K110" s="6" t="s">
        <v>1530</v>
      </c>
      <c r="L110" s="6" t="s">
        <v>1545</v>
      </c>
      <c r="M110" s="6" t="s">
        <v>1525</v>
      </c>
      <c r="N110" s="6">
        <v>1</v>
      </c>
      <c r="O110" s="8">
        <v>14.666666666666666</v>
      </c>
      <c r="P110" s="8">
        <v>14.916666666666666</v>
      </c>
      <c r="Q110" s="8">
        <v>13.795133333333332</v>
      </c>
      <c r="R110" s="7">
        <f t="shared" si="20"/>
        <v>17.240277777777777</v>
      </c>
      <c r="S110" s="17">
        <f t="shared" si="21"/>
        <v>0.2497362193752708</v>
      </c>
      <c r="T110" s="6">
        <v>4</v>
      </c>
      <c r="U110" s="6">
        <v>3</v>
      </c>
      <c r="V110" s="6">
        <v>2</v>
      </c>
      <c r="W110" s="6">
        <v>1</v>
      </c>
      <c r="X110" s="6" t="s">
        <v>28</v>
      </c>
      <c r="Y110" s="8">
        <v>13.583333333333332</v>
      </c>
      <c r="Z110" s="8">
        <v>15</v>
      </c>
      <c r="AA110" s="8">
        <v>16</v>
      </c>
      <c r="AB110" s="8">
        <v>18</v>
      </c>
      <c r="AC110" s="8">
        <v>20</v>
      </c>
      <c r="AD110" s="8">
        <v>18</v>
      </c>
      <c r="AE110" s="8">
        <v>18</v>
      </c>
      <c r="AF110" s="8">
        <v>18</v>
      </c>
      <c r="AG110" s="8">
        <v>19</v>
      </c>
      <c r="AH110" s="21">
        <v>15.5</v>
      </c>
      <c r="AI110" s="21">
        <v>15.8</v>
      </c>
      <c r="AJ110" s="21">
        <v>20</v>
      </c>
      <c r="AK110" s="8">
        <f t="shared" si="22"/>
        <v>206.88333333333333</v>
      </c>
      <c r="AL110" s="8">
        <v>13.625</v>
      </c>
      <c r="AM110" s="17">
        <f t="shared" si="23"/>
        <v>1.0030674846625767</v>
      </c>
      <c r="AN110" s="8">
        <v>17.125</v>
      </c>
      <c r="AO110" s="17">
        <f t="shared" si="24"/>
        <v>1.1416666666666666</v>
      </c>
      <c r="AP110" s="7">
        <v>16.208333333333332</v>
      </c>
      <c r="AQ110" s="17">
        <f t="shared" si="25"/>
        <v>1.0130208333333333</v>
      </c>
      <c r="AR110" s="21">
        <v>18.416666666666668</v>
      </c>
      <c r="AS110" s="17">
        <f t="shared" si="26"/>
        <v>1.0231481481481481</v>
      </c>
      <c r="AT110" s="21">
        <v>12</v>
      </c>
      <c r="AU110" s="17">
        <f t="shared" si="27"/>
        <v>0.6</v>
      </c>
      <c r="AV110" s="21">
        <v>7.25</v>
      </c>
      <c r="AW110" s="17">
        <f t="shared" si="28"/>
        <v>0.40277777777777779</v>
      </c>
      <c r="AX110" s="17" t="s">
        <v>1526</v>
      </c>
      <c r="AY110" s="21">
        <v>8.7099999999999991</v>
      </c>
      <c r="AZ110" s="17">
        <f t="shared" si="29"/>
        <v>0.48388888888888881</v>
      </c>
      <c r="BA110" s="17" t="s">
        <v>1526</v>
      </c>
      <c r="BB110" s="21">
        <v>6.24</v>
      </c>
      <c r="BC110" s="17">
        <f t="shared" si="30"/>
        <v>0.34666666666666668</v>
      </c>
      <c r="BD110" s="21">
        <v>9.83</v>
      </c>
      <c r="BE110" s="17">
        <f t="shared" si="31"/>
        <v>0.51736842105263159</v>
      </c>
      <c r="BF110" s="21">
        <v>6.92</v>
      </c>
      <c r="BG110" s="17">
        <f t="shared" si="32"/>
        <v>0.44645161290322583</v>
      </c>
      <c r="BH110" s="21">
        <v>14.58</v>
      </c>
      <c r="BI110" s="17">
        <f t="shared" si="33"/>
        <v>0.9227848101265822</v>
      </c>
      <c r="BJ110" s="21">
        <f t="shared" si="34"/>
        <v>186.88333333333333</v>
      </c>
      <c r="BK110" s="21">
        <f t="shared" si="35"/>
        <v>130.905</v>
      </c>
      <c r="BL110" s="21">
        <f t="shared" si="36"/>
        <v>51.3</v>
      </c>
      <c r="BM110" s="21">
        <f t="shared" si="37"/>
        <v>21.5</v>
      </c>
      <c r="BN110" s="17"/>
      <c r="BO110" s="17" t="s">
        <v>1601</v>
      </c>
      <c r="BQ110" s="17">
        <v>0.66124323931782536</v>
      </c>
      <c r="BR110" s="26">
        <v>0.72</v>
      </c>
      <c r="BS110" s="26">
        <f t="shared" si="38"/>
        <v>0.76124323931782534</v>
      </c>
      <c r="BU110" s="17">
        <f t="shared" si="39"/>
        <v>0</v>
      </c>
    </row>
    <row r="111" spans="1:73" s="6" customFormat="1" ht="18.75" customHeight="1" x14ac:dyDescent="0.15">
      <c r="A111" s="6" t="s">
        <v>1527</v>
      </c>
      <c r="B111" s="6" t="s">
        <v>112</v>
      </c>
      <c r="C111" s="6" t="s">
        <v>1468</v>
      </c>
      <c r="D111" s="6" t="s">
        <v>113</v>
      </c>
      <c r="E111" s="6" t="s">
        <v>194</v>
      </c>
      <c r="F111" s="6" t="s">
        <v>194</v>
      </c>
      <c r="G111" s="6" t="s">
        <v>50</v>
      </c>
      <c r="H111" s="6" t="s">
        <v>195</v>
      </c>
      <c r="I111" s="6" t="s">
        <v>196</v>
      </c>
      <c r="J111" s="6" t="s">
        <v>29</v>
      </c>
      <c r="K111" s="6" t="s">
        <v>1529</v>
      </c>
      <c r="L111" s="6" t="s">
        <v>1545</v>
      </c>
      <c r="M111" s="6" t="s">
        <v>1531</v>
      </c>
      <c r="N111" s="6">
        <v>0</v>
      </c>
      <c r="O111" s="8">
        <v>0</v>
      </c>
      <c r="P111" s="8">
        <v>0</v>
      </c>
      <c r="Q111" s="8">
        <v>7.9516666666666671</v>
      </c>
      <c r="R111" s="7">
        <f t="shared" si="20"/>
        <v>10.176944444444445</v>
      </c>
      <c r="S111" s="17">
        <f t="shared" si="21"/>
        <v>0.27985048557255632</v>
      </c>
      <c r="V111" s="6">
        <v>3</v>
      </c>
      <c r="W111" s="6">
        <v>2</v>
      </c>
      <c r="X111" s="6" t="s">
        <v>31</v>
      </c>
      <c r="Y111" s="8">
        <v>10</v>
      </c>
      <c r="Z111" s="8">
        <v>6.4666666666666668</v>
      </c>
      <c r="AA111" s="8">
        <v>8.9666666666666686</v>
      </c>
      <c r="AB111" s="8">
        <v>11</v>
      </c>
      <c r="AC111" s="8">
        <v>11</v>
      </c>
      <c r="AD111" s="8">
        <v>11</v>
      </c>
      <c r="AE111" s="8">
        <v>11</v>
      </c>
      <c r="AF111" s="8">
        <v>11</v>
      </c>
      <c r="AG111" s="8">
        <v>11</v>
      </c>
      <c r="AH111" s="21">
        <v>10</v>
      </c>
      <c r="AI111" s="21">
        <v>8.6900000000000013</v>
      </c>
      <c r="AJ111" s="21">
        <v>12</v>
      </c>
      <c r="AK111" s="8">
        <f t="shared" si="22"/>
        <v>122.12333333333333</v>
      </c>
      <c r="AL111" s="8">
        <v>3.5</v>
      </c>
      <c r="AM111" s="17">
        <f t="shared" si="23"/>
        <v>0.35</v>
      </c>
      <c r="AN111" s="8">
        <v>1</v>
      </c>
      <c r="AO111" s="17">
        <f t="shared" si="24"/>
        <v>0.15463917525773196</v>
      </c>
      <c r="AP111" s="7">
        <v>10.5</v>
      </c>
      <c r="AQ111" s="17">
        <f t="shared" si="25"/>
        <v>1.1710037174721186</v>
      </c>
      <c r="AR111" s="21">
        <v>4.5</v>
      </c>
      <c r="AS111" s="17">
        <f t="shared" si="26"/>
        <v>0.40909090909090912</v>
      </c>
      <c r="AT111" s="21">
        <v>2</v>
      </c>
      <c r="AU111" s="17">
        <f t="shared" si="27"/>
        <v>0.18181818181818182</v>
      </c>
      <c r="AV111" s="21">
        <v>1.25</v>
      </c>
      <c r="AW111" s="17">
        <f t="shared" si="28"/>
        <v>0.11363636363636363</v>
      </c>
      <c r="AX111" s="17" t="s">
        <v>1526</v>
      </c>
      <c r="AY111" s="21">
        <v>0.25</v>
      </c>
      <c r="AZ111" s="17">
        <f t="shared" si="29"/>
        <v>2.2727272727272728E-2</v>
      </c>
      <c r="BA111" s="17" t="s">
        <v>1526</v>
      </c>
      <c r="BB111" s="21">
        <v>0</v>
      </c>
      <c r="BC111" s="17">
        <f t="shared" si="30"/>
        <v>0</v>
      </c>
      <c r="BD111" s="21">
        <v>7.5</v>
      </c>
      <c r="BE111" s="17">
        <f t="shared" si="31"/>
        <v>0.68181818181818177</v>
      </c>
      <c r="BF111" s="21">
        <v>0</v>
      </c>
      <c r="BG111" s="17">
        <f t="shared" si="32"/>
        <v>0</v>
      </c>
      <c r="BH111" s="21">
        <v>0</v>
      </c>
      <c r="BI111" s="17">
        <f t="shared" si="33"/>
        <v>0</v>
      </c>
      <c r="BJ111" s="21">
        <f t="shared" si="34"/>
        <v>110.12333333333333</v>
      </c>
      <c r="BK111" s="21">
        <f t="shared" si="35"/>
        <v>30.5</v>
      </c>
      <c r="BL111" s="21">
        <f t="shared" si="36"/>
        <v>30.69</v>
      </c>
      <c r="BM111" s="21">
        <f t="shared" si="37"/>
        <v>0</v>
      </c>
      <c r="BN111" s="17" t="s">
        <v>1601</v>
      </c>
      <c r="BO111" s="17" t="s">
        <v>1601</v>
      </c>
      <c r="BQ111" s="17">
        <v>0.6063829787234043</v>
      </c>
      <c r="BR111" s="26">
        <v>0.72</v>
      </c>
      <c r="BS111" s="26">
        <f t="shared" si="38"/>
        <v>0.70638297872340428</v>
      </c>
      <c r="BU111" s="17">
        <f t="shared" si="39"/>
        <v>0</v>
      </c>
    </row>
    <row r="112" spans="1:73" s="6" customFormat="1" ht="18.75" customHeight="1" x14ac:dyDescent="0.15">
      <c r="A112" s="6" t="s">
        <v>1527</v>
      </c>
      <c r="B112" s="6" t="s">
        <v>112</v>
      </c>
      <c r="C112" s="6" t="s">
        <v>1468</v>
      </c>
      <c r="D112" s="6" t="s">
        <v>113</v>
      </c>
      <c r="E112" s="6" t="s">
        <v>194</v>
      </c>
      <c r="F112" s="6" t="s">
        <v>194</v>
      </c>
      <c r="G112" s="6" t="s">
        <v>50</v>
      </c>
      <c r="H112" s="6" t="s">
        <v>197</v>
      </c>
      <c r="I112" s="6" t="s">
        <v>198</v>
      </c>
      <c r="J112" s="6" t="s">
        <v>29</v>
      </c>
      <c r="K112" s="6" t="s">
        <v>1528</v>
      </c>
      <c r="L112" s="6" t="s">
        <v>1545</v>
      </c>
      <c r="M112" s="6" t="s">
        <v>1531</v>
      </c>
      <c r="N112" s="6">
        <v>0</v>
      </c>
      <c r="O112" s="8">
        <v>0</v>
      </c>
      <c r="P112" s="8">
        <v>0</v>
      </c>
      <c r="Q112" s="8">
        <v>5.302083333333333</v>
      </c>
      <c r="R112" s="7">
        <f t="shared" si="20"/>
        <v>8.9272222222222197</v>
      </c>
      <c r="S112" s="17">
        <f t="shared" si="21"/>
        <v>0.68371971185330671</v>
      </c>
      <c r="V112" s="6">
        <v>3</v>
      </c>
      <c r="W112" s="6">
        <v>2</v>
      </c>
      <c r="X112" s="6" t="s">
        <v>31</v>
      </c>
      <c r="Y112" s="8">
        <v>12</v>
      </c>
      <c r="Z112" s="8">
        <v>6.7253333333333334</v>
      </c>
      <c r="AA112" s="8">
        <v>11.2853333333333</v>
      </c>
      <c r="AB112" s="8">
        <v>11.007999999999999</v>
      </c>
      <c r="AC112" s="8">
        <v>8.4586666666666659</v>
      </c>
      <c r="AD112" s="8">
        <v>7.9386666666666672</v>
      </c>
      <c r="AE112" s="8">
        <v>7.1813333333333302</v>
      </c>
      <c r="AF112" s="8">
        <v>6.5</v>
      </c>
      <c r="AG112" s="8">
        <v>9</v>
      </c>
      <c r="AH112" s="21">
        <v>12</v>
      </c>
      <c r="AI112" s="21">
        <v>7.5</v>
      </c>
      <c r="AJ112" s="21">
        <v>7.5293333333333443</v>
      </c>
      <c r="AK112" s="8">
        <f t="shared" si="22"/>
        <v>107.12666666666664</v>
      </c>
      <c r="AL112" s="8">
        <v>8.8333333333333321</v>
      </c>
      <c r="AM112" s="17">
        <f t="shared" si="23"/>
        <v>0.73611111111111105</v>
      </c>
      <c r="AN112" s="8">
        <v>3</v>
      </c>
      <c r="AO112" s="17">
        <f t="shared" si="24"/>
        <v>0.44607454401268831</v>
      </c>
      <c r="AP112" s="7">
        <v>6.8333333333333304</v>
      </c>
      <c r="AQ112" s="17">
        <f t="shared" si="25"/>
        <v>0.60550567107750619</v>
      </c>
      <c r="AR112" s="21">
        <v>1</v>
      </c>
      <c r="AS112" s="17">
        <f t="shared" si="26"/>
        <v>9.0843023255813962E-2</v>
      </c>
      <c r="AT112" s="21">
        <v>6.0833333333333321</v>
      </c>
      <c r="AU112" s="17">
        <f t="shared" si="27"/>
        <v>0.71918348045397218</v>
      </c>
      <c r="AV112" s="21">
        <v>8.0833333333333339</v>
      </c>
      <c r="AW112" s="17">
        <f t="shared" si="28"/>
        <v>1.0182230433322137</v>
      </c>
      <c r="AX112" s="17"/>
      <c r="AY112" s="21">
        <v>14.72</v>
      </c>
      <c r="AZ112" s="17">
        <f t="shared" si="29"/>
        <v>2.0497586334942453</v>
      </c>
      <c r="BA112" s="17"/>
      <c r="BB112" s="21">
        <v>8.25</v>
      </c>
      <c r="BC112" s="17">
        <f t="shared" si="30"/>
        <v>1.2692307692307692</v>
      </c>
      <c r="BD112" s="21">
        <v>14.96</v>
      </c>
      <c r="BE112" s="17">
        <f t="shared" si="31"/>
        <v>1.6622222222222223</v>
      </c>
      <c r="BF112" s="21">
        <v>10.43</v>
      </c>
      <c r="BG112" s="17">
        <f t="shared" si="32"/>
        <v>0.86916666666666664</v>
      </c>
      <c r="BH112" s="21">
        <v>15.92</v>
      </c>
      <c r="BI112" s="17">
        <f t="shared" si="33"/>
        <v>2.1226666666666665</v>
      </c>
      <c r="BJ112" s="21">
        <f t="shared" si="34"/>
        <v>99.597333333333296</v>
      </c>
      <c r="BK112" s="21">
        <f t="shared" si="35"/>
        <v>98.11333333333333</v>
      </c>
      <c r="BL112" s="21">
        <f t="shared" si="36"/>
        <v>27.029333333333344</v>
      </c>
      <c r="BM112" s="21">
        <f t="shared" si="37"/>
        <v>26.35</v>
      </c>
      <c r="BN112" s="17"/>
      <c r="BO112" s="17"/>
      <c r="BQ112" s="17">
        <v>0.6063829787234043</v>
      </c>
      <c r="BR112" s="26">
        <v>0.72</v>
      </c>
      <c r="BS112" s="26">
        <f t="shared" si="38"/>
        <v>0.70638297872340428</v>
      </c>
      <c r="BU112" s="17">
        <f t="shared" si="39"/>
        <v>0</v>
      </c>
    </row>
    <row r="113" spans="1:73" s="6" customFormat="1" ht="18.75" customHeight="1" x14ac:dyDescent="0.15">
      <c r="A113" s="6" t="s">
        <v>1527</v>
      </c>
      <c r="B113" s="6" t="s">
        <v>112</v>
      </c>
      <c r="C113" s="6" t="s">
        <v>1468</v>
      </c>
      <c r="D113" s="6" t="s">
        <v>113</v>
      </c>
      <c r="E113" s="6" t="s">
        <v>194</v>
      </c>
      <c r="F113" s="6" t="s">
        <v>194</v>
      </c>
      <c r="G113" s="6" t="s">
        <v>50</v>
      </c>
      <c r="H113" s="6" t="s">
        <v>199</v>
      </c>
      <c r="I113" s="6" t="s">
        <v>200</v>
      </c>
      <c r="J113" s="6" t="s">
        <v>29</v>
      </c>
      <c r="K113" s="6" t="s">
        <v>1528</v>
      </c>
      <c r="L113" s="6" t="s">
        <v>1545</v>
      </c>
      <c r="M113" s="6" t="s">
        <v>1525</v>
      </c>
      <c r="N113" s="6">
        <v>1</v>
      </c>
      <c r="O113" s="8">
        <v>0</v>
      </c>
      <c r="P113" s="8">
        <v>7.333333333333333</v>
      </c>
      <c r="Q113" s="8">
        <v>7.1388888888888893</v>
      </c>
      <c r="R113" s="7">
        <f t="shared" si="20"/>
        <v>11.824999999999974</v>
      </c>
      <c r="S113" s="17">
        <f t="shared" si="21"/>
        <v>0.65642023346303136</v>
      </c>
      <c r="U113" s="6">
        <v>4</v>
      </c>
      <c r="V113" s="6">
        <v>4</v>
      </c>
      <c r="W113" s="6">
        <v>3</v>
      </c>
      <c r="X113" s="6" t="s">
        <v>31</v>
      </c>
      <c r="Y113" s="8">
        <v>19.875</v>
      </c>
      <c r="Z113" s="8">
        <v>11.531333333333301</v>
      </c>
      <c r="AA113" s="8">
        <v>14.046333333333299</v>
      </c>
      <c r="AB113" s="8">
        <v>13.776999999999999</v>
      </c>
      <c r="AC113" s="8">
        <v>10</v>
      </c>
      <c r="AD113" s="8">
        <v>10.7096666666666</v>
      </c>
      <c r="AE113" s="8">
        <v>10</v>
      </c>
      <c r="AF113" s="8">
        <v>10</v>
      </c>
      <c r="AG113" s="8">
        <v>10</v>
      </c>
      <c r="AH113" s="21">
        <v>12</v>
      </c>
      <c r="AI113" s="21">
        <v>7.9</v>
      </c>
      <c r="AJ113" s="21">
        <v>12.060666666666492</v>
      </c>
      <c r="AK113" s="8">
        <f t="shared" si="22"/>
        <v>141.89999999999969</v>
      </c>
      <c r="AL113" s="8">
        <v>14.75</v>
      </c>
      <c r="AM113" s="17">
        <f t="shared" si="23"/>
        <v>0.74213836477987416</v>
      </c>
      <c r="AN113" s="8">
        <v>7.5</v>
      </c>
      <c r="AO113" s="17">
        <f t="shared" si="24"/>
        <v>0.65040180378100432</v>
      </c>
      <c r="AP113" s="7">
        <v>11.25</v>
      </c>
      <c r="AQ113" s="17">
        <f t="shared" si="25"/>
        <v>0.80092076223925779</v>
      </c>
      <c r="AR113" s="21">
        <v>4.6666666666666696</v>
      </c>
      <c r="AS113" s="17">
        <f t="shared" si="26"/>
        <v>0.33872879920640703</v>
      </c>
      <c r="AT113" s="21">
        <v>16</v>
      </c>
      <c r="AU113" s="17">
        <f t="shared" si="27"/>
        <v>1.6</v>
      </c>
      <c r="AV113" s="21">
        <v>10.3333333333333</v>
      </c>
      <c r="AW113" s="17">
        <f t="shared" si="28"/>
        <v>0.96486040648635485</v>
      </c>
      <c r="AX113" s="17" t="s">
        <v>1526</v>
      </c>
      <c r="AY113" s="21">
        <v>7.25</v>
      </c>
      <c r="AZ113" s="17">
        <f t="shared" si="29"/>
        <v>0.72499999999999998</v>
      </c>
      <c r="BA113" s="17" t="s">
        <v>1526</v>
      </c>
      <c r="BB113" s="21">
        <v>7.92</v>
      </c>
      <c r="BC113" s="17">
        <f t="shared" si="30"/>
        <v>0.79200000000000004</v>
      </c>
      <c r="BD113" s="21">
        <v>13.08</v>
      </c>
      <c r="BE113" s="17">
        <f t="shared" si="31"/>
        <v>1.3080000000000001</v>
      </c>
      <c r="BF113" s="21">
        <v>22.59</v>
      </c>
      <c r="BG113" s="17">
        <f t="shared" si="32"/>
        <v>1.8825000000000001</v>
      </c>
      <c r="BH113" s="21">
        <v>17</v>
      </c>
      <c r="BI113" s="17">
        <f t="shared" si="33"/>
        <v>2.1518987341772151</v>
      </c>
      <c r="BJ113" s="21">
        <f t="shared" si="34"/>
        <v>129.8393333333332</v>
      </c>
      <c r="BK113" s="21">
        <f t="shared" si="35"/>
        <v>132.33999999999997</v>
      </c>
      <c r="BL113" s="21">
        <f t="shared" si="36"/>
        <v>31.960666666666491</v>
      </c>
      <c r="BM113" s="21">
        <f t="shared" si="37"/>
        <v>39.590000000000003</v>
      </c>
      <c r="BN113" s="17"/>
      <c r="BO113" s="17"/>
      <c r="BQ113" s="17">
        <v>0.6063829787234043</v>
      </c>
      <c r="BR113" s="26">
        <v>0.72</v>
      </c>
      <c r="BS113" s="26">
        <f t="shared" si="38"/>
        <v>0.70638297872340428</v>
      </c>
      <c r="BU113" s="17">
        <f t="shared" si="39"/>
        <v>0</v>
      </c>
    </row>
    <row r="114" spans="1:73" s="6" customFormat="1" ht="18.75" customHeight="1" x14ac:dyDescent="0.15">
      <c r="A114" s="6" t="s">
        <v>1527</v>
      </c>
      <c r="B114" s="6" t="s">
        <v>112</v>
      </c>
      <c r="C114" s="6" t="s">
        <v>1468</v>
      </c>
      <c r="D114" s="6" t="s">
        <v>113</v>
      </c>
      <c r="E114" s="6" t="s">
        <v>194</v>
      </c>
      <c r="F114" s="6" t="s">
        <v>194</v>
      </c>
      <c r="G114" s="6" t="s">
        <v>50</v>
      </c>
      <c r="H114" s="6" t="s">
        <v>201</v>
      </c>
      <c r="I114" s="6" t="s">
        <v>202</v>
      </c>
      <c r="J114" s="6" t="s">
        <v>29</v>
      </c>
      <c r="K114" s="6" t="s">
        <v>1528</v>
      </c>
      <c r="L114" s="6" t="s">
        <v>1545</v>
      </c>
      <c r="M114" s="6" t="s">
        <v>1525</v>
      </c>
      <c r="N114" s="6">
        <v>1</v>
      </c>
      <c r="O114" s="8">
        <v>0</v>
      </c>
      <c r="P114" s="8">
        <v>15.833333333333334</v>
      </c>
      <c r="Q114" s="8">
        <v>7.6455555555555561</v>
      </c>
      <c r="R114" s="7">
        <f t="shared" si="20"/>
        <v>11.893000000000001</v>
      </c>
      <c r="S114" s="17">
        <f t="shared" si="21"/>
        <v>0.55554425228891158</v>
      </c>
      <c r="U114" s="6">
        <v>3</v>
      </c>
      <c r="V114" s="6">
        <v>3</v>
      </c>
      <c r="W114" s="6">
        <v>2</v>
      </c>
      <c r="X114" s="6" t="s">
        <v>31</v>
      </c>
      <c r="Y114" s="8">
        <v>10</v>
      </c>
      <c r="Z114" s="8">
        <v>10.118</v>
      </c>
      <c r="AA114" s="8">
        <v>14.233000000000001</v>
      </c>
      <c r="AB114" s="8">
        <v>12.856999999999999</v>
      </c>
      <c r="AC114" s="8">
        <v>11.468</v>
      </c>
      <c r="AD114" s="8">
        <v>13</v>
      </c>
      <c r="AE114" s="8">
        <v>11.092000000000001</v>
      </c>
      <c r="AF114" s="8">
        <v>10.702999999999999</v>
      </c>
      <c r="AG114" s="8">
        <v>12.972000000000001</v>
      </c>
      <c r="AH114" s="21">
        <v>14</v>
      </c>
      <c r="AI114" s="21">
        <v>9.5</v>
      </c>
      <c r="AJ114" s="21">
        <v>12.772999999999996</v>
      </c>
      <c r="AK114" s="8">
        <f t="shared" si="22"/>
        <v>142.71600000000001</v>
      </c>
      <c r="AL114" s="8">
        <v>13.8333333333333</v>
      </c>
      <c r="AM114" s="17">
        <f t="shared" si="23"/>
        <v>1.38333333333333</v>
      </c>
      <c r="AN114" s="8">
        <v>8.5</v>
      </c>
      <c r="AO114" s="17">
        <f t="shared" si="24"/>
        <v>0.84008697371021934</v>
      </c>
      <c r="AP114" s="7">
        <v>10.6666666666667</v>
      </c>
      <c r="AQ114" s="17">
        <f t="shared" si="25"/>
        <v>0.74943207100869103</v>
      </c>
      <c r="AR114" s="21">
        <v>6</v>
      </c>
      <c r="AS114" s="17">
        <f t="shared" si="26"/>
        <v>0.4666718519094657</v>
      </c>
      <c r="AT114" s="21">
        <v>15.375</v>
      </c>
      <c r="AU114" s="17">
        <f t="shared" si="27"/>
        <v>1.3406871294035578</v>
      </c>
      <c r="AV114" s="21">
        <v>5.75</v>
      </c>
      <c r="AW114" s="17">
        <f t="shared" si="28"/>
        <v>0.44230769230769229</v>
      </c>
      <c r="AX114" s="17" t="s">
        <v>1526</v>
      </c>
      <c r="AY114" s="21">
        <v>13.5</v>
      </c>
      <c r="AZ114" s="17">
        <f t="shared" si="29"/>
        <v>1.2170934006491165</v>
      </c>
      <c r="BA114" s="17"/>
      <c r="BB114" s="21">
        <v>9.1300000000000008</v>
      </c>
      <c r="BC114" s="17">
        <f t="shared" si="30"/>
        <v>0.853031860226105</v>
      </c>
      <c r="BD114" s="21">
        <v>24.04</v>
      </c>
      <c r="BE114" s="17">
        <f t="shared" si="31"/>
        <v>1.8532223250077087</v>
      </c>
      <c r="BF114" s="21">
        <v>9</v>
      </c>
      <c r="BG114" s="17">
        <f t="shared" si="32"/>
        <v>0.6428571428571429</v>
      </c>
      <c r="BH114" s="21">
        <v>19.5</v>
      </c>
      <c r="BI114" s="17">
        <f t="shared" si="33"/>
        <v>2.0526315789473686</v>
      </c>
      <c r="BJ114" s="21">
        <f t="shared" si="34"/>
        <v>129.94300000000001</v>
      </c>
      <c r="BK114" s="21">
        <f t="shared" si="35"/>
        <v>135.29499999999999</v>
      </c>
      <c r="BL114" s="21">
        <f t="shared" si="36"/>
        <v>36.272999999999996</v>
      </c>
      <c r="BM114" s="21">
        <f t="shared" si="37"/>
        <v>28.5</v>
      </c>
      <c r="BN114" s="17"/>
      <c r="BO114" s="17"/>
      <c r="BQ114" s="17">
        <v>0.6063829787234043</v>
      </c>
      <c r="BR114" s="26">
        <v>0.72</v>
      </c>
      <c r="BS114" s="26">
        <f t="shared" si="38"/>
        <v>0.70638297872340428</v>
      </c>
      <c r="BU114" s="17">
        <f t="shared" si="39"/>
        <v>0</v>
      </c>
    </row>
    <row r="115" spans="1:73" s="6" customFormat="1" ht="18.75" customHeight="1" x14ac:dyDescent="0.15">
      <c r="A115" s="6" t="s">
        <v>1527</v>
      </c>
      <c r="B115" s="6" t="s">
        <v>112</v>
      </c>
      <c r="C115" s="6" t="s">
        <v>1468</v>
      </c>
      <c r="D115" s="6" t="s">
        <v>113</v>
      </c>
      <c r="E115" s="6" t="s">
        <v>194</v>
      </c>
      <c r="F115" s="6" t="s">
        <v>194</v>
      </c>
      <c r="G115" s="6" t="s">
        <v>50</v>
      </c>
      <c r="H115" s="6" t="s">
        <v>203</v>
      </c>
      <c r="I115" s="6" t="s">
        <v>204</v>
      </c>
      <c r="J115" s="6" t="s">
        <v>27</v>
      </c>
      <c r="K115" s="6" t="s">
        <v>1530</v>
      </c>
      <c r="L115" s="6" t="s">
        <v>1545</v>
      </c>
      <c r="M115" s="6" t="s">
        <v>1525</v>
      </c>
      <c r="N115" s="6">
        <v>1</v>
      </c>
      <c r="O115" s="8">
        <v>8.3333333333333339</v>
      </c>
      <c r="P115" s="8">
        <v>9.1666666666666661</v>
      </c>
      <c r="Q115" s="8">
        <v>9.2141666666666655</v>
      </c>
      <c r="R115" s="7">
        <f t="shared" si="20"/>
        <v>11.771805555555558</v>
      </c>
      <c r="S115" s="17">
        <f t="shared" si="21"/>
        <v>0.27757679901118482</v>
      </c>
      <c r="T115" s="6">
        <v>4</v>
      </c>
      <c r="U115" s="6">
        <v>4</v>
      </c>
      <c r="V115" s="6">
        <v>4</v>
      </c>
      <c r="W115" s="6">
        <v>3</v>
      </c>
      <c r="X115" s="6" t="s">
        <v>31</v>
      </c>
      <c r="Y115" s="8">
        <v>10</v>
      </c>
      <c r="Z115" s="8">
        <v>10</v>
      </c>
      <c r="AA115" s="8">
        <v>10.161666666666667</v>
      </c>
      <c r="AB115" s="8">
        <v>11.83</v>
      </c>
      <c r="AC115" s="8">
        <v>13</v>
      </c>
      <c r="AD115" s="8">
        <v>13</v>
      </c>
      <c r="AE115" s="8">
        <v>13</v>
      </c>
      <c r="AF115" s="8">
        <v>13</v>
      </c>
      <c r="AG115" s="8">
        <v>13</v>
      </c>
      <c r="AH115" s="21">
        <v>11</v>
      </c>
      <c r="AI115" s="21">
        <v>10.27</v>
      </c>
      <c r="AJ115" s="21">
        <v>13</v>
      </c>
      <c r="AK115" s="8">
        <f t="shared" si="22"/>
        <v>141.26166666666668</v>
      </c>
      <c r="AL115" s="8">
        <v>13.416666666666666</v>
      </c>
      <c r="AM115" s="17">
        <f t="shared" si="23"/>
        <v>1.3416666666666666</v>
      </c>
      <c r="AN115" s="8">
        <v>12</v>
      </c>
      <c r="AO115" s="17">
        <f t="shared" si="24"/>
        <v>1.2</v>
      </c>
      <c r="AP115" s="7">
        <v>4</v>
      </c>
      <c r="AQ115" s="17">
        <f t="shared" si="25"/>
        <v>0.39363621453173692</v>
      </c>
      <c r="AR115" s="21">
        <v>5.083333333333333</v>
      </c>
      <c r="AS115" s="17">
        <f t="shared" si="26"/>
        <v>0.42969850662158354</v>
      </c>
      <c r="AT115" s="21">
        <v>16.166666666666668</v>
      </c>
      <c r="AU115" s="17">
        <f t="shared" si="27"/>
        <v>1.2435897435897436</v>
      </c>
      <c r="AV115" s="21">
        <v>8.5</v>
      </c>
      <c r="AW115" s="17">
        <f t="shared" si="28"/>
        <v>0.65384615384615385</v>
      </c>
      <c r="AX115" s="17" t="s">
        <v>1526</v>
      </c>
      <c r="AY115" s="21">
        <v>0.79</v>
      </c>
      <c r="AZ115" s="17">
        <f t="shared" si="29"/>
        <v>6.076923076923077E-2</v>
      </c>
      <c r="BA115" s="17" t="s">
        <v>1526</v>
      </c>
      <c r="BB115" s="21">
        <v>4.5</v>
      </c>
      <c r="BC115" s="17">
        <f t="shared" si="30"/>
        <v>0.34615384615384615</v>
      </c>
      <c r="BD115" s="21">
        <v>14.33</v>
      </c>
      <c r="BE115" s="17">
        <f t="shared" si="31"/>
        <v>1.1023076923076922</v>
      </c>
      <c r="BF115" s="21">
        <v>1</v>
      </c>
      <c r="BG115" s="17">
        <f t="shared" si="32"/>
        <v>9.0909090909090912E-2</v>
      </c>
      <c r="BH115" s="21">
        <v>6.24</v>
      </c>
      <c r="BI115" s="17">
        <f t="shared" si="33"/>
        <v>0.60759493670886078</v>
      </c>
      <c r="BJ115" s="21">
        <f t="shared" si="34"/>
        <v>128.26166666666668</v>
      </c>
      <c r="BK115" s="21">
        <f t="shared" si="35"/>
        <v>86.026666666666671</v>
      </c>
      <c r="BL115" s="21">
        <f t="shared" si="36"/>
        <v>34.269999999999996</v>
      </c>
      <c r="BM115" s="21">
        <f t="shared" si="37"/>
        <v>7.24</v>
      </c>
      <c r="BN115" s="17" t="s">
        <v>1601</v>
      </c>
      <c r="BO115" s="17" t="s">
        <v>1601</v>
      </c>
      <c r="BQ115" s="17">
        <v>0.6063829787234043</v>
      </c>
      <c r="BR115" s="26">
        <v>0.72</v>
      </c>
      <c r="BS115" s="26">
        <f t="shared" si="38"/>
        <v>0.70638297872340428</v>
      </c>
      <c r="BU115" s="17">
        <f t="shared" si="39"/>
        <v>0</v>
      </c>
    </row>
    <row r="116" spans="1:73" s="6" customFormat="1" ht="18.75" customHeight="1" x14ac:dyDescent="0.15">
      <c r="A116" s="6" t="s">
        <v>1527</v>
      </c>
      <c r="B116" s="6" t="s">
        <v>112</v>
      </c>
      <c r="C116" s="6" t="s">
        <v>1468</v>
      </c>
      <c r="D116" s="6" t="s">
        <v>113</v>
      </c>
      <c r="E116" s="6" t="s">
        <v>194</v>
      </c>
      <c r="F116" s="6" t="s">
        <v>194</v>
      </c>
      <c r="G116" s="6" t="s">
        <v>50</v>
      </c>
      <c r="H116" s="6" t="s">
        <v>205</v>
      </c>
      <c r="I116" s="6" t="s">
        <v>206</v>
      </c>
      <c r="J116" s="6" t="s">
        <v>29</v>
      </c>
      <c r="K116" s="6" t="s">
        <v>1529</v>
      </c>
      <c r="L116" s="6" t="s">
        <v>1545</v>
      </c>
      <c r="M116" s="6" t="s">
        <v>1525</v>
      </c>
      <c r="N116" s="6">
        <v>1</v>
      </c>
      <c r="O116" s="8">
        <v>8.3333333333333339</v>
      </c>
      <c r="P116" s="8">
        <v>11.166666666666666</v>
      </c>
      <c r="Q116" s="8">
        <v>15.93</v>
      </c>
      <c r="R116" s="7">
        <f t="shared" si="20"/>
        <v>35.836000000000006</v>
      </c>
      <c r="S116" s="17">
        <f t="shared" si="21"/>
        <v>1.2495919648462026</v>
      </c>
      <c r="T116" s="6">
        <v>4</v>
      </c>
      <c r="U116" s="6">
        <v>3</v>
      </c>
      <c r="V116" s="6">
        <v>2</v>
      </c>
      <c r="W116" s="6">
        <v>1</v>
      </c>
      <c r="X116" s="6" t="s">
        <v>36</v>
      </c>
      <c r="Y116" s="8">
        <v>10</v>
      </c>
      <c r="Z116" s="8">
        <v>24.055999999999997</v>
      </c>
      <c r="AA116" s="8">
        <v>30.636000000000003</v>
      </c>
      <c r="AB116" s="8">
        <v>43</v>
      </c>
      <c r="AC116" s="8">
        <v>42</v>
      </c>
      <c r="AD116" s="8">
        <v>42</v>
      </c>
      <c r="AE116" s="8">
        <v>43</v>
      </c>
      <c r="AF116" s="8">
        <v>43</v>
      </c>
      <c r="AG116" s="8">
        <v>43</v>
      </c>
      <c r="AH116" s="21">
        <v>26</v>
      </c>
      <c r="AI116" s="21">
        <v>36.340000000000003</v>
      </c>
      <c r="AJ116" s="21">
        <v>47</v>
      </c>
      <c r="AK116" s="8">
        <f t="shared" si="22"/>
        <v>430.03200000000004</v>
      </c>
      <c r="AL116" s="8">
        <v>4.8333333333333304</v>
      </c>
      <c r="AM116" s="17">
        <f t="shared" si="23"/>
        <v>0.48333333333333306</v>
      </c>
      <c r="AN116" s="8">
        <v>16</v>
      </c>
      <c r="AO116" s="17">
        <f t="shared" si="24"/>
        <v>0.66511473229132034</v>
      </c>
      <c r="AP116" s="7">
        <v>22.8333333333333</v>
      </c>
      <c r="AQ116" s="17">
        <f t="shared" si="25"/>
        <v>0.74531052791922248</v>
      </c>
      <c r="AR116" s="21">
        <v>11</v>
      </c>
      <c r="AS116" s="17">
        <f t="shared" si="26"/>
        <v>0.2558139534883721</v>
      </c>
      <c r="AT116" s="21">
        <v>22.75</v>
      </c>
      <c r="AU116" s="17">
        <f t="shared" si="27"/>
        <v>0.54166666666666663</v>
      </c>
      <c r="AV116" s="21">
        <v>18.875</v>
      </c>
      <c r="AW116" s="17">
        <f t="shared" si="28"/>
        <v>0.44940476190476192</v>
      </c>
      <c r="AX116" s="17" t="s">
        <v>1526</v>
      </c>
      <c r="AY116" s="21">
        <v>10.25</v>
      </c>
      <c r="AZ116" s="17">
        <f t="shared" si="29"/>
        <v>0.23837209302325582</v>
      </c>
      <c r="BA116" s="17" t="s">
        <v>1526</v>
      </c>
      <c r="BB116" s="21">
        <v>0</v>
      </c>
      <c r="BC116" s="17">
        <f t="shared" si="30"/>
        <v>0</v>
      </c>
      <c r="BD116" s="21">
        <v>30.25</v>
      </c>
      <c r="BE116" s="17">
        <f t="shared" si="31"/>
        <v>0.70348837209302328</v>
      </c>
      <c r="BF116" s="21">
        <v>18</v>
      </c>
      <c r="BG116" s="17">
        <f t="shared" si="32"/>
        <v>0.69230769230769229</v>
      </c>
      <c r="BH116" s="21">
        <v>6</v>
      </c>
      <c r="BI116" s="17">
        <f t="shared" si="33"/>
        <v>0.16510731975784257</v>
      </c>
      <c r="BJ116" s="21">
        <f t="shared" si="34"/>
        <v>383.03200000000004</v>
      </c>
      <c r="BK116" s="21">
        <f t="shared" si="35"/>
        <v>160.79166666666663</v>
      </c>
      <c r="BL116" s="21">
        <f t="shared" si="36"/>
        <v>109.34</v>
      </c>
      <c r="BM116" s="21">
        <f t="shared" si="37"/>
        <v>24</v>
      </c>
      <c r="BN116" s="17" t="s">
        <v>1601</v>
      </c>
      <c r="BO116" s="17" t="s">
        <v>1601</v>
      </c>
      <c r="BQ116" s="17">
        <v>0.6063829787234043</v>
      </c>
      <c r="BR116" s="26">
        <v>0.72</v>
      </c>
      <c r="BS116" s="26">
        <f t="shared" si="38"/>
        <v>0.70638297872340428</v>
      </c>
      <c r="BU116" s="17">
        <f t="shared" si="39"/>
        <v>0</v>
      </c>
    </row>
    <row r="117" spans="1:73" s="6" customFormat="1" ht="18.75" customHeight="1" x14ac:dyDescent="0.15">
      <c r="A117" s="6" t="s">
        <v>1527</v>
      </c>
      <c r="B117" s="6" t="s">
        <v>112</v>
      </c>
      <c r="C117" s="6" t="s">
        <v>1468</v>
      </c>
      <c r="D117" s="6" t="s">
        <v>113</v>
      </c>
      <c r="E117" s="6" t="s">
        <v>194</v>
      </c>
      <c r="F117" s="6" t="s">
        <v>194</v>
      </c>
      <c r="G117" s="6" t="s">
        <v>50</v>
      </c>
      <c r="H117" s="6" t="s">
        <v>207</v>
      </c>
      <c r="I117" s="6" t="s">
        <v>208</v>
      </c>
      <c r="J117" s="6" t="s">
        <v>29</v>
      </c>
      <c r="K117" s="6" t="s">
        <v>1529</v>
      </c>
      <c r="L117" s="6" t="s">
        <v>1545</v>
      </c>
      <c r="M117" s="6" t="s">
        <v>1525</v>
      </c>
      <c r="N117" s="6">
        <v>1</v>
      </c>
      <c r="O117" s="8">
        <v>10.416666666666666</v>
      </c>
      <c r="P117" s="8">
        <v>11.666666666666666</v>
      </c>
      <c r="Q117" s="8">
        <v>7.5897222222222211</v>
      </c>
      <c r="R117" s="7">
        <f t="shared" si="20"/>
        <v>17.281666666666659</v>
      </c>
      <c r="S117" s="17">
        <f t="shared" si="21"/>
        <v>1.2769827617757925</v>
      </c>
      <c r="T117" s="6">
        <v>4</v>
      </c>
      <c r="U117" s="6">
        <v>3</v>
      </c>
      <c r="V117" s="6">
        <v>2</v>
      </c>
      <c r="W117" s="6">
        <v>1</v>
      </c>
      <c r="X117" s="6" t="s">
        <v>31</v>
      </c>
      <c r="Y117" s="8">
        <v>10</v>
      </c>
      <c r="Z117" s="8">
        <v>14.813333333333301</v>
      </c>
      <c r="AA117" s="8">
        <v>19.713333333333299</v>
      </c>
      <c r="AB117" s="8">
        <v>19</v>
      </c>
      <c r="AC117" s="8">
        <v>19</v>
      </c>
      <c r="AD117" s="8">
        <v>18</v>
      </c>
      <c r="AE117" s="8">
        <v>19</v>
      </c>
      <c r="AF117" s="8">
        <v>18.579999999999998</v>
      </c>
      <c r="AG117" s="8">
        <v>19.920000000000002</v>
      </c>
      <c r="AH117" s="21">
        <v>10</v>
      </c>
      <c r="AI117" s="21">
        <v>17.380000000000003</v>
      </c>
      <c r="AJ117" s="21">
        <v>21.973333333333329</v>
      </c>
      <c r="AK117" s="8">
        <f t="shared" si="22"/>
        <v>207.37999999999991</v>
      </c>
      <c r="AL117" s="8">
        <v>5</v>
      </c>
      <c r="AM117" s="17">
        <f t="shared" si="23"/>
        <v>0.5</v>
      </c>
      <c r="AN117" s="8">
        <v>18.5</v>
      </c>
      <c r="AO117" s="17">
        <f t="shared" si="24"/>
        <v>1.2488748874887516</v>
      </c>
      <c r="AP117" s="7">
        <v>3</v>
      </c>
      <c r="AQ117" s="17">
        <f t="shared" si="25"/>
        <v>0.15218126479540101</v>
      </c>
      <c r="AR117" s="21">
        <v>0.25</v>
      </c>
      <c r="AS117" s="17">
        <f t="shared" si="26"/>
        <v>1.3157894736842105E-2</v>
      </c>
      <c r="AT117" s="21">
        <v>16</v>
      </c>
      <c r="AU117" s="17">
        <f t="shared" si="27"/>
        <v>0.84210526315789469</v>
      </c>
      <c r="AV117" s="21">
        <v>4.8333333333333339</v>
      </c>
      <c r="AW117" s="17">
        <f t="shared" si="28"/>
        <v>0.26851851851851855</v>
      </c>
      <c r="AX117" s="17" t="s">
        <v>1526</v>
      </c>
      <c r="AY117" s="21">
        <v>0.25</v>
      </c>
      <c r="AZ117" s="17">
        <f t="shared" si="29"/>
        <v>1.3157894736842105E-2</v>
      </c>
      <c r="BA117" s="17" t="s">
        <v>1526</v>
      </c>
      <c r="BB117" s="21">
        <v>1</v>
      </c>
      <c r="BC117" s="17">
        <f t="shared" si="30"/>
        <v>5.3821313240043064E-2</v>
      </c>
      <c r="BD117" s="21">
        <v>0</v>
      </c>
      <c r="BE117" s="17">
        <f t="shared" si="31"/>
        <v>0</v>
      </c>
      <c r="BF117" s="21">
        <v>0</v>
      </c>
      <c r="BG117" s="17">
        <f t="shared" si="32"/>
        <v>0</v>
      </c>
      <c r="BH117" s="21">
        <v>3.75</v>
      </c>
      <c r="BI117" s="17">
        <f t="shared" si="33"/>
        <v>0.21576524741081701</v>
      </c>
      <c r="BJ117" s="21">
        <f t="shared" si="34"/>
        <v>185.40666666666658</v>
      </c>
      <c r="BK117" s="21">
        <f t="shared" si="35"/>
        <v>52.583333333333336</v>
      </c>
      <c r="BL117" s="21">
        <f t="shared" si="36"/>
        <v>49.353333333333332</v>
      </c>
      <c r="BM117" s="21">
        <f t="shared" si="37"/>
        <v>3.75</v>
      </c>
      <c r="BN117" s="17" t="s">
        <v>1601</v>
      </c>
      <c r="BO117" s="17" t="s">
        <v>1601</v>
      </c>
      <c r="BQ117" s="17">
        <v>0.6063829787234043</v>
      </c>
      <c r="BR117" s="26">
        <v>0.72</v>
      </c>
      <c r="BS117" s="26">
        <f t="shared" si="38"/>
        <v>0.70638297872340428</v>
      </c>
      <c r="BU117" s="17">
        <f t="shared" si="39"/>
        <v>0</v>
      </c>
    </row>
    <row r="118" spans="1:73" s="6" customFormat="1" ht="18.75" customHeight="1" x14ac:dyDescent="0.15">
      <c r="A118" s="6" t="s">
        <v>1527</v>
      </c>
      <c r="B118" s="6" t="s">
        <v>112</v>
      </c>
      <c r="C118" s="6" t="s">
        <v>1468</v>
      </c>
      <c r="D118" s="6" t="s">
        <v>113</v>
      </c>
      <c r="E118" s="6" t="s">
        <v>194</v>
      </c>
      <c r="F118" s="6" t="s">
        <v>194</v>
      </c>
      <c r="G118" s="6" t="s">
        <v>50</v>
      </c>
      <c r="H118" s="6" t="s">
        <v>209</v>
      </c>
      <c r="I118" s="6" t="s">
        <v>210</v>
      </c>
      <c r="J118" s="6" t="s">
        <v>29</v>
      </c>
      <c r="K118" s="6" t="s">
        <v>1529</v>
      </c>
      <c r="L118" s="6" t="s">
        <v>1545</v>
      </c>
      <c r="M118" s="6" t="s">
        <v>1525</v>
      </c>
      <c r="N118" s="6">
        <v>1</v>
      </c>
      <c r="O118" s="8">
        <v>10.416666666666666</v>
      </c>
      <c r="P118" s="8">
        <v>16.799833333333336</v>
      </c>
      <c r="Q118" s="8">
        <v>8.2275000000000009</v>
      </c>
      <c r="R118" s="7">
        <f t="shared" si="20"/>
        <v>24.978888888888889</v>
      </c>
      <c r="S118" s="17">
        <f t="shared" si="21"/>
        <v>2.0360241736723048</v>
      </c>
      <c r="T118" s="6">
        <v>3</v>
      </c>
      <c r="U118" s="6">
        <v>2</v>
      </c>
      <c r="V118" s="6">
        <v>2</v>
      </c>
      <c r="W118" s="6">
        <v>1</v>
      </c>
      <c r="X118" s="6" t="s">
        <v>28</v>
      </c>
      <c r="Y118" s="8">
        <v>10</v>
      </c>
      <c r="Z118" s="8">
        <v>20.046666666666667</v>
      </c>
      <c r="AA118" s="8">
        <v>28</v>
      </c>
      <c r="AB118" s="8">
        <v>29</v>
      </c>
      <c r="AC118" s="8">
        <v>28</v>
      </c>
      <c r="AD118" s="8">
        <v>28</v>
      </c>
      <c r="AE118" s="8">
        <v>28</v>
      </c>
      <c r="AF118" s="8">
        <v>28</v>
      </c>
      <c r="AG118" s="8">
        <v>29</v>
      </c>
      <c r="AH118" s="21">
        <v>18</v>
      </c>
      <c r="AI118" s="21">
        <v>23.700000000000003</v>
      </c>
      <c r="AJ118" s="21">
        <v>30</v>
      </c>
      <c r="AK118" s="8">
        <f t="shared" si="22"/>
        <v>299.74666666666667</v>
      </c>
      <c r="AL118" s="8">
        <v>7</v>
      </c>
      <c r="AM118" s="17">
        <f t="shared" si="23"/>
        <v>0.7</v>
      </c>
      <c r="AN118" s="8">
        <v>16.75</v>
      </c>
      <c r="AO118" s="17">
        <f t="shared" si="24"/>
        <v>0.83555038244097102</v>
      </c>
      <c r="AP118" s="7">
        <v>26.6666666666667</v>
      </c>
      <c r="AQ118" s="17">
        <f t="shared" si="25"/>
        <v>0.95238095238095355</v>
      </c>
      <c r="AR118" s="21">
        <v>11.1666666666667</v>
      </c>
      <c r="AS118" s="17">
        <f t="shared" si="26"/>
        <v>0.38505747126436896</v>
      </c>
      <c r="AT118" s="21">
        <v>20.041666666666668</v>
      </c>
      <c r="AU118" s="17">
        <f t="shared" si="27"/>
        <v>0.71577380952380953</v>
      </c>
      <c r="AV118" s="21">
        <v>3.625</v>
      </c>
      <c r="AW118" s="17">
        <f t="shared" si="28"/>
        <v>0.12946428571428573</v>
      </c>
      <c r="AX118" s="17" t="s">
        <v>1526</v>
      </c>
      <c r="AY118" s="21">
        <v>10.67</v>
      </c>
      <c r="AZ118" s="17">
        <f t="shared" si="29"/>
        <v>0.38107142857142856</v>
      </c>
      <c r="BA118" s="17" t="s">
        <v>1526</v>
      </c>
      <c r="BB118" s="21">
        <v>14</v>
      </c>
      <c r="BC118" s="17">
        <f t="shared" si="30"/>
        <v>0.5</v>
      </c>
      <c r="BD118" s="21">
        <v>9.5</v>
      </c>
      <c r="BE118" s="17">
        <f t="shared" si="31"/>
        <v>0.32758620689655171</v>
      </c>
      <c r="BF118" s="21">
        <v>10</v>
      </c>
      <c r="BG118" s="17">
        <f t="shared" si="32"/>
        <v>0.55555555555555558</v>
      </c>
      <c r="BH118" s="21">
        <v>7.8800000000000008</v>
      </c>
      <c r="BI118" s="17">
        <f t="shared" si="33"/>
        <v>0.33248945147679326</v>
      </c>
      <c r="BJ118" s="21">
        <f t="shared" si="34"/>
        <v>269.74666666666667</v>
      </c>
      <c r="BK118" s="21">
        <f t="shared" si="35"/>
        <v>137.30000000000007</v>
      </c>
      <c r="BL118" s="21">
        <f t="shared" si="36"/>
        <v>71.7</v>
      </c>
      <c r="BM118" s="21">
        <f t="shared" si="37"/>
        <v>17.880000000000003</v>
      </c>
      <c r="BN118" s="17" t="s">
        <v>1601</v>
      </c>
      <c r="BO118" s="17" t="s">
        <v>1601</v>
      </c>
      <c r="BQ118" s="17">
        <v>0.6063829787234043</v>
      </c>
      <c r="BR118" s="26">
        <v>0.72</v>
      </c>
      <c r="BS118" s="26">
        <f t="shared" si="38"/>
        <v>0.70638297872340428</v>
      </c>
      <c r="BU118" s="17">
        <f t="shared" si="39"/>
        <v>0</v>
      </c>
    </row>
    <row r="119" spans="1:73" s="6" customFormat="1" ht="18.75" customHeight="1" x14ac:dyDescent="0.15">
      <c r="A119" s="6" t="s">
        <v>1527</v>
      </c>
      <c r="B119" s="6" t="s">
        <v>112</v>
      </c>
      <c r="C119" s="6" t="s">
        <v>1468</v>
      </c>
      <c r="D119" s="6" t="s">
        <v>113</v>
      </c>
      <c r="E119" s="6" t="s">
        <v>194</v>
      </c>
      <c r="F119" s="6" t="s">
        <v>194</v>
      </c>
      <c r="G119" s="6" t="s">
        <v>50</v>
      </c>
      <c r="H119" s="6" t="s">
        <v>211</v>
      </c>
      <c r="I119" s="6" t="s">
        <v>212</v>
      </c>
      <c r="J119" s="6" t="s">
        <v>29</v>
      </c>
      <c r="K119" s="6" t="s">
        <v>1529</v>
      </c>
      <c r="L119" s="6" t="s">
        <v>1545</v>
      </c>
      <c r="M119" s="6" t="s">
        <v>1525</v>
      </c>
      <c r="N119" s="6">
        <v>1</v>
      </c>
      <c r="O119" s="8">
        <v>0</v>
      </c>
      <c r="P119" s="8">
        <v>5</v>
      </c>
      <c r="Q119" s="8">
        <v>8.7941666666666674</v>
      </c>
      <c r="R119" s="7">
        <f t="shared" si="20"/>
        <v>23.426666666666666</v>
      </c>
      <c r="S119" s="17">
        <f t="shared" si="21"/>
        <v>1.6638870463375341</v>
      </c>
      <c r="U119" s="6">
        <v>3</v>
      </c>
      <c r="V119" s="6">
        <v>2</v>
      </c>
      <c r="W119" s="6">
        <v>1</v>
      </c>
      <c r="X119" s="6" t="s">
        <v>31</v>
      </c>
      <c r="Y119" s="8">
        <v>10</v>
      </c>
      <c r="Z119" s="8">
        <v>16.399999999999999</v>
      </c>
      <c r="AA119" s="8">
        <v>26</v>
      </c>
      <c r="AB119" s="8">
        <v>27</v>
      </c>
      <c r="AC119" s="8">
        <v>26</v>
      </c>
      <c r="AD119" s="8">
        <v>27</v>
      </c>
      <c r="AE119" s="8">
        <v>26</v>
      </c>
      <c r="AF119" s="8">
        <v>27</v>
      </c>
      <c r="AG119" s="8">
        <v>27.600000000000005</v>
      </c>
      <c r="AH119" s="21">
        <v>18</v>
      </c>
      <c r="AI119" s="21">
        <v>22.12</v>
      </c>
      <c r="AJ119" s="21">
        <v>28</v>
      </c>
      <c r="AK119" s="8">
        <f t="shared" si="22"/>
        <v>281.12</v>
      </c>
      <c r="AL119" s="8">
        <v>3</v>
      </c>
      <c r="AM119" s="17">
        <f t="shared" si="23"/>
        <v>0.3</v>
      </c>
      <c r="AN119" s="8">
        <v>15</v>
      </c>
      <c r="AO119" s="17">
        <f t="shared" si="24"/>
        <v>0.91463414634146345</v>
      </c>
      <c r="AP119" s="7">
        <v>29</v>
      </c>
      <c r="AQ119" s="17">
        <f t="shared" si="25"/>
        <v>1.1153846153846154</v>
      </c>
      <c r="AR119" s="21">
        <v>11</v>
      </c>
      <c r="AS119" s="17">
        <f t="shared" si="26"/>
        <v>0.40740740740740738</v>
      </c>
      <c r="AT119" s="21">
        <v>25</v>
      </c>
      <c r="AU119" s="17">
        <f t="shared" si="27"/>
        <v>0.96153846153846156</v>
      </c>
      <c r="AV119" s="21">
        <v>34.5</v>
      </c>
      <c r="AW119" s="17">
        <f t="shared" si="28"/>
        <v>1.2777777777777777</v>
      </c>
      <c r="AX119" s="17"/>
      <c r="AY119" s="21">
        <v>0.25</v>
      </c>
      <c r="AZ119" s="17">
        <f t="shared" si="29"/>
        <v>9.6153846153846159E-3</v>
      </c>
      <c r="BA119" s="17" t="s">
        <v>1526</v>
      </c>
      <c r="BB119" s="21">
        <v>0</v>
      </c>
      <c r="BC119" s="17">
        <f t="shared" si="30"/>
        <v>0</v>
      </c>
      <c r="BD119" s="21">
        <v>0</v>
      </c>
      <c r="BE119" s="17">
        <f t="shared" si="31"/>
        <v>0</v>
      </c>
      <c r="BF119" s="21">
        <v>10</v>
      </c>
      <c r="BG119" s="17">
        <f t="shared" si="32"/>
        <v>0.55555555555555558</v>
      </c>
      <c r="BH119" s="21">
        <v>10.75</v>
      </c>
      <c r="BI119" s="17">
        <f t="shared" si="33"/>
        <v>0.48598553345388784</v>
      </c>
      <c r="BJ119" s="21">
        <f t="shared" si="34"/>
        <v>253.12</v>
      </c>
      <c r="BK119" s="21">
        <f t="shared" si="35"/>
        <v>138.5</v>
      </c>
      <c r="BL119" s="21">
        <f t="shared" si="36"/>
        <v>68.12</v>
      </c>
      <c r="BM119" s="21">
        <f t="shared" si="37"/>
        <v>20.75</v>
      </c>
      <c r="BN119" s="17" t="s">
        <v>1601</v>
      </c>
      <c r="BO119" s="17" t="s">
        <v>1601</v>
      </c>
      <c r="BQ119" s="17">
        <v>0.6063829787234043</v>
      </c>
      <c r="BR119" s="26">
        <v>0.72</v>
      </c>
      <c r="BS119" s="26">
        <f t="shared" si="38"/>
        <v>0.70638297872340428</v>
      </c>
      <c r="BU119" s="17">
        <f t="shared" si="39"/>
        <v>0</v>
      </c>
    </row>
    <row r="120" spans="1:73" s="6" customFormat="1" ht="18.75" customHeight="1" x14ac:dyDescent="0.15">
      <c r="A120" s="6" t="s">
        <v>1527</v>
      </c>
      <c r="B120" s="6" t="s">
        <v>112</v>
      </c>
      <c r="C120" s="6" t="s">
        <v>1468</v>
      </c>
      <c r="D120" s="6" t="s">
        <v>113</v>
      </c>
      <c r="E120" s="6" t="s">
        <v>194</v>
      </c>
      <c r="F120" s="6" t="s">
        <v>194</v>
      </c>
      <c r="G120" s="6" t="s">
        <v>50</v>
      </c>
      <c r="H120" s="6" t="s">
        <v>213</v>
      </c>
      <c r="I120" s="6" t="s">
        <v>214</v>
      </c>
      <c r="J120" s="6" t="s">
        <v>29</v>
      </c>
      <c r="K120" s="6" t="s">
        <v>1528</v>
      </c>
      <c r="L120" s="6" t="s">
        <v>1545</v>
      </c>
      <c r="M120" s="6" t="s">
        <v>1525</v>
      </c>
      <c r="N120" s="6">
        <v>1</v>
      </c>
      <c r="O120" s="8">
        <v>0</v>
      </c>
      <c r="P120" s="8">
        <v>7.75</v>
      </c>
      <c r="Q120" s="8">
        <v>9.27</v>
      </c>
      <c r="R120" s="7">
        <f t="shared" si="20"/>
        <v>16.4175</v>
      </c>
      <c r="S120" s="17">
        <f t="shared" si="21"/>
        <v>0.77103559870550176</v>
      </c>
      <c r="U120" s="6">
        <v>4</v>
      </c>
      <c r="V120" s="6">
        <v>3</v>
      </c>
      <c r="W120" s="6">
        <v>2</v>
      </c>
      <c r="X120" s="6" t="s">
        <v>31</v>
      </c>
      <c r="Y120" s="8">
        <v>9.0833333333333304</v>
      </c>
      <c r="Z120" s="8">
        <v>12.997999999999999</v>
      </c>
      <c r="AA120" s="8">
        <v>20.013000000000002</v>
      </c>
      <c r="AB120" s="8">
        <v>20</v>
      </c>
      <c r="AC120" s="8">
        <v>17</v>
      </c>
      <c r="AD120" s="8">
        <v>16</v>
      </c>
      <c r="AE120" s="8">
        <v>15</v>
      </c>
      <c r="AF120" s="8">
        <v>17</v>
      </c>
      <c r="AG120" s="8">
        <v>19</v>
      </c>
      <c r="AH120" s="21">
        <v>17</v>
      </c>
      <c r="AI120" s="21">
        <v>15.010000000000002</v>
      </c>
      <c r="AJ120" s="21">
        <v>18.905666666666662</v>
      </c>
      <c r="AK120" s="8">
        <f t="shared" si="22"/>
        <v>197.01</v>
      </c>
      <c r="AL120" s="8">
        <v>14.12</v>
      </c>
      <c r="AM120" s="17">
        <f t="shared" si="23"/>
        <v>1.5544954128440371</v>
      </c>
      <c r="AN120" s="8">
        <v>9</v>
      </c>
      <c r="AO120" s="17">
        <f t="shared" si="24"/>
        <v>0.69241421757193422</v>
      </c>
      <c r="AP120" s="7">
        <v>18.8333333333333</v>
      </c>
      <c r="AQ120" s="17">
        <f t="shared" si="25"/>
        <v>0.94105498092906104</v>
      </c>
      <c r="AR120" s="21">
        <v>6</v>
      </c>
      <c r="AS120" s="17">
        <f t="shared" si="26"/>
        <v>0.3</v>
      </c>
      <c r="AT120" s="21">
        <v>22.916666666666664</v>
      </c>
      <c r="AU120" s="17">
        <f t="shared" si="27"/>
        <v>1.3480392156862744</v>
      </c>
      <c r="AV120" s="21">
        <v>12.0833333333333</v>
      </c>
      <c r="AW120" s="17">
        <f t="shared" si="28"/>
        <v>0.75520833333333126</v>
      </c>
      <c r="AX120" s="17" t="s">
        <v>1526</v>
      </c>
      <c r="AY120" s="21">
        <v>0</v>
      </c>
      <c r="AZ120" s="17">
        <f t="shared" si="29"/>
        <v>0</v>
      </c>
      <c r="BA120" s="17" t="s">
        <v>1526</v>
      </c>
      <c r="BB120" s="21">
        <v>0</v>
      </c>
      <c r="BC120" s="17">
        <f t="shared" si="30"/>
        <v>0</v>
      </c>
      <c r="BD120" s="21">
        <v>0</v>
      </c>
      <c r="BE120" s="17">
        <f t="shared" si="31"/>
        <v>0</v>
      </c>
      <c r="BF120" s="21">
        <v>0</v>
      </c>
      <c r="BG120" s="17">
        <f t="shared" si="32"/>
        <v>0</v>
      </c>
      <c r="BH120" s="21">
        <v>0</v>
      </c>
      <c r="BI120" s="17">
        <f t="shared" si="33"/>
        <v>0</v>
      </c>
      <c r="BJ120" s="21">
        <f t="shared" si="34"/>
        <v>178.10433333333333</v>
      </c>
      <c r="BK120" s="21">
        <f t="shared" si="35"/>
        <v>82.953333333333262</v>
      </c>
      <c r="BL120" s="21">
        <f t="shared" si="36"/>
        <v>50.915666666666667</v>
      </c>
      <c r="BM120" s="21">
        <f t="shared" si="37"/>
        <v>0</v>
      </c>
      <c r="BN120" s="17" t="s">
        <v>1601</v>
      </c>
      <c r="BO120" s="17" t="s">
        <v>1601</v>
      </c>
      <c r="BQ120" s="17">
        <v>0.6063829787234043</v>
      </c>
      <c r="BR120" s="26">
        <v>0.72</v>
      </c>
      <c r="BS120" s="26">
        <f t="shared" si="38"/>
        <v>0.70638297872340428</v>
      </c>
      <c r="BU120" s="17">
        <f t="shared" si="39"/>
        <v>0</v>
      </c>
    </row>
    <row r="121" spans="1:73" s="6" customFormat="1" ht="18.75" customHeight="1" x14ac:dyDescent="0.15">
      <c r="A121" s="6" t="s">
        <v>1527</v>
      </c>
      <c r="B121" s="6" t="s">
        <v>112</v>
      </c>
      <c r="C121" s="6" t="s">
        <v>1468</v>
      </c>
      <c r="D121" s="6" t="s">
        <v>113</v>
      </c>
      <c r="E121" s="6" t="s">
        <v>175</v>
      </c>
      <c r="F121" s="6" t="s">
        <v>175</v>
      </c>
      <c r="G121" s="6" t="s">
        <v>50</v>
      </c>
      <c r="H121" s="6" t="s">
        <v>176</v>
      </c>
      <c r="I121" s="6" t="s">
        <v>177</v>
      </c>
      <c r="J121" s="6" t="s">
        <v>29</v>
      </c>
      <c r="K121" s="6" t="s">
        <v>1529</v>
      </c>
      <c r="L121" s="6" t="s">
        <v>1545</v>
      </c>
      <c r="M121" s="6" t="s">
        <v>1525</v>
      </c>
      <c r="N121" s="6">
        <v>1</v>
      </c>
      <c r="O121" s="8">
        <v>0</v>
      </c>
      <c r="P121" s="8">
        <v>0</v>
      </c>
      <c r="Q121" s="8">
        <v>1.4166666666666667</v>
      </c>
      <c r="R121" s="7">
        <f t="shared" si="20"/>
        <v>12.88</v>
      </c>
      <c r="S121" s="17">
        <f t="shared" si="21"/>
        <v>8.091764705882353</v>
      </c>
      <c r="V121" s="6">
        <v>1</v>
      </c>
      <c r="W121" s="6">
        <v>1</v>
      </c>
      <c r="Y121" s="8">
        <v>8.5</v>
      </c>
      <c r="Z121" s="8">
        <v>13</v>
      </c>
      <c r="AA121" s="8">
        <v>13</v>
      </c>
      <c r="AB121" s="8">
        <v>14</v>
      </c>
      <c r="AC121" s="8">
        <v>14</v>
      </c>
      <c r="AD121" s="8">
        <v>14</v>
      </c>
      <c r="AE121" s="8">
        <v>14</v>
      </c>
      <c r="AF121" s="8">
        <v>14</v>
      </c>
      <c r="AG121" s="8">
        <v>14</v>
      </c>
      <c r="AH121" s="21">
        <v>11</v>
      </c>
      <c r="AI121" s="21">
        <v>11.06</v>
      </c>
      <c r="AJ121" s="21">
        <v>14</v>
      </c>
      <c r="AK121" s="8">
        <f t="shared" si="22"/>
        <v>154.56</v>
      </c>
      <c r="AL121" s="8">
        <v>5</v>
      </c>
      <c r="AM121" s="17">
        <f t="shared" si="23"/>
        <v>0.58823529411764708</v>
      </c>
      <c r="AN121" s="8">
        <v>13.5</v>
      </c>
      <c r="AO121" s="17">
        <f t="shared" si="24"/>
        <v>1.0384615384615385</v>
      </c>
      <c r="AP121" s="7">
        <v>13.5</v>
      </c>
      <c r="AQ121" s="17">
        <f t="shared" si="25"/>
        <v>1.0384615384615385</v>
      </c>
      <c r="AR121" s="21">
        <v>7.75</v>
      </c>
      <c r="AS121" s="17">
        <f t="shared" si="26"/>
        <v>0.5535714285714286</v>
      </c>
      <c r="AT121" s="21">
        <v>14.3333333333333</v>
      </c>
      <c r="AU121" s="17">
        <f t="shared" si="27"/>
        <v>1.0238095238095215</v>
      </c>
      <c r="AV121" s="21">
        <v>14.5</v>
      </c>
      <c r="AW121" s="17">
        <f t="shared" si="28"/>
        <v>1.0357142857142858</v>
      </c>
      <c r="AX121" s="17"/>
      <c r="AY121" s="21">
        <v>13</v>
      </c>
      <c r="AZ121" s="17">
        <f t="shared" si="29"/>
        <v>0.9285714285714286</v>
      </c>
      <c r="BA121" s="17" t="s">
        <v>1526</v>
      </c>
      <c r="BB121" s="21">
        <v>0.66999999999999993</v>
      </c>
      <c r="BC121" s="17">
        <f t="shared" si="30"/>
        <v>4.7857142857142855E-2</v>
      </c>
      <c r="BD121" s="21">
        <v>11</v>
      </c>
      <c r="BE121" s="17">
        <f t="shared" si="31"/>
        <v>0.7857142857142857</v>
      </c>
      <c r="BF121" s="21">
        <v>5</v>
      </c>
      <c r="BG121" s="17">
        <f t="shared" si="32"/>
        <v>0.45454545454545453</v>
      </c>
      <c r="BH121" s="21">
        <v>10</v>
      </c>
      <c r="BI121" s="17">
        <f t="shared" si="33"/>
        <v>0.90415913200723319</v>
      </c>
      <c r="BJ121" s="21">
        <f t="shared" si="34"/>
        <v>140.56</v>
      </c>
      <c r="BK121" s="21">
        <f t="shared" si="35"/>
        <v>108.2533333333333</v>
      </c>
      <c r="BL121" s="21">
        <f t="shared" si="36"/>
        <v>36.06</v>
      </c>
      <c r="BM121" s="21">
        <f t="shared" si="37"/>
        <v>15</v>
      </c>
      <c r="BN121" s="17"/>
      <c r="BO121" s="17" t="s">
        <v>1601</v>
      </c>
      <c r="BQ121" s="17">
        <v>0.74389693980621163</v>
      </c>
      <c r="BR121" s="26">
        <v>0.72</v>
      </c>
      <c r="BS121" s="26">
        <f t="shared" si="38"/>
        <v>0.84389693980621161</v>
      </c>
      <c r="BU121" s="17">
        <f t="shared" si="39"/>
        <v>0</v>
      </c>
    </row>
    <row r="122" spans="1:73" s="6" customFormat="1" ht="18.75" customHeight="1" x14ac:dyDescent="0.15">
      <c r="A122" s="6" t="s">
        <v>1527</v>
      </c>
      <c r="B122" s="6" t="s">
        <v>112</v>
      </c>
      <c r="C122" s="6" t="s">
        <v>1468</v>
      </c>
      <c r="D122" s="6" t="s">
        <v>113</v>
      </c>
      <c r="E122" s="6" t="s">
        <v>175</v>
      </c>
      <c r="F122" s="6" t="s">
        <v>175</v>
      </c>
      <c r="G122" s="6" t="s">
        <v>50</v>
      </c>
      <c r="H122" s="6" t="s">
        <v>178</v>
      </c>
      <c r="I122" s="6" t="s">
        <v>179</v>
      </c>
      <c r="J122" s="6" t="s">
        <v>29</v>
      </c>
      <c r="K122" s="6" t="s">
        <v>1529</v>
      </c>
      <c r="L122" s="6" t="s">
        <v>1545</v>
      </c>
      <c r="M122" s="6" t="s">
        <v>1525</v>
      </c>
      <c r="N122" s="6">
        <v>1</v>
      </c>
      <c r="O122" s="8">
        <v>0</v>
      </c>
      <c r="P122" s="8">
        <v>0</v>
      </c>
      <c r="Q122" s="8">
        <v>4.8192694444444095</v>
      </c>
      <c r="R122" s="7">
        <f t="shared" si="20"/>
        <v>16.549166666666668</v>
      </c>
      <c r="S122" s="17">
        <f t="shared" si="21"/>
        <v>2.433957544279731</v>
      </c>
      <c r="V122" s="6">
        <v>3</v>
      </c>
      <c r="W122" s="6">
        <v>2</v>
      </c>
      <c r="X122" s="6" t="s">
        <v>28</v>
      </c>
      <c r="Y122" s="8">
        <v>10</v>
      </c>
      <c r="Z122" s="8">
        <v>14</v>
      </c>
      <c r="AA122" s="8">
        <v>16</v>
      </c>
      <c r="AB122" s="8">
        <v>17</v>
      </c>
      <c r="AC122" s="8">
        <v>17</v>
      </c>
      <c r="AD122" s="8">
        <v>17</v>
      </c>
      <c r="AE122" s="8">
        <v>17</v>
      </c>
      <c r="AF122" s="8">
        <v>18</v>
      </c>
      <c r="AG122" s="8">
        <v>19</v>
      </c>
      <c r="AH122" s="21">
        <v>16</v>
      </c>
      <c r="AI122" s="21">
        <v>16.59</v>
      </c>
      <c r="AJ122" s="21">
        <v>21</v>
      </c>
      <c r="AK122" s="8">
        <f t="shared" si="22"/>
        <v>198.59</v>
      </c>
      <c r="AL122" s="8">
        <v>8.5</v>
      </c>
      <c r="AM122" s="17">
        <f t="shared" si="23"/>
        <v>0.85</v>
      </c>
      <c r="AN122" s="8">
        <v>14.75</v>
      </c>
      <c r="AO122" s="17">
        <f t="shared" si="24"/>
        <v>1.0535714285714286</v>
      </c>
      <c r="AP122" s="7">
        <v>15.75</v>
      </c>
      <c r="AQ122" s="17">
        <f t="shared" si="25"/>
        <v>0.984375</v>
      </c>
      <c r="AR122" s="21">
        <v>11</v>
      </c>
      <c r="AS122" s="17">
        <f t="shared" si="26"/>
        <v>0.6470588235294118</v>
      </c>
      <c r="AT122" s="21">
        <v>17</v>
      </c>
      <c r="AU122" s="17">
        <f t="shared" si="27"/>
        <v>1</v>
      </c>
      <c r="AV122" s="21">
        <v>17.25</v>
      </c>
      <c r="AW122" s="17">
        <f t="shared" si="28"/>
        <v>1.0147058823529411</v>
      </c>
      <c r="AX122" s="17"/>
      <c r="AY122" s="21">
        <v>16</v>
      </c>
      <c r="AZ122" s="17">
        <f t="shared" si="29"/>
        <v>0.94117647058823528</v>
      </c>
      <c r="BA122" s="17" t="s">
        <v>1526</v>
      </c>
      <c r="BB122" s="21">
        <v>2</v>
      </c>
      <c r="BC122" s="17">
        <f t="shared" si="30"/>
        <v>0.1111111111111111</v>
      </c>
      <c r="BD122" s="21">
        <v>11</v>
      </c>
      <c r="BE122" s="17">
        <f t="shared" si="31"/>
        <v>0.57894736842105265</v>
      </c>
      <c r="BF122" s="21">
        <v>5.88</v>
      </c>
      <c r="BG122" s="17">
        <f t="shared" si="32"/>
        <v>0.36749999999999999</v>
      </c>
      <c r="BH122" s="21">
        <v>7</v>
      </c>
      <c r="BI122" s="17">
        <f t="shared" si="33"/>
        <v>0.4219409282700422</v>
      </c>
      <c r="BJ122" s="21">
        <f t="shared" si="34"/>
        <v>177.59</v>
      </c>
      <c r="BK122" s="21">
        <f t="shared" si="35"/>
        <v>126.13</v>
      </c>
      <c r="BL122" s="21">
        <f t="shared" si="36"/>
        <v>53.59</v>
      </c>
      <c r="BM122" s="21">
        <f t="shared" si="37"/>
        <v>12.879999999999999</v>
      </c>
      <c r="BN122" s="17" t="s">
        <v>1601</v>
      </c>
      <c r="BO122" s="17" t="s">
        <v>1601</v>
      </c>
      <c r="BQ122" s="17">
        <v>0.74389693980621163</v>
      </c>
      <c r="BR122" s="26">
        <v>0.72</v>
      </c>
      <c r="BS122" s="26">
        <f t="shared" si="38"/>
        <v>0.84389693980621161</v>
      </c>
      <c r="BU122" s="17">
        <f t="shared" si="39"/>
        <v>0</v>
      </c>
    </row>
    <row r="123" spans="1:73" s="6" customFormat="1" ht="18.75" customHeight="1" x14ac:dyDescent="0.15">
      <c r="A123" s="6" t="s">
        <v>1527</v>
      </c>
      <c r="B123" s="6" t="s">
        <v>112</v>
      </c>
      <c r="C123" s="6" t="s">
        <v>1468</v>
      </c>
      <c r="D123" s="6" t="s">
        <v>113</v>
      </c>
      <c r="E123" s="6" t="s">
        <v>175</v>
      </c>
      <c r="F123" s="6" t="s">
        <v>175</v>
      </c>
      <c r="G123" s="6" t="s">
        <v>50</v>
      </c>
      <c r="H123" s="6" t="s">
        <v>180</v>
      </c>
      <c r="I123" s="6" t="s">
        <v>181</v>
      </c>
      <c r="J123" s="6" t="s">
        <v>29</v>
      </c>
      <c r="K123" s="6" t="s">
        <v>1528</v>
      </c>
      <c r="L123" s="6" t="s">
        <v>1545</v>
      </c>
      <c r="M123" s="6" t="s">
        <v>1525</v>
      </c>
      <c r="N123" s="6">
        <v>1</v>
      </c>
      <c r="O123" s="8">
        <v>0</v>
      </c>
      <c r="P123" s="8">
        <v>0</v>
      </c>
      <c r="Q123" s="8">
        <v>12.694444444444441</v>
      </c>
      <c r="R123" s="7">
        <f t="shared" si="20"/>
        <v>16.468051301078461</v>
      </c>
      <c r="S123" s="17">
        <f t="shared" si="21"/>
        <v>0.29726443509589662</v>
      </c>
      <c r="V123" s="6">
        <v>3</v>
      </c>
      <c r="W123" s="6">
        <v>2</v>
      </c>
      <c r="X123" s="6" t="s">
        <v>28</v>
      </c>
      <c r="Y123" s="8">
        <v>22</v>
      </c>
      <c r="Z123" s="8">
        <v>13</v>
      </c>
      <c r="AA123" s="8">
        <v>18</v>
      </c>
      <c r="AB123" s="8">
        <v>10.606615612941532</v>
      </c>
      <c r="AC123" s="8">
        <v>16</v>
      </c>
      <c r="AD123" s="8">
        <v>16</v>
      </c>
      <c r="AE123" s="8">
        <v>17</v>
      </c>
      <c r="AF123" s="8">
        <v>17</v>
      </c>
      <c r="AG123" s="8">
        <v>18</v>
      </c>
      <c r="AH123" s="21">
        <v>15</v>
      </c>
      <c r="AI123" s="21">
        <v>15.010000000000002</v>
      </c>
      <c r="AJ123" s="21">
        <v>20</v>
      </c>
      <c r="AK123" s="8">
        <f t="shared" si="22"/>
        <v>197.61661561294153</v>
      </c>
      <c r="AL123" s="8">
        <v>27.5</v>
      </c>
      <c r="AM123" s="17">
        <f t="shared" si="23"/>
        <v>1.25</v>
      </c>
      <c r="AN123" s="8">
        <v>19.25</v>
      </c>
      <c r="AO123" s="17">
        <f t="shared" si="24"/>
        <v>1.4807692307692308</v>
      </c>
      <c r="AP123" s="7">
        <v>22.75</v>
      </c>
      <c r="AQ123" s="17">
        <f t="shared" si="25"/>
        <v>1.2638888888888888</v>
      </c>
      <c r="AR123" s="21">
        <v>29.8333333333333</v>
      </c>
      <c r="AS123" s="17">
        <f t="shared" si="26"/>
        <v>2.8127099559384923</v>
      </c>
      <c r="AT123" s="21">
        <v>17.75</v>
      </c>
      <c r="AU123" s="17">
        <f t="shared" si="27"/>
        <v>1.109375</v>
      </c>
      <c r="AV123" s="21">
        <v>21.5</v>
      </c>
      <c r="AW123" s="17">
        <f t="shared" si="28"/>
        <v>1.34375</v>
      </c>
      <c r="AX123" s="17"/>
      <c r="AY123" s="21">
        <v>26.71</v>
      </c>
      <c r="AZ123" s="17">
        <f t="shared" si="29"/>
        <v>1.5711764705882354</v>
      </c>
      <c r="BA123" s="17"/>
      <c r="BB123" s="21">
        <v>20.170000000000002</v>
      </c>
      <c r="BC123" s="17">
        <f t="shared" si="30"/>
        <v>1.1864705882352942</v>
      </c>
      <c r="BD123" s="21">
        <v>43.08</v>
      </c>
      <c r="BE123" s="17">
        <f t="shared" si="31"/>
        <v>2.3933333333333331</v>
      </c>
      <c r="BF123" s="21">
        <v>31.5</v>
      </c>
      <c r="BG123" s="17">
        <f t="shared" si="32"/>
        <v>2.1</v>
      </c>
      <c r="BH123" s="21">
        <v>24.090000000000003</v>
      </c>
      <c r="BI123" s="17">
        <f t="shared" si="33"/>
        <v>1.6049300466355763</v>
      </c>
      <c r="BJ123" s="21">
        <f t="shared" si="34"/>
        <v>177.61661561294153</v>
      </c>
      <c r="BK123" s="21">
        <f t="shared" si="35"/>
        <v>284.13333333333333</v>
      </c>
      <c r="BL123" s="21">
        <f t="shared" si="36"/>
        <v>50.010000000000005</v>
      </c>
      <c r="BM123" s="21">
        <f t="shared" si="37"/>
        <v>55.59</v>
      </c>
      <c r="BN123" s="17"/>
      <c r="BO123" s="17"/>
      <c r="BQ123" s="17">
        <v>0.74389693980621163</v>
      </c>
      <c r="BR123" s="26">
        <v>0.72</v>
      </c>
      <c r="BS123" s="26">
        <f t="shared" si="38"/>
        <v>0.84389693980621161</v>
      </c>
      <c r="BU123" s="17">
        <f t="shared" si="39"/>
        <v>0</v>
      </c>
    </row>
    <row r="124" spans="1:73" s="6" customFormat="1" ht="18.75" customHeight="1" x14ac:dyDescent="0.15">
      <c r="A124" s="6" t="s">
        <v>1527</v>
      </c>
      <c r="B124" s="6" t="s">
        <v>112</v>
      </c>
      <c r="C124" s="6" t="s">
        <v>1468</v>
      </c>
      <c r="D124" s="6" t="s">
        <v>113</v>
      </c>
      <c r="E124" s="6" t="s">
        <v>175</v>
      </c>
      <c r="F124" s="6" t="s">
        <v>175</v>
      </c>
      <c r="G124" s="6" t="s">
        <v>50</v>
      </c>
      <c r="H124" s="6" t="s">
        <v>182</v>
      </c>
      <c r="I124" s="6" t="s">
        <v>183</v>
      </c>
      <c r="J124" s="6" t="s">
        <v>29</v>
      </c>
      <c r="K124" s="6" t="s">
        <v>1529</v>
      </c>
      <c r="L124" s="6" t="s">
        <v>1545</v>
      </c>
      <c r="M124" s="6" t="s">
        <v>1531</v>
      </c>
      <c r="N124" s="6">
        <v>0</v>
      </c>
      <c r="O124" s="8">
        <v>0</v>
      </c>
      <c r="P124" s="8">
        <v>3.3333333333333335</v>
      </c>
      <c r="Q124" s="8">
        <v>5.9548611111111116</v>
      </c>
      <c r="R124" s="7">
        <f t="shared" si="20"/>
        <v>7.5541666666666671</v>
      </c>
      <c r="S124" s="17">
        <f t="shared" si="21"/>
        <v>0.26857142857142846</v>
      </c>
      <c r="U124" s="6">
        <v>4</v>
      </c>
      <c r="V124" s="6">
        <v>1</v>
      </c>
      <c r="W124" s="6">
        <v>1</v>
      </c>
      <c r="Y124" s="8">
        <v>10</v>
      </c>
      <c r="Z124" s="8">
        <v>3</v>
      </c>
      <c r="AA124" s="8">
        <v>7</v>
      </c>
      <c r="AB124" s="8">
        <v>7</v>
      </c>
      <c r="AC124" s="8">
        <v>6.75</v>
      </c>
      <c r="AD124" s="8">
        <v>7</v>
      </c>
      <c r="AE124" s="8">
        <v>8</v>
      </c>
      <c r="AF124" s="8">
        <v>8</v>
      </c>
      <c r="AG124" s="8">
        <v>9</v>
      </c>
      <c r="AH124" s="21">
        <v>7</v>
      </c>
      <c r="AI124" s="21">
        <v>7.9</v>
      </c>
      <c r="AJ124" s="21">
        <v>10</v>
      </c>
      <c r="AK124" s="8">
        <f t="shared" si="22"/>
        <v>90.65</v>
      </c>
      <c r="AL124" s="8">
        <v>4.625</v>
      </c>
      <c r="AM124" s="17">
        <f t="shared" si="23"/>
        <v>0.46250000000000002</v>
      </c>
      <c r="AN124" s="8">
        <v>3</v>
      </c>
      <c r="AO124" s="17">
        <f t="shared" si="24"/>
        <v>1</v>
      </c>
      <c r="AP124" s="7">
        <v>6</v>
      </c>
      <c r="AQ124" s="17">
        <f t="shared" si="25"/>
        <v>0.8571428571428571</v>
      </c>
      <c r="AR124" s="21">
        <v>7.5</v>
      </c>
      <c r="AS124" s="17">
        <f t="shared" si="26"/>
        <v>1.0714285714285714</v>
      </c>
      <c r="AT124" s="21">
        <v>6.666666666666667</v>
      </c>
      <c r="AU124" s="17">
        <f t="shared" si="27"/>
        <v>0.98765432098765438</v>
      </c>
      <c r="AV124" s="21">
        <v>9.3333333333333304</v>
      </c>
      <c r="AW124" s="17">
        <f t="shared" si="28"/>
        <v>1.3333333333333328</v>
      </c>
      <c r="AX124" s="17"/>
      <c r="AY124" s="21">
        <v>4.5</v>
      </c>
      <c r="AZ124" s="17">
        <f t="shared" si="29"/>
        <v>0.5625</v>
      </c>
      <c r="BA124" s="17" t="s">
        <v>1526</v>
      </c>
      <c r="BB124" s="21">
        <v>0</v>
      </c>
      <c r="BC124" s="17">
        <f t="shared" si="30"/>
        <v>0</v>
      </c>
      <c r="BD124" s="21">
        <v>0</v>
      </c>
      <c r="BE124" s="17">
        <f t="shared" si="31"/>
        <v>0</v>
      </c>
      <c r="BF124" s="21">
        <v>0</v>
      </c>
      <c r="BG124" s="17">
        <f t="shared" si="32"/>
        <v>0</v>
      </c>
      <c r="BH124" s="21">
        <v>0</v>
      </c>
      <c r="BI124" s="17">
        <f t="shared" si="33"/>
        <v>0</v>
      </c>
      <c r="BJ124" s="21">
        <f t="shared" si="34"/>
        <v>80.650000000000006</v>
      </c>
      <c r="BK124" s="21">
        <f t="shared" si="35"/>
        <v>41.625</v>
      </c>
      <c r="BL124" s="21">
        <f t="shared" si="36"/>
        <v>24.9</v>
      </c>
      <c r="BM124" s="21">
        <f t="shared" si="37"/>
        <v>0</v>
      </c>
      <c r="BN124" s="17" t="s">
        <v>1601</v>
      </c>
      <c r="BO124" s="17" t="s">
        <v>1601</v>
      </c>
      <c r="BQ124" s="17">
        <v>0.74389693980621163</v>
      </c>
      <c r="BR124" s="26">
        <v>0.72</v>
      </c>
      <c r="BS124" s="26">
        <f t="shared" si="38"/>
        <v>0.84389693980621161</v>
      </c>
      <c r="BU124" s="17">
        <f t="shared" si="39"/>
        <v>0</v>
      </c>
    </row>
    <row r="125" spans="1:73" s="6" customFormat="1" ht="18.75" customHeight="1" x14ac:dyDescent="0.15">
      <c r="A125" s="6" t="s">
        <v>1527</v>
      </c>
      <c r="B125" s="6" t="s">
        <v>112</v>
      </c>
      <c r="C125" s="6" t="s">
        <v>1468</v>
      </c>
      <c r="D125" s="6" t="s">
        <v>113</v>
      </c>
      <c r="E125" s="6" t="s">
        <v>175</v>
      </c>
      <c r="F125" s="6" t="s">
        <v>175</v>
      </c>
      <c r="G125" s="6" t="s">
        <v>50</v>
      </c>
      <c r="H125" s="6" t="s">
        <v>184</v>
      </c>
      <c r="I125" s="6" t="s">
        <v>185</v>
      </c>
      <c r="J125" s="6" t="s">
        <v>29</v>
      </c>
      <c r="K125" s="6" t="s">
        <v>1529</v>
      </c>
      <c r="L125" s="6" t="s">
        <v>1545</v>
      </c>
      <c r="M125" s="6" t="s">
        <v>1531</v>
      </c>
      <c r="N125" s="6">
        <v>0</v>
      </c>
      <c r="O125" s="8">
        <v>0</v>
      </c>
      <c r="P125" s="8">
        <v>5.416666666666667</v>
      </c>
      <c r="Q125" s="8">
        <v>6.197916666666667</v>
      </c>
      <c r="R125" s="7">
        <f t="shared" si="20"/>
        <v>9.6233333333333331</v>
      </c>
      <c r="S125" s="17">
        <f t="shared" si="21"/>
        <v>0.55267226890756294</v>
      </c>
      <c r="U125" s="6">
        <v>3</v>
      </c>
      <c r="V125" s="6">
        <v>1</v>
      </c>
      <c r="W125" s="6">
        <v>1</v>
      </c>
      <c r="Y125" s="8">
        <v>10</v>
      </c>
      <c r="Z125" s="8">
        <v>3</v>
      </c>
      <c r="AA125" s="8">
        <v>6</v>
      </c>
      <c r="AB125" s="8">
        <v>11</v>
      </c>
      <c r="AC125" s="8">
        <v>11</v>
      </c>
      <c r="AD125" s="8">
        <v>11</v>
      </c>
      <c r="AE125" s="8">
        <v>11</v>
      </c>
      <c r="AF125" s="8">
        <v>11</v>
      </c>
      <c r="AG125" s="8">
        <v>11</v>
      </c>
      <c r="AH125" s="21">
        <v>9</v>
      </c>
      <c r="AI125" s="21">
        <v>9.48</v>
      </c>
      <c r="AJ125" s="21">
        <v>12</v>
      </c>
      <c r="AK125" s="8">
        <f t="shared" si="22"/>
        <v>115.48</v>
      </c>
      <c r="AL125" s="8">
        <v>3.5</v>
      </c>
      <c r="AM125" s="17">
        <f t="shared" si="23"/>
        <v>0.35</v>
      </c>
      <c r="AN125" s="8">
        <v>3</v>
      </c>
      <c r="AO125" s="17">
        <f t="shared" si="24"/>
        <v>1</v>
      </c>
      <c r="AP125" s="7">
        <v>6.875</v>
      </c>
      <c r="AQ125" s="17">
        <f t="shared" si="25"/>
        <v>1.1458333333333333</v>
      </c>
      <c r="AR125" s="21">
        <v>11.3333333333333</v>
      </c>
      <c r="AS125" s="17">
        <f t="shared" si="26"/>
        <v>1.0303030303030274</v>
      </c>
      <c r="AT125" s="21">
        <v>11.75</v>
      </c>
      <c r="AU125" s="17">
        <f t="shared" si="27"/>
        <v>1.0681818181818181</v>
      </c>
      <c r="AV125" s="21">
        <v>11</v>
      </c>
      <c r="AW125" s="17">
        <f t="shared" si="28"/>
        <v>1</v>
      </c>
      <c r="AX125" s="17"/>
      <c r="AY125" s="21">
        <v>-1.42</v>
      </c>
      <c r="AZ125" s="17">
        <f t="shared" si="29"/>
        <v>-0.12909090909090909</v>
      </c>
      <c r="BA125" s="17" t="s">
        <v>1526</v>
      </c>
      <c r="BB125" s="21">
        <v>0</v>
      </c>
      <c r="BC125" s="17">
        <f t="shared" si="30"/>
        <v>0</v>
      </c>
      <c r="BD125" s="21">
        <v>0</v>
      </c>
      <c r="BE125" s="17">
        <f t="shared" si="31"/>
        <v>0</v>
      </c>
      <c r="BF125" s="21">
        <v>1</v>
      </c>
      <c r="BG125" s="17">
        <f t="shared" si="32"/>
        <v>0.1111111111111111</v>
      </c>
      <c r="BH125" s="21">
        <v>3.5</v>
      </c>
      <c r="BI125" s="17">
        <f t="shared" si="33"/>
        <v>0.36919831223628691</v>
      </c>
      <c r="BJ125" s="21">
        <f t="shared" si="34"/>
        <v>103.48</v>
      </c>
      <c r="BK125" s="21">
        <f t="shared" si="35"/>
        <v>50.538333333333298</v>
      </c>
      <c r="BL125" s="21">
        <f t="shared" si="36"/>
        <v>30.48</v>
      </c>
      <c r="BM125" s="21">
        <f t="shared" si="37"/>
        <v>4.5</v>
      </c>
      <c r="BN125" s="17" t="s">
        <v>1601</v>
      </c>
      <c r="BO125" s="17" t="s">
        <v>1601</v>
      </c>
      <c r="BQ125" s="17">
        <v>0.74389693980621163</v>
      </c>
      <c r="BR125" s="26">
        <v>0.72</v>
      </c>
      <c r="BS125" s="26">
        <f t="shared" si="38"/>
        <v>0.84389693980621161</v>
      </c>
      <c r="BU125" s="17">
        <f t="shared" si="39"/>
        <v>0</v>
      </c>
    </row>
    <row r="126" spans="1:73" s="6" customFormat="1" ht="18.75" customHeight="1" x14ac:dyDescent="0.15">
      <c r="A126" s="6" t="s">
        <v>1527</v>
      </c>
      <c r="B126" s="6" t="s">
        <v>112</v>
      </c>
      <c r="C126" s="6" t="s">
        <v>1468</v>
      </c>
      <c r="D126" s="6" t="s">
        <v>113</v>
      </c>
      <c r="E126" s="6" t="s">
        <v>175</v>
      </c>
      <c r="F126" s="6" t="s">
        <v>175</v>
      </c>
      <c r="G126" s="6" t="s">
        <v>50</v>
      </c>
      <c r="H126" s="6" t="s">
        <v>186</v>
      </c>
      <c r="I126" s="6" t="s">
        <v>187</v>
      </c>
      <c r="J126" s="6" t="s">
        <v>29</v>
      </c>
      <c r="K126" s="6" t="s">
        <v>1529</v>
      </c>
      <c r="L126" s="6" t="s">
        <v>1545</v>
      </c>
      <c r="M126" s="6" t="s">
        <v>1525</v>
      </c>
      <c r="N126" s="6">
        <v>1</v>
      </c>
      <c r="O126" s="8">
        <v>0.66666666666666663</v>
      </c>
      <c r="P126" s="8">
        <v>9.5833333333333339</v>
      </c>
      <c r="Q126" s="8">
        <v>9.7916666666666661</v>
      </c>
      <c r="R126" s="7">
        <f t="shared" si="20"/>
        <v>13.969999999999999</v>
      </c>
      <c r="S126" s="17">
        <f t="shared" si="21"/>
        <v>0.42672340425531918</v>
      </c>
      <c r="T126" s="6">
        <v>3</v>
      </c>
      <c r="U126" s="6">
        <v>3</v>
      </c>
      <c r="V126" s="6">
        <v>2</v>
      </c>
      <c r="W126" s="6">
        <v>1</v>
      </c>
      <c r="X126" s="6" t="s">
        <v>28</v>
      </c>
      <c r="Y126" s="8">
        <v>10</v>
      </c>
      <c r="Z126" s="8">
        <v>12</v>
      </c>
      <c r="AA126" s="8">
        <v>14</v>
      </c>
      <c r="AB126" s="8">
        <v>15</v>
      </c>
      <c r="AC126" s="8">
        <v>15</v>
      </c>
      <c r="AD126" s="8">
        <v>15</v>
      </c>
      <c r="AE126" s="8">
        <v>15</v>
      </c>
      <c r="AF126" s="8">
        <v>15</v>
      </c>
      <c r="AG126" s="8">
        <v>15</v>
      </c>
      <c r="AH126" s="21">
        <v>13</v>
      </c>
      <c r="AI126" s="21">
        <v>12.64</v>
      </c>
      <c r="AJ126" s="21">
        <v>16</v>
      </c>
      <c r="AK126" s="8">
        <f t="shared" si="22"/>
        <v>167.64</v>
      </c>
      <c r="AL126" s="8">
        <v>6.5</v>
      </c>
      <c r="AM126" s="17">
        <f t="shared" si="23"/>
        <v>0.65</v>
      </c>
      <c r="AN126" s="8">
        <v>13.3333333333333</v>
      </c>
      <c r="AO126" s="17">
        <f t="shared" si="24"/>
        <v>1.1111111111111083</v>
      </c>
      <c r="AP126" s="7">
        <v>14</v>
      </c>
      <c r="AQ126" s="17">
        <f t="shared" si="25"/>
        <v>1</v>
      </c>
      <c r="AR126" s="21">
        <v>10.5</v>
      </c>
      <c r="AS126" s="17">
        <f t="shared" si="26"/>
        <v>0.7</v>
      </c>
      <c r="AT126" s="21">
        <v>15</v>
      </c>
      <c r="AU126" s="17">
        <f t="shared" si="27"/>
        <v>1</v>
      </c>
      <c r="AV126" s="21">
        <v>16.1666666666667</v>
      </c>
      <c r="AW126" s="17">
        <f t="shared" si="28"/>
        <v>1.0777777777777799</v>
      </c>
      <c r="AX126" s="17"/>
      <c r="AY126" s="21">
        <v>14</v>
      </c>
      <c r="AZ126" s="17">
        <f t="shared" si="29"/>
        <v>0.93333333333333335</v>
      </c>
      <c r="BA126" s="17" t="s">
        <v>1526</v>
      </c>
      <c r="BB126" s="21">
        <v>2</v>
      </c>
      <c r="BC126" s="17">
        <f t="shared" si="30"/>
        <v>0.13333333333333333</v>
      </c>
      <c r="BD126" s="21">
        <v>7.5</v>
      </c>
      <c r="BE126" s="17">
        <f t="shared" si="31"/>
        <v>0.5</v>
      </c>
      <c r="BF126" s="21">
        <v>12</v>
      </c>
      <c r="BG126" s="17">
        <f t="shared" si="32"/>
        <v>0.92307692307692313</v>
      </c>
      <c r="BH126" s="21">
        <v>10</v>
      </c>
      <c r="BI126" s="17">
        <f t="shared" si="33"/>
        <v>0.79113924050632911</v>
      </c>
      <c r="BJ126" s="21">
        <f t="shared" si="34"/>
        <v>151.63999999999999</v>
      </c>
      <c r="BK126" s="21">
        <f t="shared" si="35"/>
        <v>121</v>
      </c>
      <c r="BL126" s="21">
        <f t="shared" si="36"/>
        <v>41.64</v>
      </c>
      <c r="BM126" s="21">
        <f t="shared" si="37"/>
        <v>22</v>
      </c>
      <c r="BN126" s="17" t="s">
        <v>1601</v>
      </c>
      <c r="BO126" s="17" t="s">
        <v>1601</v>
      </c>
      <c r="BQ126" s="17">
        <v>0.74389693980621163</v>
      </c>
      <c r="BR126" s="26">
        <v>0.72</v>
      </c>
      <c r="BS126" s="26">
        <f t="shared" si="38"/>
        <v>0.84389693980621161</v>
      </c>
      <c r="BU126" s="17">
        <f t="shared" si="39"/>
        <v>0</v>
      </c>
    </row>
    <row r="127" spans="1:73" s="6" customFormat="1" ht="18.75" customHeight="1" x14ac:dyDescent="0.15">
      <c r="A127" s="6" t="s">
        <v>1527</v>
      </c>
      <c r="B127" s="6" t="s">
        <v>112</v>
      </c>
      <c r="C127" s="6" t="s">
        <v>1468</v>
      </c>
      <c r="D127" s="6" t="s">
        <v>113</v>
      </c>
      <c r="E127" s="6" t="s">
        <v>175</v>
      </c>
      <c r="F127" s="6" t="s">
        <v>175</v>
      </c>
      <c r="G127" s="6" t="s">
        <v>50</v>
      </c>
      <c r="H127" s="6" t="s">
        <v>188</v>
      </c>
      <c r="I127" s="6" t="s">
        <v>189</v>
      </c>
      <c r="J127" s="6" t="s">
        <v>29</v>
      </c>
      <c r="K127" s="6" t="s">
        <v>1529</v>
      </c>
      <c r="L127" s="6" t="s">
        <v>1545</v>
      </c>
      <c r="M127" s="6" t="s">
        <v>1531</v>
      </c>
      <c r="N127" s="6">
        <v>0</v>
      </c>
      <c r="O127" s="8">
        <v>9.0833333333333339</v>
      </c>
      <c r="P127" s="8">
        <v>10</v>
      </c>
      <c r="Q127" s="8">
        <v>6.708333333333333</v>
      </c>
      <c r="R127" s="7">
        <f t="shared" si="20"/>
        <v>9.7241666666666671</v>
      </c>
      <c r="S127" s="17">
        <f t="shared" si="21"/>
        <v>0.44956521739130451</v>
      </c>
      <c r="T127" s="6">
        <v>4</v>
      </c>
      <c r="U127" s="6">
        <v>4</v>
      </c>
      <c r="V127" s="6">
        <v>3</v>
      </c>
      <c r="W127" s="6">
        <v>2</v>
      </c>
      <c r="X127" s="6" t="s">
        <v>31</v>
      </c>
      <c r="Y127" s="8">
        <v>10</v>
      </c>
      <c r="Z127" s="8">
        <v>5</v>
      </c>
      <c r="AA127" s="8">
        <v>7</v>
      </c>
      <c r="AB127" s="8">
        <v>10</v>
      </c>
      <c r="AC127" s="8">
        <v>11</v>
      </c>
      <c r="AD127" s="8">
        <v>11</v>
      </c>
      <c r="AE127" s="8">
        <v>11</v>
      </c>
      <c r="AF127" s="8">
        <v>11</v>
      </c>
      <c r="AG127" s="8">
        <v>11</v>
      </c>
      <c r="AH127" s="21">
        <v>9</v>
      </c>
      <c r="AI127" s="21">
        <v>8.6900000000000013</v>
      </c>
      <c r="AJ127" s="21">
        <v>12</v>
      </c>
      <c r="AK127" s="8">
        <f t="shared" si="22"/>
        <v>116.69</v>
      </c>
      <c r="AL127" s="8">
        <v>6.083333333333333</v>
      </c>
      <c r="AM127" s="17">
        <f t="shared" si="23"/>
        <v>0.60833333333333328</v>
      </c>
      <c r="AN127" s="8">
        <v>4.75</v>
      </c>
      <c r="AO127" s="17">
        <f t="shared" si="24"/>
        <v>0.95</v>
      </c>
      <c r="AP127" s="7">
        <v>7.5416666666666696</v>
      </c>
      <c r="AQ127" s="17">
        <f t="shared" si="25"/>
        <v>1.0773809523809528</v>
      </c>
      <c r="AR127" s="21">
        <v>4</v>
      </c>
      <c r="AS127" s="17">
        <f t="shared" si="26"/>
        <v>0.4</v>
      </c>
      <c r="AT127" s="21">
        <v>11</v>
      </c>
      <c r="AU127" s="17">
        <f t="shared" si="27"/>
        <v>1</v>
      </c>
      <c r="AV127" s="21">
        <v>11</v>
      </c>
      <c r="AW127" s="17">
        <f t="shared" si="28"/>
        <v>1</v>
      </c>
      <c r="AX127" s="17"/>
      <c r="AY127" s="21">
        <v>6</v>
      </c>
      <c r="AZ127" s="17">
        <f t="shared" si="29"/>
        <v>0.54545454545454541</v>
      </c>
      <c r="BA127" s="17" t="s">
        <v>1526</v>
      </c>
      <c r="BB127" s="21">
        <v>0</v>
      </c>
      <c r="BC127" s="17">
        <f t="shared" si="30"/>
        <v>0</v>
      </c>
      <c r="BD127" s="21">
        <v>0</v>
      </c>
      <c r="BE127" s="17">
        <f t="shared" si="31"/>
        <v>0</v>
      </c>
      <c r="BF127" s="21">
        <v>1</v>
      </c>
      <c r="BG127" s="17">
        <f t="shared" si="32"/>
        <v>0.1111111111111111</v>
      </c>
      <c r="BH127" s="21">
        <v>2.58</v>
      </c>
      <c r="BI127" s="17">
        <f t="shared" si="33"/>
        <v>0.29689298043728418</v>
      </c>
      <c r="BJ127" s="21">
        <f t="shared" si="34"/>
        <v>104.69</v>
      </c>
      <c r="BK127" s="21">
        <f t="shared" si="35"/>
        <v>53.954999999999998</v>
      </c>
      <c r="BL127" s="21">
        <f t="shared" si="36"/>
        <v>29.69</v>
      </c>
      <c r="BM127" s="21">
        <f t="shared" si="37"/>
        <v>3.58</v>
      </c>
      <c r="BN127" s="17" t="s">
        <v>1601</v>
      </c>
      <c r="BO127" s="17" t="s">
        <v>1601</v>
      </c>
      <c r="BQ127" s="17">
        <v>0.74389693980621163</v>
      </c>
      <c r="BR127" s="26">
        <v>0.72</v>
      </c>
      <c r="BS127" s="26">
        <f t="shared" si="38"/>
        <v>0.84389693980621161</v>
      </c>
      <c r="BU127" s="17">
        <f t="shared" si="39"/>
        <v>0</v>
      </c>
    </row>
    <row r="128" spans="1:73" s="6" customFormat="1" ht="18.75" customHeight="1" x14ac:dyDescent="0.15">
      <c r="A128" s="6" t="s">
        <v>1527</v>
      </c>
      <c r="B128" s="6" t="s">
        <v>112</v>
      </c>
      <c r="C128" s="6" t="s">
        <v>1468</v>
      </c>
      <c r="D128" s="6" t="s">
        <v>113</v>
      </c>
      <c r="E128" s="6" t="s">
        <v>175</v>
      </c>
      <c r="F128" s="6" t="s">
        <v>175</v>
      </c>
      <c r="G128" s="6" t="s">
        <v>50</v>
      </c>
      <c r="H128" s="6" t="s">
        <v>190</v>
      </c>
      <c r="I128" s="6" t="s">
        <v>191</v>
      </c>
      <c r="J128" s="6" t="s">
        <v>29</v>
      </c>
      <c r="K128" s="6" t="s">
        <v>1528</v>
      </c>
      <c r="L128" s="6" t="s">
        <v>1545</v>
      </c>
      <c r="M128" s="6" t="s">
        <v>1525</v>
      </c>
      <c r="N128" s="6">
        <v>1</v>
      </c>
      <c r="O128" s="8">
        <v>20.083333333333332</v>
      </c>
      <c r="P128" s="8">
        <v>23.438453333333332</v>
      </c>
      <c r="Q128" s="8">
        <v>22.472222222222225</v>
      </c>
      <c r="R128" s="7">
        <f t="shared" si="20"/>
        <v>30.321666666666669</v>
      </c>
      <c r="S128" s="17">
        <f t="shared" si="21"/>
        <v>0.34929542645241041</v>
      </c>
      <c r="T128" s="6">
        <v>4</v>
      </c>
      <c r="U128" s="6">
        <v>3</v>
      </c>
      <c r="V128" s="6">
        <v>2</v>
      </c>
      <c r="W128" s="6">
        <v>1</v>
      </c>
      <c r="X128" s="6" t="s">
        <v>28</v>
      </c>
      <c r="Y128" s="8">
        <v>38</v>
      </c>
      <c r="Z128" s="8">
        <v>25</v>
      </c>
      <c r="AA128" s="8">
        <v>37</v>
      </c>
      <c r="AB128" s="8">
        <v>35</v>
      </c>
      <c r="AC128" s="8">
        <v>29</v>
      </c>
      <c r="AD128" s="8">
        <v>29</v>
      </c>
      <c r="AE128" s="8">
        <v>27</v>
      </c>
      <c r="AF128" s="8">
        <v>28</v>
      </c>
      <c r="AG128" s="8">
        <v>32</v>
      </c>
      <c r="AH128" s="21">
        <v>22</v>
      </c>
      <c r="AI128" s="21">
        <v>26.86</v>
      </c>
      <c r="AJ128" s="21">
        <v>35</v>
      </c>
      <c r="AK128" s="8">
        <f t="shared" si="22"/>
        <v>363.86</v>
      </c>
      <c r="AL128" s="8">
        <v>41.375</v>
      </c>
      <c r="AM128" s="17">
        <f t="shared" si="23"/>
        <v>1.0888157894736843</v>
      </c>
      <c r="AN128" s="8">
        <v>28.708333333333332</v>
      </c>
      <c r="AO128" s="17">
        <f t="shared" si="24"/>
        <v>1.1483333333333332</v>
      </c>
      <c r="AP128" s="7">
        <v>30.7083333333333</v>
      </c>
      <c r="AQ128" s="17">
        <f t="shared" si="25"/>
        <v>0.82995495495495408</v>
      </c>
      <c r="AR128" s="21">
        <v>35.2916666666667</v>
      </c>
      <c r="AS128" s="17">
        <f t="shared" si="26"/>
        <v>1.0083333333333342</v>
      </c>
      <c r="AT128" s="21">
        <v>29.375</v>
      </c>
      <c r="AU128" s="17">
        <f t="shared" si="27"/>
        <v>1.0129310344827587</v>
      </c>
      <c r="AV128" s="21">
        <v>36.33</v>
      </c>
      <c r="AW128" s="17">
        <f t="shared" si="28"/>
        <v>1.252758620689655</v>
      </c>
      <c r="AX128" s="17"/>
      <c r="AY128" s="21">
        <v>44.379999999999995</v>
      </c>
      <c r="AZ128" s="17">
        <f t="shared" si="29"/>
        <v>1.6437037037037034</v>
      </c>
      <c r="BA128" s="17"/>
      <c r="BB128" s="21">
        <v>17.420000000000002</v>
      </c>
      <c r="BC128" s="17">
        <f t="shared" si="30"/>
        <v>0.62214285714285722</v>
      </c>
      <c r="BD128" s="21">
        <v>42.16</v>
      </c>
      <c r="BE128" s="17">
        <f t="shared" si="31"/>
        <v>1.3174999999999999</v>
      </c>
      <c r="BF128" s="21">
        <v>35.75</v>
      </c>
      <c r="BG128" s="17">
        <f t="shared" si="32"/>
        <v>1.625</v>
      </c>
      <c r="BH128" s="21">
        <v>38.71</v>
      </c>
      <c r="BI128" s="17">
        <f t="shared" si="33"/>
        <v>1.4411764705882353</v>
      </c>
      <c r="BJ128" s="21">
        <f t="shared" si="34"/>
        <v>328.86</v>
      </c>
      <c r="BK128" s="21">
        <f t="shared" si="35"/>
        <v>380.20833333333331</v>
      </c>
      <c r="BL128" s="21">
        <f t="shared" si="36"/>
        <v>83.86</v>
      </c>
      <c r="BM128" s="21">
        <f t="shared" si="37"/>
        <v>74.460000000000008</v>
      </c>
      <c r="BN128" s="17"/>
      <c r="BO128" s="17"/>
      <c r="BQ128" s="17">
        <v>0.74389693980621163</v>
      </c>
      <c r="BR128" s="26">
        <v>0.72</v>
      </c>
      <c r="BS128" s="26">
        <f t="shared" si="38"/>
        <v>0.84389693980621161</v>
      </c>
      <c r="BU128" s="17">
        <f t="shared" si="39"/>
        <v>0</v>
      </c>
    </row>
    <row r="129" spans="1:73" s="6" customFormat="1" ht="18.75" customHeight="1" x14ac:dyDescent="0.15">
      <c r="A129" s="6" t="s">
        <v>1527</v>
      </c>
      <c r="B129" s="6" t="s">
        <v>112</v>
      </c>
      <c r="C129" s="6" t="s">
        <v>1468</v>
      </c>
      <c r="D129" s="6" t="s">
        <v>113</v>
      </c>
      <c r="E129" s="6" t="s">
        <v>175</v>
      </c>
      <c r="F129" s="6" t="s">
        <v>175</v>
      </c>
      <c r="G129" s="6" t="s">
        <v>50</v>
      </c>
      <c r="H129" s="6" t="s">
        <v>192</v>
      </c>
      <c r="I129" s="6" t="s">
        <v>193</v>
      </c>
      <c r="J129" s="6" t="s">
        <v>27</v>
      </c>
      <c r="K129" s="6" t="s">
        <v>1532</v>
      </c>
      <c r="L129" s="6" t="s">
        <v>1545</v>
      </c>
      <c r="M129" s="6" t="s">
        <v>1525</v>
      </c>
      <c r="N129" s="6">
        <v>1</v>
      </c>
      <c r="O129" s="8">
        <v>20</v>
      </c>
      <c r="P129" s="8">
        <v>12.872880010052675</v>
      </c>
      <c r="Q129" s="8">
        <v>11.810966666666667</v>
      </c>
      <c r="R129" s="7">
        <f t="shared" si="20"/>
        <v>15.768333333333333</v>
      </c>
      <c r="S129" s="17">
        <f t="shared" si="21"/>
        <v>0.33505866017176111</v>
      </c>
      <c r="T129" s="6">
        <v>4</v>
      </c>
      <c r="U129" s="6">
        <v>4</v>
      </c>
      <c r="V129" s="6">
        <v>3</v>
      </c>
      <c r="W129" s="6">
        <v>2</v>
      </c>
      <c r="X129" s="6" t="s">
        <v>28</v>
      </c>
      <c r="Y129" s="8">
        <v>18.730428336079036</v>
      </c>
      <c r="Z129" s="8">
        <v>13</v>
      </c>
      <c r="AA129" s="8">
        <v>17</v>
      </c>
      <c r="AB129" s="8">
        <v>16</v>
      </c>
      <c r="AC129" s="8">
        <v>16</v>
      </c>
      <c r="AD129" s="8">
        <v>15</v>
      </c>
      <c r="AE129" s="8">
        <v>15</v>
      </c>
      <c r="AF129" s="8">
        <v>16</v>
      </c>
      <c r="AG129" s="8">
        <v>18</v>
      </c>
      <c r="AH129" s="21">
        <v>12</v>
      </c>
      <c r="AI129" s="21">
        <v>14.22</v>
      </c>
      <c r="AJ129" s="21">
        <v>18.269571663920971</v>
      </c>
      <c r="AK129" s="8">
        <f t="shared" si="22"/>
        <v>189.22</v>
      </c>
      <c r="AL129" s="8">
        <v>25.000000000000004</v>
      </c>
      <c r="AM129" s="17">
        <f t="shared" si="23"/>
        <v>1.3347265503717476</v>
      </c>
      <c r="AN129" s="8">
        <v>19.875</v>
      </c>
      <c r="AO129" s="17">
        <f t="shared" si="24"/>
        <v>1.5288461538461537</v>
      </c>
      <c r="AP129" s="7">
        <v>18.375</v>
      </c>
      <c r="AQ129" s="17">
        <f t="shared" si="25"/>
        <v>1.0808823529411764</v>
      </c>
      <c r="AR129" s="21">
        <v>16.791666666666664</v>
      </c>
      <c r="AS129" s="17">
        <f t="shared" si="26"/>
        <v>1.0494791666666665</v>
      </c>
      <c r="AT129" s="21">
        <v>22.000000000000004</v>
      </c>
      <c r="AU129" s="17">
        <f t="shared" si="27"/>
        <v>1.3750000000000002</v>
      </c>
      <c r="AV129" s="21">
        <v>14.333333333333336</v>
      </c>
      <c r="AW129" s="17">
        <f t="shared" si="28"/>
        <v>0.95555555555555571</v>
      </c>
      <c r="AX129" s="17" t="s">
        <v>1526</v>
      </c>
      <c r="AY129" s="21">
        <v>21.875</v>
      </c>
      <c r="AZ129" s="17">
        <f t="shared" si="29"/>
        <v>1.4583333333333333</v>
      </c>
      <c r="BA129" s="17"/>
      <c r="BB129" s="21">
        <v>10.666666666666668</v>
      </c>
      <c r="BC129" s="17">
        <f t="shared" si="30"/>
        <v>0.66666666666666674</v>
      </c>
      <c r="BD129" s="21">
        <v>16.375</v>
      </c>
      <c r="BE129" s="17">
        <f t="shared" si="31"/>
        <v>0.90972222222222221</v>
      </c>
      <c r="BF129" s="21">
        <v>15.916666666666668</v>
      </c>
      <c r="BG129" s="17">
        <f t="shared" si="32"/>
        <v>1.3263888888888891</v>
      </c>
      <c r="BH129" s="21">
        <v>14.708333333333336</v>
      </c>
      <c r="BI129" s="17">
        <f t="shared" si="33"/>
        <v>1.0343413033286453</v>
      </c>
      <c r="BJ129" s="21">
        <f t="shared" si="34"/>
        <v>170.95042833607903</v>
      </c>
      <c r="BK129" s="21">
        <f t="shared" si="35"/>
        <v>195.91666666666666</v>
      </c>
      <c r="BL129" s="21">
        <f t="shared" si="36"/>
        <v>44.48957166392097</v>
      </c>
      <c r="BM129" s="21">
        <f t="shared" si="37"/>
        <v>30.625000000000004</v>
      </c>
      <c r="BN129" s="17"/>
      <c r="BO129" s="17"/>
      <c r="BQ129" s="17">
        <v>0.74389693980621163</v>
      </c>
      <c r="BR129" s="26">
        <v>0.72</v>
      </c>
      <c r="BS129" s="26">
        <f t="shared" si="38"/>
        <v>0.84389693980621161</v>
      </c>
      <c r="BU129" s="17">
        <f t="shared" si="39"/>
        <v>0</v>
      </c>
    </row>
    <row r="130" spans="1:73" s="6" customFormat="1" ht="18.75" customHeight="1" x14ac:dyDescent="0.15">
      <c r="A130" s="6" t="s">
        <v>1527</v>
      </c>
      <c r="B130" s="6" t="s">
        <v>112</v>
      </c>
      <c r="C130" s="6" t="s">
        <v>113</v>
      </c>
      <c r="D130" s="6" t="s">
        <v>113</v>
      </c>
      <c r="E130" s="6" t="s">
        <v>113</v>
      </c>
      <c r="F130" s="6" t="s">
        <v>113</v>
      </c>
      <c r="G130" s="6" t="s">
        <v>61</v>
      </c>
      <c r="H130" s="6" t="s">
        <v>143</v>
      </c>
      <c r="I130" s="6" t="s">
        <v>144</v>
      </c>
      <c r="J130" s="6" t="s">
        <v>29</v>
      </c>
      <c r="K130" s="6" t="s">
        <v>1528</v>
      </c>
      <c r="L130" s="6" t="s">
        <v>1545</v>
      </c>
      <c r="M130" s="6" t="s">
        <v>1525</v>
      </c>
      <c r="N130" s="6">
        <v>1</v>
      </c>
      <c r="O130" s="8">
        <v>14.972241666666667</v>
      </c>
      <c r="P130" s="8">
        <v>59.916666666666664</v>
      </c>
      <c r="Q130" s="8">
        <v>39.089722222222221</v>
      </c>
      <c r="R130" s="7">
        <f t="shared" ref="R130:R193" si="40">AVERAGE(Y130:AJ130)</f>
        <v>46.985236798512496</v>
      </c>
      <c r="S130" s="17">
        <f t="shared" ref="S130:S193" si="41">R130/Q130-1</f>
        <v>0.20198441246025878</v>
      </c>
      <c r="T130" s="6">
        <v>4</v>
      </c>
      <c r="U130" s="6">
        <v>3</v>
      </c>
      <c r="V130" s="6">
        <v>2</v>
      </c>
      <c r="W130" s="6">
        <v>1</v>
      </c>
      <c r="X130" s="6" t="s">
        <v>28</v>
      </c>
      <c r="Y130" s="8">
        <v>35</v>
      </c>
      <c r="Z130" s="8">
        <v>35.569207578026962</v>
      </c>
      <c r="AA130" s="8">
        <v>52.592480274552997</v>
      </c>
      <c r="AB130" s="8">
        <v>53</v>
      </c>
      <c r="AC130" s="8">
        <v>48</v>
      </c>
      <c r="AD130" s="8">
        <v>48</v>
      </c>
      <c r="AE130" s="8">
        <v>46</v>
      </c>
      <c r="AF130" s="8">
        <v>46</v>
      </c>
      <c r="AG130" s="8">
        <v>54.411098431773894</v>
      </c>
      <c r="AH130" s="21">
        <v>50</v>
      </c>
      <c r="AI130" s="21">
        <v>41.614208732417666</v>
      </c>
      <c r="AJ130" s="21">
        <v>53.635846565378401</v>
      </c>
      <c r="AK130" s="8">
        <f t="shared" ref="AK130:AK193" si="42">SUM(Y130:AJ130)</f>
        <v>563.82284158214998</v>
      </c>
      <c r="AL130" s="8">
        <v>54.5833333333333</v>
      </c>
      <c r="AM130" s="17">
        <f t="shared" ref="AM130:AM193" si="43">AL130/Y130</f>
        <v>1.5595238095238086</v>
      </c>
      <c r="AN130" s="8">
        <v>0</v>
      </c>
      <c r="AO130" s="17">
        <f t="shared" ref="AO130:AO193" si="44">AN130/Z130</f>
        <v>0</v>
      </c>
      <c r="AP130" s="7">
        <v>76.25</v>
      </c>
      <c r="AQ130" s="17">
        <f t="shared" ref="AQ130:AQ193" si="45">AP130/AA130</f>
        <v>1.4498270399484041</v>
      </c>
      <c r="AR130" s="21">
        <v>61.75</v>
      </c>
      <c r="AS130" s="17">
        <f t="shared" ref="AS130:AS193" si="46">AR130/AB130</f>
        <v>1.1650943396226414</v>
      </c>
      <c r="AT130" s="21">
        <v>48</v>
      </c>
      <c r="AU130" s="17">
        <f t="shared" ref="AU130:AU193" si="47">AT130/AC130</f>
        <v>1</v>
      </c>
      <c r="AV130" s="21">
        <v>48.4166666666667</v>
      </c>
      <c r="AW130" s="17">
        <f t="shared" ref="AW130:AW193" si="48">AV130/AD130</f>
        <v>1.0086805555555562</v>
      </c>
      <c r="AX130" s="17"/>
      <c r="AY130" s="21">
        <v>45.75</v>
      </c>
      <c r="AZ130" s="17">
        <f t="shared" si="29"/>
        <v>0.99456521739130432</v>
      </c>
      <c r="BA130" s="17" t="s">
        <v>1526</v>
      </c>
      <c r="BB130" s="21">
        <v>24.72</v>
      </c>
      <c r="BC130" s="17">
        <f t="shared" si="30"/>
        <v>0.53739130434782612</v>
      </c>
      <c r="BD130" s="21">
        <v>34.879999999999995</v>
      </c>
      <c r="BE130" s="17">
        <f t="shared" si="31"/>
        <v>0.64104568746642832</v>
      </c>
      <c r="BF130" s="21">
        <v>48.83</v>
      </c>
      <c r="BG130" s="17">
        <f t="shared" si="32"/>
        <v>0.97659999999999991</v>
      </c>
      <c r="BH130" s="21">
        <v>39.46</v>
      </c>
      <c r="BI130" s="17">
        <f t="shared" si="33"/>
        <v>0.94823381729376666</v>
      </c>
      <c r="BJ130" s="21">
        <f t="shared" si="34"/>
        <v>510.18699501677156</v>
      </c>
      <c r="BK130" s="21">
        <f t="shared" si="35"/>
        <v>482.64</v>
      </c>
      <c r="BL130" s="21">
        <f t="shared" si="36"/>
        <v>145.25005529779605</v>
      </c>
      <c r="BM130" s="21">
        <f t="shared" si="37"/>
        <v>88.289999999999992</v>
      </c>
      <c r="BN130" s="17"/>
      <c r="BO130" s="17" t="s">
        <v>1601</v>
      </c>
      <c r="BQ130" s="17">
        <v>0.71344316635587557</v>
      </c>
      <c r="BR130" s="26">
        <v>0.72</v>
      </c>
      <c r="BS130" s="26">
        <f t="shared" si="38"/>
        <v>0.81344316635587555</v>
      </c>
      <c r="BU130" s="17">
        <f t="shared" si="39"/>
        <v>0</v>
      </c>
    </row>
    <row r="131" spans="1:73" s="6" customFormat="1" ht="18.75" customHeight="1" x14ac:dyDescent="0.15">
      <c r="A131" s="6" t="s">
        <v>1527</v>
      </c>
      <c r="B131" s="6" t="s">
        <v>112</v>
      </c>
      <c r="C131" s="6" t="s">
        <v>113</v>
      </c>
      <c r="D131" s="6" t="s">
        <v>113</v>
      </c>
      <c r="E131" s="6" t="s">
        <v>113</v>
      </c>
      <c r="F131" s="6" t="s">
        <v>113</v>
      </c>
      <c r="G131" s="6" t="s">
        <v>61</v>
      </c>
      <c r="H131" s="6" t="s">
        <v>135</v>
      </c>
      <c r="I131" s="6" t="s">
        <v>136</v>
      </c>
      <c r="J131" s="6" t="s">
        <v>29</v>
      </c>
      <c r="K131" s="6" t="s">
        <v>1528</v>
      </c>
      <c r="L131" s="6" t="s">
        <v>1545</v>
      </c>
      <c r="M131" s="6" t="s">
        <v>1525</v>
      </c>
      <c r="N131" s="6">
        <v>1</v>
      </c>
      <c r="O131" s="8">
        <v>0</v>
      </c>
      <c r="P131" s="8">
        <v>42.583333333333336</v>
      </c>
      <c r="Q131" s="8">
        <v>41.333332805555528</v>
      </c>
      <c r="R131" s="7">
        <f t="shared" si="40"/>
        <v>49.173510514747903</v>
      </c>
      <c r="S131" s="17">
        <f t="shared" si="41"/>
        <v>0.18968172119279458</v>
      </c>
      <c r="U131" s="6">
        <v>2</v>
      </c>
      <c r="V131" s="6">
        <v>1</v>
      </c>
      <c r="W131" s="6">
        <v>1</v>
      </c>
      <c r="Y131" s="8">
        <v>40</v>
      </c>
      <c r="Z131" s="8">
        <v>37.086683589043055</v>
      </c>
      <c r="AA131" s="8">
        <v>53.000442587931801</v>
      </c>
      <c r="AB131" s="8">
        <v>55</v>
      </c>
      <c r="AC131" s="8">
        <v>55</v>
      </c>
      <c r="AD131" s="8">
        <v>47</v>
      </c>
      <c r="AE131" s="8">
        <v>47</v>
      </c>
      <c r="AF131" s="8">
        <v>53</v>
      </c>
      <c r="AG131" s="8">
        <v>57</v>
      </c>
      <c r="AH131" s="21">
        <v>51.125</v>
      </c>
      <c r="AI131" s="21">
        <v>41.870000000000005</v>
      </c>
      <c r="AJ131" s="21">
        <v>53</v>
      </c>
      <c r="AK131" s="8">
        <f t="shared" si="42"/>
        <v>590.08212617697484</v>
      </c>
      <c r="AL131" s="8">
        <v>84.375</v>
      </c>
      <c r="AM131" s="17">
        <f t="shared" si="43"/>
        <v>2.109375</v>
      </c>
      <c r="AN131" s="8">
        <v>40.5</v>
      </c>
      <c r="AO131" s="17">
        <f t="shared" si="44"/>
        <v>1.0920361725728795</v>
      </c>
      <c r="AP131" s="7">
        <v>53</v>
      </c>
      <c r="AQ131" s="17">
        <f t="shared" si="45"/>
        <v>0.9999916493540395</v>
      </c>
      <c r="AR131" s="21">
        <v>55.5</v>
      </c>
      <c r="AS131" s="17">
        <f t="shared" si="46"/>
        <v>1.009090909090909</v>
      </c>
      <c r="AT131" s="21">
        <v>55.208333333333336</v>
      </c>
      <c r="AU131" s="17">
        <f t="shared" si="47"/>
        <v>1.0037878787878789</v>
      </c>
      <c r="AV131" s="21">
        <v>47.25</v>
      </c>
      <c r="AW131" s="17">
        <f t="shared" si="48"/>
        <v>1.0053191489361701</v>
      </c>
      <c r="AX131" s="17"/>
      <c r="AY131" s="21">
        <v>40.08</v>
      </c>
      <c r="AZ131" s="17">
        <f t="shared" ref="AZ131:AZ194" si="49">AY131/AE131</f>
        <v>0.8527659574468085</v>
      </c>
      <c r="BA131" s="17" t="s">
        <v>1526</v>
      </c>
      <c r="BB131" s="21">
        <v>38.18</v>
      </c>
      <c r="BC131" s="17">
        <f t="shared" ref="BC131:BC194" si="50">BB131/AF131</f>
        <v>0.72037735849056606</v>
      </c>
      <c r="BD131" s="21">
        <v>28.43</v>
      </c>
      <c r="BE131" s="17">
        <f t="shared" ref="BE131:BE194" si="51">BD131/AG131</f>
        <v>0.49877192982456142</v>
      </c>
      <c r="BF131" s="21">
        <v>51.15</v>
      </c>
      <c r="BG131" s="17">
        <f t="shared" ref="BG131:BG194" si="52">BF131/AH131</f>
        <v>1.0004889975550122</v>
      </c>
      <c r="BH131" s="21">
        <v>34.980000000000004</v>
      </c>
      <c r="BI131" s="17">
        <f t="shared" ref="BI131:BI194" si="53">BH131/AI131</f>
        <v>0.83544303797468356</v>
      </c>
      <c r="BJ131" s="21">
        <f t="shared" ref="BJ131:BJ194" si="54">SUM(Y131:AI131)</f>
        <v>537.08212617697484</v>
      </c>
      <c r="BK131" s="21">
        <f t="shared" ref="BK131:BK194" si="55">AL131+AN131+AP131+AR131+AT131+AV131+AY131+BB131+BD131+BF131+BH131</f>
        <v>528.65333333333331</v>
      </c>
      <c r="BL131" s="21">
        <f t="shared" ref="BL131:BL194" si="56">AH131+AI131+AJ131</f>
        <v>145.995</v>
      </c>
      <c r="BM131" s="21">
        <f t="shared" ref="BM131:BM194" si="57">BF131+BH131</f>
        <v>86.13</v>
      </c>
      <c r="BN131" s="17" t="s">
        <v>1601</v>
      </c>
      <c r="BO131" s="17" t="s">
        <v>1601</v>
      </c>
      <c r="BQ131" s="17">
        <v>0.71344316635587557</v>
      </c>
      <c r="BR131" s="26">
        <v>0.72</v>
      </c>
      <c r="BS131" s="26">
        <f t="shared" ref="BS131:BS194" si="58">BQ131+10%</f>
        <v>0.81344316635587555</v>
      </c>
      <c r="BU131" s="17">
        <f t="shared" ref="BU131:BU194" si="59">BT131/AJ131</f>
        <v>0</v>
      </c>
    </row>
    <row r="132" spans="1:73" s="6" customFormat="1" ht="18.75" customHeight="1" x14ac:dyDescent="0.15">
      <c r="A132" s="6" t="s">
        <v>1527</v>
      </c>
      <c r="B132" s="6" t="s">
        <v>112</v>
      </c>
      <c r="C132" s="6" t="s">
        <v>113</v>
      </c>
      <c r="D132" s="6" t="s">
        <v>113</v>
      </c>
      <c r="E132" s="6" t="s">
        <v>113</v>
      </c>
      <c r="F132" s="6" t="s">
        <v>113</v>
      </c>
      <c r="G132" s="6" t="s">
        <v>61</v>
      </c>
      <c r="H132" s="6" t="s">
        <v>137</v>
      </c>
      <c r="I132" s="6" t="s">
        <v>138</v>
      </c>
      <c r="J132" s="6" t="s">
        <v>29</v>
      </c>
      <c r="K132" s="6" t="s">
        <v>1528</v>
      </c>
      <c r="L132" s="6" t="s">
        <v>1545</v>
      </c>
      <c r="M132" s="6" t="s">
        <v>1525</v>
      </c>
      <c r="N132" s="6">
        <v>1</v>
      </c>
      <c r="O132" s="8">
        <v>62.5</v>
      </c>
      <c r="P132" s="8">
        <v>63.166666666666664</v>
      </c>
      <c r="Q132" s="8">
        <v>50.177083333333336</v>
      </c>
      <c r="R132" s="7">
        <f t="shared" si="40"/>
        <v>53.402396813319676</v>
      </c>
      <c r="S132" s="17">
        <f t="shared" si="41"/>
        <v>6.4278616167467106E-2</v>
      </c>
      <c r="T132" s="6">
        <v>3</v>
      </c>
      <c r="U132" s="6">
        <v>3</v>
      </c>
      <c r="V132" s="6">
        <v>2</v>
      </c>
      <c r="W132" s="6">
        <v>1</v>
      </c>
      <c r="X132" s="6" t="s">
        <v>36</v>
      </c>
      <c r="Y132" s="8">
        <v>42</v>
      </c>
      <c r="Z132" s="8">
        <v>42.32876175983607</v>
      </c>
      <c r="AA132" s="8">
        <v>59</v>
      </c>
      <c r="AB132" s="8">
        <v>30</v>
      </c>
      <c r="AC132" s="8">
        <v>30</v>
      </c>
      <c r="AD132" s="8">
        <v>66</v>
      </c>
      <c r="AE132" s="8">
        <v>66</v>
      </c>
      <c r="AF132" s="8">
        <v>64</v>
      </c>
      <c r="AG132" s="8">
        <v>70</v>
      </c>
      <c r="AH132" s="21">
        <v>51</v>
      </c>
      <c r="AI132" s="21">
        <v>50.5</v>
      </c>
      <c r="AJ132" s="21">
        <v>70</v>
      </c>
      <c r="AK132" s="8">
        <f t="shared" si="42"/>
        <v>640.82876175983608</v>
      </c>
      <c r="AL132" s="8">
        <v>64.5</v>
      </c>
      <c r="AM132" s="17">
        <f t="shared" si="43"/>
        <v>1.5357142857142858</v>
      </c>
      <c r="AN132" s="8">
        <v>62</v>
      </c>
      <c r="AO132" s="17">
        <f t="shared" si="44"/>
        <v>1.4647251046882528</v>
      </c>
      <c r="AP132" s="7">
        <v>38</v>
      </c>
      <c r="AQ132" s="17">
        <f t="shared" si="45"/>
        <v>0.64406779661016944</v>
      </c>
      <c r="AR132" s="21">
        <v>48</v>
      </c>
      <c r="AS132" s="17">
        <f t="shared" si="46"/>
        <v>1.6</v>
      </c>
      <c r="AT132" s="21">
        <v>23</v>
      </c>
      <c r="AU132" s="17">
        <f t="shared" si="47"/>
        <v>0.76666666666666672</v>
      </c>
      <c r="AV132" s="21">
        <v>72.75</v>
      </c>
      <c r="AW132" s="17">
        <f t="shared" si="48"/>
        <v>1.1022727272727273</v>
      </c>
      <c r="AX132" s="17"/>
      <c r="AY132" s="21">
        <v>9.5</v>
      </c>
      <c r="AZ132" s="17">
        <f t="shared" si="49"/>
        <v>0.14393939393939395</v>
      </c>
      <c r="BA132" s="17" t="s">
        <v>1526</v>
      </c>
      <c r="BB132" s="21">
        <v>3</v>
      </c>
      <c r="BC132" s="17">
        <f t="shared" si="50"/>
        <v>4.6875E-2</v>
      </c>
      <c r="BD132" s="21">
        <v>27.29</v>
      </c>
      <c r="BE132" s="17">
        <f t="shared" si="51"/>
        <v>0.38985714285714285</v>
      </c>
      <c r="BF132" s="21">
        <v>59.833333334000002</v>
      </c>
      <c r="BG132" s="17">
        <f t="shared" si="52"/>
        <v>1.173202614392157</v>
      </c>
      <c r="BH132" s="21">
        <v>88.08</v>
      </c>
      <c r="BI132" s="17">
        <f t="shared" si="53"/>
        <v>1.7441584158415842</v>
      </c>
      <c r="BJ132" s="21">
        <f t="shared" si="54"/>
        <v>570.82876175983608</v>
      </c>
      <c r="BK132" s="21">
        <f t="shared" si="55"/>
        <v>495.95333333399998</v>
      </c>
      <c r="BL132" s="21">
        <f t="shared" si="56"/>
        <v>171.5</v>
      </c>
      <c r="BM132" s="21">
        <f t="shared" si="57"/>
        <v>147.91333333400001</v>
      </c>
      <c r="BN132" s="17"/>
      <c r="BO132" s="17"/>
      <c r="BQ132" s="17">
        <v>0.71344316635587557</v>
      </c>
      <c r="BR132" s="26">
        <v>0.72</v>
      </c>
      <c r="BS132" s="26">
        <f t="shared" si="58"/>
        <v>0.81344316635587555</v>
      </c>
      <c r="BU132" s="17">
        <f t="shared" si="59"/>
        <v>0</v>
      </c>
    </row>
    <row r="133" spans="1:73" s="6" customFormat="1" ht="18.75" customHeight="1" x14ac:dyDescent="0.15">
      <c r="A133" s="6" t="s">
        <v>1527</v>
      </c>
      <c r="B133" s="6" t="s">
        <v>112</v>
      </c>
      <c r="C133" s="6" t="s">
        <v>113</v>
      </c>
      <c r="D133" s="6" t="s">
        <v>113</v>
      </c>
      <c r="E133" s="6" t="s">
        <v>113</v>
      </c>
      <c r="F133" s="6" t="s">
        <v>113</v>
      </c>
      <c r="G133" s="6" t="s">
        <v>61</v>
      </c>
      <c r="H133" s="6" t="s">
        <v>139</v>
      </c>
      <c r="I133" s="6" t="s">
        <v>140</v>
      </c>
      <c r="J133" s="6" t="s">
        <v>29</v>
      </c>
      <c r="K133" s="6" t="s">
        <v>1528</v>
      </c>
      <c r="L133" s="6" t="s">
        <v>1545</v>
      </c>
      <c r="M133" s="6" t="s">
        <v>1525</v>
      </c>
      <c r="N133" s="6">
        <v>1</v>
      </c>
      <c r="O133" s="8">
        <v>23.333333333333332</v>
      </c>
      <c r="P133" s="8">
        <v>39.083333333333336</v>
      </c>
      <c r="Q133" s="8">
        <v>32.006805555555559</v>
      </c>
      <c r="R133" s="7">
        <f t="shared" si="40"/>
        <v>69.126753660998588</v>
      </c>
      <c r="S133" s="17">
        <f t="shared" si="41"/>
        <v>1.1597517297067457</v>
      </c>
      <c r="T133" s="6">
        <v>4</v>
      </c>
      <c r="U133" s="6">
        <v>4</v>
      </c>
      <c r="V133" s="6">
        <v>3</v>
      </c>
      <c r="W133" s="6">
        <v>2</v>
      </c>
      <c r="X133" s="6" t="s">
        <v>36</v>
      </c>
      <c r="Y133" s="8">
        <v>45</v>
      </c>
      <c r="Z133" s="8">
        <v>49.103936267141059</v>
      </c>
      <c r="AA133" s="8">
        <v>66.064251926120804</v>
      </c>
      <c r="AB133" s="8">
        <v>78</v>
      </c>
      <c r="AC133" s="8">
        <v>78</v>
      </c>
      <c r="AD133" s="8">
        <v>78</v>
      </c>
      <c r="AE133" s="8">
        <v>78</v>
      </c>
      <c r="AF133" s="8">
        <v>78</v>
      </c>
      <c r="AG133" s="8">
        <v>78</v>
      </c>
      <c r="AH133" s="21">
        <v>60</v>
      </c>
      <c r="AI133" s="21">
        <v>61.5</v>
      </c>
      <c r="AJ133" s="21">
        <v>79.852855738721246</v>
      </c>
      <c r="AK133" s="8">
        <f t="shared" si="42"/>
        <v>829.52104393198306</v>
      </c>
      <c r="AL133" s="8">
        <v>69</v>
      </c>
      <c r="AM133" s="17">
        <f t="shared" si="43"/>
        <v>1.5333333333333334</v>
      </c>
      <c r="AN133" s="8">
        <v>36.25</v>
      </c>
      <c r="AO133" s="17">
        <f t="shared" si="44"/>
        <v>0.73823002300240148</v>
      </c>
      <c r="AP133" s="7">
        <v>82.25</v>
      </c>
      <c r="AQ133" s="17">
        <f t="shared" si="45"/>
        <v>1.2450000961485133</v>
      </c>
      <c r="AR133" s="21">
        <v>21</v>
      </c>
      <c r="AS133" s="17">
        <f t="shared" si="46"/>
        <v>0.26923076923076922</v>
      </c>
      <c r="AT133" s="21">
        <v>15.5</v>
      </c>
      <c r="AU133" s="17">
        <f t="shared" si="47"/>
        <v>0.19871794871794871</v>
      </c>
      <c r="AV133" s="21">
        <v>46.25</v>
      </c>
      <c r="AW133" s="17">
        <f t="shared" si="48"/>
        <v>0.59294871794871795</v>
      </c>
      <c r="AX133" s="17" t="s">
        <v>1526</v>
      </c>
      <c r="AY133" s="21">
        <v>11.74</v>
      </c>
      <c r="AZ133" s="17">
        <f t="shared" si="49"/>
        <v>0.15051282051282053</v>
      </c>
      <c r="BA133" s="17" t="s">
        <v>1526</v>
      </c>
      <c r="BB133" s="21">
        <v>4</v>
      </c>
      <c r="BC133" s="17">
        <f t="shared" si="50"/>
        <v>5.128205128205128E-2</v>
      </c>
      <c r="BD133" s="21">
        <v>46</v>
      </c>
      <c r="BE133" s="17">
        <f t="shared" si="51"/>
        <v>0.58974358974358976</v>
      </c>
      <c r="BF133" s="21">
        <v>44.17</v>
      </c>
      <c r="BG133" s="17">
        <f t="shared" si="52"/>
        <v>0.73616666666666675</v>
      </c>
      <c r="BH133" s="21">
        <v>119.74000000000001</v>
      </c>
      <c r="BI133" s="17">
        <f t="shared" si="53"/>
        <v>1.9469918699186994</v>
      </c>
      <c r="BJ133" s="21">
        <f t="shared" si="54"/>
        <v>749.66818819326181</v>
      </c>
      <c r="BK133" s="21">
        <f t="shared" si="55"/>
        <v>495.90000000000003</v>
      </c>
      <c r="BL133" s="21">
        <f t="shared" si="56"/>
        <v>201.35285573872125</v>
      </c>
      <c r="BM133" s="21">
        <f t="shared" si="57"/>
        <v>163.91000000000003</v>
      </c>
      <c r="BN133" s="17"/>
      <c r="BO133" s="17"/>
      <c r="BQ133" s="17">
        <v>0.71344316635587557</v>
      </c>
      <c r="BR133" s="26">
        <v>0.72</v>
      </c>
      <c r="BS133" s="26">
        <f t="shared" si="58"/>
        <v>0.81344316635587555</v>
      </c>
      <c r="BU133" s="17">
        <f t="shared" si="59"/>
        <v>0</v>
      </c>
    </row>
    <row r="134" spans="1:73" s="6" customFormat="1" ht="18.75" customHeight="1" x14ac:dyDescent="0.15">
      <c r="A134" s="6" t="s">
        <v>1527</v>
      </c>
      <c r="B134" s="6" t="s">
        <v>112</v>
      </c>
      <c r="C134" s="6" t="s">
        <v>113</v>
      </c>
      <c r="D134" s="6" t="s">
        <v>113</v>
      </c>
      <c r="E134" s="6" t="s">
        <v>113</v>
      </c>
      <c r="F134" s="6" t="s">
        <v>113</v>
      </c>
      <c r="G134" s="6" t="s">
        <v>61</v>
      </c>
      <c r="H134" s="6" t="s">
        <v>141</v>
      </c>
      <c r="I134" s="6" t="s">
        <v>142</v>
      </c>
      <c r="J134" s="6" t="s">
        <v>29</v>
      </c>
      <c r="K134" s="6" t="s">
        <v>1528</v>
      </c>
      <c r="L134" s="6" t="s">
        <v>1545</v>
      </c>
      <c r="M134" s="6" t="s">
        <v>1525</v>
      </c>
      <c r="N134" s="6">
        <v>1</v>
      </c>
      <c r="O134" s="8">
        <v>30.416666666666668</v>
      </c>
      <c r="P134" s="8">
        <v>46.583333333333336</v>
      </c>
      <c r="Q134" s="8">
        <v>24.687472222222226</v>
      </c>
      <c r="R134" s="7">
        <f t="shared" si="40"/>
        <v>37.717688277664799</v>
      </c>
      <c r="S134" s="17">
        <f t="shared" si="41"/>
        <v>0.52780681384275252</v>
      </c>
      <c r="T134" s="6">
        <v>4</v>
      </c>
      <c r="U134" s="6">
        <v>3</v>
      </c>
      <c r="V134" s="6">
        <v>3</v>
      </c>
      <c r="W134" s="6">
        <v>2</v>
      </c>
      <c r="X134" s="6" t="s">
        <v>28</v>
      </c>
      <c r="Y134" s="8">
        <v>25</v>
      </c>
      <c r="Z134" s="8">
        <v>31.646750105783145</v>
      </c>
      <c r="AA134" s="8">
        <v>43.829299992240102</v>
      </c>
      <c r="AB134" s="8">
        <v>45</v>
      </c>
      <c r="AC134" s="8">
        <v>39.308136651337257</v>
      </c>
      <c r="AD134" s="8">
        <v>40</v>
      </c>
      <c r="AE134" s="8">
        <v>38</v>
      </c>
      <c r="AF134" s="8">
        <v>37</v>
      </c>
      <c r="AG134" s="8">
        <v>42</v>
      </c>
      <c r="AH134" s="21">
        <v>32</v>
      </c>
      <c r="AI134" s="21">
        <v>33.97</v>
      </c>
      <c r="AJ134" s="21">
        <v>44.858072582617069</v>
      </c>
      <c r="AK134" s="8">
        <f t="shared" si="42"/>
        <v>452.61225933197761</v>
      </c>
      <c r="AL134" s="8">
        <v>30</v>
      </c>
      <c r="AM134" s="17">
        <f t="shared" si="43"/>
        <v>1.2</v>
      </c>
      <c r="AN134" s="8">
        <v>22.5</v>
      </c>
      <c r="AO134" s="17">
        <f t="shared" si="44"/>
        <v>0.71097347831265423</v>
      </c>
      <c r="AP134" s="7">
        <v>43.3333333333333</v>
      </c>
      <c r="AQ134" s="17">
        <f t="shared" si="45"/>
        <v>0.98868413004554911</v>
      </c>
      <c r="AR134" s="21">
        <v>45</v>
      </c>
      <c r="AS134" s="17">
        <f t="shared" si="46"/>
        <v>1</v>
      </c>
      <c r="AT134" s="21">
        <v>42.416666666666664</v>
      </c>
      <c r="AU134" s="17">
        <f t="shared" si="47"/>
        <v>1.0790810829549626</v>
      </c>
      <c r="AV134" s="21">
        <v>40.083330000000004</v>
      </c>
      <c r="AW134" s="17">
        <f t="shared" si="48"/>
        <v>1.0020832500000001</v>
      </c>
      <c r="AX134" s="17"/>
      <c r="AY134" s="21">
        <v>18.5</v>
      </c>
      <c r="AZ134" s="17">
        <f t="shared" si="49"/>
        <v>0.48684210526315791</v>
      </c>
      <c r="BA134" s="17" t="s">
        <v>1526</v>
      </c>
      <c r="BB134" s="21">
        <v>18.5</v>
      </c>
      <c r="BC134" s="17">
        <f t="shared" si="50"/>
        <v>0.5</v>
      </c>
      <c r="BD134" s="21">
        <v>32.75</v>
      </c>
      <c r="BE134" s="17">
        <f t="shared" si="51"/>
        <v>0.77976190476190477</v>
      </c>
      <c r="BF134" s="21">
        <v>17.079999999999998</v>
      </c>
      <c r="BG134" s="17">
        <f t="shared" si="52"/>
        <v>0.53374999999999995</v>
      </c>
      <c r="BH134" s="21">
        <v>26.550000000000004</v>
      </c>
      <c r="BI134" s="17">
        <f t="shared" si="53"/>
        <v>0.78157197527229927</v>
      </c>
      <c r="BJ134" s="21">
        <f t="shared" si="54"/>
        <v>407.75418674936054</v>
      </c>
      <c r="BK134" s="21">
        <f t="shared" si="55"/>
        <v>336.71332999999998</v>
      </c>
      <c r="BL134" s="21">
        <f t="shared" si="56"/>
        <v>110.82807258261707</v>
      </c>
      <c r="BM134" s="21">
        <f t="shared" si="57"/>
        <v>43.63</v>
      </c>
      <c r="BN134" s="17" t="s">
        <v>1601</v>
      </c>
      <c r="BO134" s="17" t="s">
        <v>1601</v>
      </c>
      <c r="BQ134" s="17">
        <v>0.71344316635587557</v>
      </c>
      <c r="BR134" s="26">
        <v>0.72</v>
      </c>
      <c r="BS134" s="26">
        <f t="shared" si="58"/>
        <v>0.81344316635587555</v>
      </c>
      <c r="BU134" s="17">
        <f t="shared" si="59"/>
        <v>0</v>
      </c>
    </row>
    <row r="135" spans="1:73" s="6" customFormat="1" ht="18.75" customHeight="1" x14ac:dyDescent="0.15">
      <c r="A135" s="6" t="s">
        <v>1527</v>
      </c>
      <c r="B135" s="6" t="s">
        <v>112</v>
      </c>
      <c r="C135" s="6" t="s">
        <v>113</v>
      </c>
      <c r="D135" s="6" t="s">
        <v>113</v>
      </c>
      <c r="E135" s="6" t="s">
        <v>113</v>
      </c>
      <c r="F135" s="6" t="s">
        <v>113</v>
      </c>
      <c r="G135" s="6" t="s">
        <v>61</v>
      </c>
      <c r="H135" s="6" t="s">
        <v>145</v>
      </c>
      <c r="I135" s="6" t="s">
        <v>146</v>
      </c>
      <c r="J135" s="6" t="s">
        <v>29</v>
      </c>
      <c r="K135" s="6" t="s">
        <v>1528</v>
      </c>
      <c r="L135" s="6" t="s">
        <v>1545</v>
      </c>
      <c r="M135" s="6" t="s">
        <v>1525</v>
      </c>
      <c r="N135" s="6">
        <v>1</v>
      </c>
      <c r="O135" s="8">
        <v>8.3333333333333339</v>
      </c>
      <c r="P135" s="8">
        <v>58.583333333333336</v>
      </c>
      <c r="Q135" s="8">
        <v>31.510416666666668</v>
      </c>
      <c r="R135" s="7">
        <f t="shared" si="40"/>
        <v>41.7324833550744</v>
      </c>
      <c r="S135" s="17">
        <f t="shared" si="41"/>
        <v>0.32440277754946845</v>
      </c>
      <c r="T135" s="6">
        <v>4</v>
      </c>
      <c r="U135" s="6">
        <v>3</v>
      </c>
      <c r="V135" s="6">
        <v>3</v>
      </c>
      <c r="W135" s="6">
        <v>2</v>
      </c>
      <c r="X135" s="6" t="s">
        <v>36</v>
      </c>
      <c r="Y135" s="8">
        <v>35</v>
      </c>
      <c r="Z135" s="8">
        <v>34.132479746003291</v>
      </c>
      <c r="AA135" s="8">
        <v>46.879191105137501</v>
      </c>
      <c r="AB135" s="8">
        <v>47</v>
      </c>
      <c r="AC135" s="8">
        <v>41.395638529079797</v>
      </c>
      <c r="AD135" s="8">
        <v>42</v>
      </c>
      <c r="AE135" s="8">
        <v>41</v>
      </c>
      <c r="AF135" s="8">
        <v>40.428533376964303</v>
      </c>
      <c r="AG135" s="8">
        <v>48.076560192444816</v>
      </c>
      <c r="AH135" s="21">
        <v>39.33</v>
      </c>
      <c r="AI135" s="21">
        <v>37.572489087117006</v>
      </c>
      <c r="AJ135" s="21">
        <v>47.974908224146098</v>
      </c>
      <c r="AK135" s="8">
        <f t="shared" si="42"/>
        <v>500.78980026089278</v>
      </c>
      <c r="AL135" s="8">
        <v>47</v>
      </c>
      <c r="AM135" s="17">
        <f t="shared" si="43"/>
        <v>1.3428571428571427</v>
      </c>
      <c r="AN135" s="8">
        <v>23.5</v>
      </c>
      <c r="AO135" s="17">
        <f t="shared" si="44"/>
        <v>0.68849377996779471</v>
      </c>
      <c r="AP135" s="7">
        <v>50.5</v>
      </c>
      <c r="AQ135" s="17">
        <f t="shared" si="45"/>
        <v>1.0772370173099188</v>
      </c>
      <c r="AR135" s="21">
        <v>31.5</v>
      </c>
      <c r="AS135" s="17">
        <f t="shared" si="46"/>
        <v>0.67021276595744683</v>
      </c>
      <c r="AT135" s="21">
        <v>41.499999999999993</v>
      </c>
      <c r="AU135" s="17">
        <f t="shared" si="47"/>
        <v>1.0025210740703248</v>
      </c>
      <c r="AV135" s="21">
        <v>42.4166666666667</v>
      </c>
      <c r="AW135" s="17">
        <f t="shared" si="48"/>
        <v>1.0099206349206358</v>
      </c>
      <c r="AX135" s="17"/>
      <c r="AY135" s="21">
        <v>26.83</v>
      </c>
      <c r="AZ135" s="17">
        <f t="shared" si="49"/>
        <v>0.65439024390243894</v>
      </c>
      <c r="BA135" s="17" t="s">
        <v>1526</v>
      </c>
      <c r="BB135" s="21">
        <v>7.59</v>
      </c>
      <c r="BC135" s="17">
        <f t="shared" si="50"/>
        <v>0.18773869260181206</v>
      </c>
      <c r="BD135" s="21">
        <v>33.25</v>
      </c>
      <c r="BE135" s="17">
        <f t="shared" si="51"/>
        <v>0.69160522023422977</v>
      </c>
      <c r="BF135" s="21">
        <v>52.58</v>
      </c>
      <c r="BG135" s="17">
        <f t="shared" si="52"/>
        <v>1.3368929570302568</v>
      </c>
      <c r="BH135" s="21">
        <v>28.88</v>
      </c>
      <c r="BI135" s="17">
        <f t="shared" si="53"/>
        <v>0.76864750517427072</v>
      </c>
      <c r="BJ135" s="21">
        <f t="shared" si="54"/>
        <v>452.8148920367467</v>
      </c>
      <c r="BK135" s="21">
        <f t="shared" si="55"/>
        <v>385.54666666666662</v>
      </c>
      <c r="BL135" s="21">
        <f t="shared" si="56"/>
        <v>124.87739731126311</v>
      </c>
      <c r="BM135" s="21">
        <f t="shared" si="57"/>
        <v>81.459999999999994</v>
      </c>
      <c r="BN135" s="17" t="s">
        <v>1601</v>
      </c>
      <c r="BO135" s="17" t="s">
        <v>1601</v>
      </c>
      <c r="BQ135" s="17">
        <v>0.71344316635587557</v>
      </c>
      <c r="BR135" s="26">
        <v>0.72</v>
      </c>
      <c r="BS135" s="26">
        <f t="shared" si="58"/>
        <v>0.81344316635587555</v>
      </c>
      <c r="BU135" s="17">
        <f t="shared" si="59"/>
        <v>0</v>
      </c>
    </row>
    <row r="136" spans="1:73" s="6" customFormat="1" ht="18.75" customHeight="1" x14ac:dyDescent="0.15">
      <c r="A136" s="6" t="s">
        <v>1527</v>
      </c>
      <c r="B136" s="6" t="s">
        <v>112</v>
      </c>
      <c r="C136" s="6" t="s">
        <v>113</v>
      </c>
      <c r="D136" s="6" t="s">
        <v>113</v>
      </c>
      <c r="E136" s="6" t="s">
        <v>113</v>
      </c>
      <c r="F136" s="6" t="s">
        <v>113</v>
      </c>
      <c r="G136" s="6" t="s">
        <v>61</v>
      </c>
      <c r="H136" s="6" t="s">
        <v>147</v>
      </c>
      <c r="I136" s="6" t="s">
        <v>148</v>
      </c>
      <c r="J136" s="6" t="s">
        <v>29</v>
      </c>
      <c r="K136" s="6" t="s">
        <v>1528</v>
      </c>
      <c r="L136" s="6" t="s">
        <v>1545</v>
      </c>
      <c r="M136" s="6" t="s">
        <v>1525</v>
      </c>
      <c r="N136" s="6">
        <v>1</v>
      </c>
      <c r="O136" s="8">
        <v>70.416666666666671</v>
      </c>
      <c r="P136" s="8">
        <v>105.75</v>
      </c>
      <c r="Q136" s="8">
        <v>56</v>
      </c>
      <c r="R136" s="7">
        <f t="shared" si="40"/>
        <v>68.483325769583928</v>
      </c>
      <c r="S136" s="17">
        <f t="shared" si="41"/>
        <v>0.22291653159971303</v>
      </c>
      <c r="T136" s="6">
        <v>3</v>
      </c>
      <c r="U136" s="6">
        <v>3</v>
      </c>
      <c r="V136" s="6">
        <v>3</v>
      </c>
      <c r="W136" s="6">
        <v>2</v>
      </c>
      <c r="X136" s="6" t="s">
        <v>28</v>
      </c>
      <c r="Y136" s="8">
        <v>43</v>
      </c>
      <c r="Z136" s="8">
        <v>60.843506627426201</v>
      </c>
      <c r="AA136" s="8">
        <v>84</v>
      </c>
      <c r="AB136" s="8">
        <v>74</v>
      </c>
      <c r="AC136" s="8">
        <v>74</v>
      </c>
      <c r="AD136" s="8">
        <v>74</v>
      </c>
      <c r="AE136" s="8">
        <v>74</v>
      </c>
      <c r="AF136" s="8">
        <v>74</v>
      </c>
      <c r="AG136" s="8">
        <v>74</v>
      </c>
      <c r="AH136" s="21">
        <v>57</v>
      </c>
      <c r="AI136" s="21">
        <v>58.5</v>
      </c>
      <c r="AJ136" s="21">
        <v>74.456402607580912</v>
      </c>
      <c r="AK136" s="8">
        <f t="shared" si="42"/>
        <v>821.79990923500714</v>
      </c>
      <c r="AL136" s="8">
        <v>64.5</v>
      </c>
      <c r="AM136" s="17">
        <f t="shared" si="43"/>
        <v>1.5</v>
      </c>
      <c r="AN136" s="8">
        <v>87</v>
      </c>
      <c r="AO136" s="17">
        <f t="shared" si="44"/>
        <v>1.4298978612909752</v>
      </c>
      <c r="AP136" s="7">
        <v>84</v>
      </c>
      <c r="AQ136" s="17">
        <f t="shared" si="45"/>
        <v>1</v>
      </c>
      <c r="AR136" s="21">
        <v>53.1666666666667</v>
      </c>
      <c r="AS136" s="17">
        <f t="shared" si="46"/>
        <v>0.7184684684684689</v>
      </c>
      <c r="AT136" s="21">
        <v>22</v>
      </c>
      <c r="AU136" s="17">
        <f t="shared" si="47"/>
        <v>0.29729729729729731</v>
      </c>
      <c r="AV136" s="21">
        <v>75.7916666666667</v>
      </c>
      <c r="AW136" s="17">
        <f t="shared" si="48"/>
        <v>1.0242117117117122</v>
      </c>
      <c r="AX136" s="17"/>
      <c r="AY136" s="21">
        <v>0</v>
      </c>
      <c r="AZ136" s="17">
        <f t="shared" si="49"/>
        <v>0</v>
      </c>
      <c r="BA136" s="17" t="s">
        <v>1526</v>
      </c>
      <c r="BB136" s="21">
        <v>8.25</v>
      </c>
      <c r="BC136" s="17">
        <f t="shared" si="50"/>
        <v>0.11148648648648649</v>
      </c>
      <c r="BD136" s="21">
        <v>0</v>
      </c>
      <c r="BE136" s="17">
        <f t="shared" si="51"/>
        <v>0</v>
      </c>
      <c r="BF136" s="21">
        <v>47.5</v>
      </c>
      <c r="BG136" s="17">
        <f t="shared" si="52"/>
        <v>0.83333333333333337</v>
      </c>
      <c r="BH136" s="21">
        <v>80</v>
      </c>
      <c r="BI136" s="17">
        <f t="shared" si="53"/>
        <v>1.3675213675213675</v>
      </c>
      <c r="BJ136" s="21">
        <f t="shared" si="54"/>
        <v>747.34350662742622</v>
      </c>
      <c r="BK136" s="21">
        <f t="shared" si="55"/>
        <v>522.20833333333337</v>
      </c>
      <c r="BL136" s="21">
        <f t="shared" si="56"/>
        <v>189.95640260758091</v>
      </c>
      <c r="BM136" s="21">
        <f t="shared" si="57"/>
        <v>127.5</v>
      </c>
      <c r="BN136" s="17"/>
      <c r="BO136" s="17"/>
      <c r="BQ136" s="17">
        <v>0.71344316635587557</v>
      </c>
      <c r="BR136" s="26">
        <v>0.72</v>
      </c>
      <c r="BS136" s="26">
        <f t="shared" si="58"/>
        <v>0.81344316635587555</v>
      </c>
      <c r="BU136" s="17">
        <f t="shared" si="59"/>
        <v>0</v>
      </c>
    </row>
    <row r="137" spans="1:73" s="6" customFormat="1" ht="18.75" customHeight="1" x14ac:dyDescent="0.15">
      <c r="A137" s="6" t="s">
        <v>1527</v>
      </c>
      <c r="B137" s="6" t="s">
        <v>112</v>
      </c>
      <c r="C137" s="6" t="s">
        <v>113</v>
      </c>
      <c r="D137" s="6" t="s">
        <v>113</v>
      </c>
      <c r="E137" s="6" t="s">
        <v>113</v>
      </c>
      <c r="F137" s="6" t="s">
        <v>113</v>
      </c>
      <c r="G137" s="6" t="s">
        <v>61</v>
      </c>
      <c r="H137" s="6" t="s">
        <v>149</v>
      </c>
      <c r="I137" s="6" t="s">
        <v>150</v>
      </c>
      <c r="J137" s="6" t="s">
        <v>29</v>
      </c>
      <c r="K137" s="6" t="s">
        <v>1528</v>
      </c>
      <c r="L137" s="6" t="s">
        <v>1545</v>
      </c>
      <c r="M137" s="6" t="s">
        <v>1525</v>
      </c>
      <c r="N137" s="6">
        <v>1</v>
      </c>
      <c r="O137" s="8">
        <v>35.833333333333336</v>
      </c>
      <c r="P137" s="8">
        <v>69.916666666666671</v>
      </c>
      <c r="Q137" s="8">
        <v>77.8888888888889</v>
      </c>
      <c r="R137" s="7">
        <f t="shared" si="40"/>
        <v>95.534424948523693</v>
      </c>
      <c r="S137" s="17">
        <f t="shared" si="41"/>
        <v>0.22654753856877763</v>
      </c>
      <c r="T137" s="6">
        <v>2</v>
      </c>
      <c r="U137" s="6">
        <v>2</v>
      </c>
      <c r="V137" s="6">
        <v>1</v>
      </c>
      <c r="W137" s="6">
        <v>1</v>
      </c>
      <c r="Y137" s="8">
        <v>42</v>
      </c>
      <c r="Z137" s="8">
        <v>85.740001278380163</v>
      </c>
      <c r="AA137" s="8">
        <v>121</v>
      </c>
      <c r="AB137" s="8">
        <v>104</v>
      </c>
      <c r="AC137" s="8">
        <v>104</v>
      </c>
      <c r="AD137" s="8">
        <v>104</v>
      </c>
      <c r="AE137" s="8">
        <v>104</v>
      </c>
      <c r="AF137" s="8">
        <v>104</v>
      </c>
      <c r="AG137" s="8">
        <v>104</v>
      </c>
      <c r="AH137" s="21">
        <v>80</v>
      </c>
      <c r="AI137" s="21">
        <v>82.5</v>
      </c>
      <c r="AJ137" s="21">
        <v>111.17309810390429</v>
      </c>
      <c r="AK137" s="8">
        <f t="shared" si="42"/>
        <v>1146.4130993822844</v>
      </c>
      <c r="AL137" s="8">
        <v>65.25</v>
      </c>
      <c r="AM137" s="17">
        <f t="shared" si="43"/>
        <v>1.5535714285714286</v>
      </c>
      <c r="AN137" s="8">
        <v>121.375</v>
      </c>
      <c r="AO137" s="17">
        <f t="shared" si="44"/>
        <v>1.4156169604653996</v>
      </c>
      <c r="AP137" s="7">
        <v>100.958333333333</v>
      </c>
      <c r="AQ137" s="17">
        <f t="shared" si="45"/>
        <v>0.83436639118457023</v>
      </c>
      <c r="AR137" s="21">
        <v>39</v>
      </c>
      <c r="AS137" s="17">
        <f t="shared" si="46"/>
        <v>0.375</v>
      </c>
      <c r="AT137" s="21">
        <v>11.5</v>
      </c>
      <c r="AU137" s="17">
        <f t="shared" si="47"/>
        <v>0.11057692307692307</v>
      </c>
      <c r="AV137" s="21">
        <v>106.20833333333329</v>
      </c>
      <c r="AW137" s="17">
        <f t="shared" si="48"/>
        <v>1.021233974358974</v>
      </c>
      <c r="AX137" s="17"/>
      <c r="AY137" s="21">
        <v>13.5</v>
      </c>
      <c r="AZ137" s="17">
        <f t="shared" si="49"/>
        <v>0.12980769230769232</v>
      </c>
      <c r="BA137" s="17" t="s">
        <v>1526</v>
      </c>
      <c r="BB137" s="21">
        <v>40.5</v>
      </c>
      <c r="BC137" s="17">
        <f t="shared" si="50"/>
        <v>0.38942307692307693</v>
      </c>
      <c r="BD137" s="21">
        <v>34.5</v>
      </c>
      <c r="BE137" s="17">
        <f t="shared" si="51"/>
        <v>0.33173076923076922</v>
      </c>
      <c r="BF137" s="21">
        <v>84.538333332999997</v>
      </c>
      <c r="BG137" s="17">
        <f t="shared" si="52"/>
        <v>1.0567291666625001</v>
      </c>
      <c r="BH137" s="21">
        <v>104.88</v>
      </c>
      <c r="BI137" s="17">
        <f t="shared" si="53"/>
        <v>1.2712727272727271</v>
      </c>
      <c r="BJ137" s="21">
        <f t="shared" si="54"/>
        <v>1035.2400012783801</v>
      </c>
      <c r="BK137" s="21">
        <f t="shared" si="55"/>
        <v>722.20999999966625</v>
      </c>
      <c r="BL137" s="21">
        <f t="shared" si="56"/>
        <v>273.67309810390429</v>
      </c>
      <c r="BM137" s="21">
        <f t="shared" si="57"/>
        <v>189.41833333299999</v>
      </c>
      <c r="BN137" s="17"/>
      <c r="BO137" s="17"/>
      <c r="BQ137" s="17">
        <v>0.71344316635587557</v>
      </c>
      <c r="BR137" s="26">
        <v>0.72</v>
      </c>
      <c r="BS137" s="26">
        <f t="shared" si="58"/>
        <v>0.81344316635587555</v>
      </c>
      <c r="BU137" s="17">
        <f t="shared" si="59"/>
        <v>0</v>
      </c>
    </row>
    <row r="138" spans="1:73" s="6" customFormat="1" ht="18.75" customHeight="1" x14ac:dyDescent="0.15">
      <c r="A138" s="6" t="s">
        <v>1527</v>
      </c>
      <c r="B138" s="6" t="s">
        <v>112</v>
      </c>
      <c r="C138" s="6" t="s">
        <v>113</v>
      </c>
      <c r="D138" s="6" t="s">
        <v>113</v>
      </c>
      <c r="E138" s="6" t="s">
        <v>113</v>
      </c>
      <c r="F138" s="6" t="s">
        <v>113</v>
      </c>
      <c r="G138" s="6" t="s">
        <v>61</v>
      </c>
      <c r="H138" s="6" t="s">
        <v>151</v>
      </c>
      <c r="I138" s="6" t="s">
        <v>152</v>
      </c>
      <c r="J138" s="6" t="s">
        <v>29</v>
      </c>
      <c r="K138" s="6" t="s">
        <v>1528</v>
      </c>
      <c r="L138" s="6" t="s">
        <v>1545</v>
      </c>
      <c r="M138" s="6" t="s">
        <v>1525</v>
      </c>
      <c r="N138" s="6">
        <v>1</v>
      </c>
      <c r="O138" s="8">
        <v>108.33333333333333</v>
      </c>
      <c r="P138" s="8">
        <v>84.25</v>
      </c>
      <c r="Q138" s="8">
        <v>37.868055555555557</v>
      </c>
      <c r="R138" s="7">
        <f t="shared" si="40"/>
        <v>47.273668646824824</v>
      </c>
      <c r="S138" s="17">
        <f t="shared" si="41"/>
        <v>0.24837855953471011</v>
      </c>
      <c r="T138" s="6">
        <v>4</v>
      </c>
      <c r="U138" s="6">
        <v>3</v>
      </c>
      <c r="V138" s="6">
        <v>3</v>
      </c>
      <c r="W138" s="6">
        <v>2</v>
      </c>
      <c r="X138" s="6" t="s">
        <v>36</v>
      </c>
      <c r="Y138" s="8">
        <v>47</v>
      </c>
      <c r="Z138" s="8">
        <v>38.894357899915221</v>
      </c>
      <c r="AA138" s="8">
        <v>52.721825648864403</v>
      </c>
      <c r="AB138" s="8">
        <v>51.956332099074501</v>
      </c>
      <c r="AC138" s="8">
        <v>47.310323498794297</v>
      </c>
      <c r="AD138" s="8">
        <v>47</v>
      </c>
      <c r="AE138" s="8">
        <v>47.133327798934403</v>
      </c>
      <c r="AF138" s="8">
        <v>46.487319198654198</v>
      </c>
      <c r="AG138" s="8">
        <v>54.783799848023648</v>
      </c>
      <c r="AH138" s="21">
        <v>37</v>
      </c>
      <c r="AI138" s="21">
        <v>41.234288578494024</v>
      </c>
      <c r="AJ138" s="21">
        <v>55.762449191143205</v>
      </c>
      <c r="AK138" s="8">
        <f t="shared" si="42"/>
        <v>567.28402376189786</v>
      </c>
      <c r="AL138" s="8">
        <v>44</v>
      </c>
      <c r="AM138" s="17">
        <f t="shared" si="43"/>
        <v>0.93617021276595747</v>
      </c>
      <c r="AN138" s="8">
        <v>22.5</v>
      </c>
      <c r="AO138" s="17">
        <f t="shared" si="44"/>
        <v>0.57849007452181245</v>
      </c>
      <c r="AP138" s="7">
        <v>64.5</v>
      </c>
      <c r="AQ138" s="17">
        <f t="shared" si="45"/>
        <v>1.2234022476683581</v>
      </c>
      <c r="AR138" s="21">
        <v>50.5</v>
      </c>
      <c r="AS138" s="17">
        <f t="shared" si="46"/>
        <v>0.97197007486407139</v>
      </c>
      <c r="AT138" s="21">
        <v>48</v>
      </c>
      <c r="AU138" s="17">
        <f t="shared" si="47"/>
        <v>1.0145777168744847</v>
      </c>
      <c r="AV138" s="21">
        <v>40</v>
      </c>
      <c r="AW138" s="17">
        <f t="shared" si="48"/>
        <v>0.85106382978723405</v>
      </c>
      <c r="AX138" s="17" t="s">
        <v>1526</v>
      </c>
      <c r="AY138" s="21">
        <v>20.87</v>
      </c>
      <c r="AZ138" s="17">
        <f t="shared" si="49"/>
        <v>0.44278647349130806</v>
      </c>
      <c r="BA138" s="17" t="s">
        <v>1526</v>
      </c>
      <c r="BB138" s="21">
        <v>11.139999999999999</v>
      </c>
      <c r="BC138" s="17">
        <f t="shared" si="50"/>
        <v>0.23963524229899022</v>
      </c>
      <c r="BD138" s="21">
        <v>27</v>
      </c>
      <c r="BE138" s="17">
        <f t="shared" si="51"/>
        <v>0.49284642677034091</v>
      </c>
      <c r="BF138" s="21">
        <v>30.409999999999997</v>
      </c>
      <c r="BG138" s="17">
        <f t="shared" si="52"/>
        <v>0.82189189189189182</v>
      </c>
      <c r="BH138" s="21">
        <v>24.67</v>
      </c>
      <c r="BI138" s="17">
        <f t="shared" si="53"/>
        <v>0.59828848394068768</v>
      </c>
      <c r="BJ138" s="21">
        <f t="shared" si="54"/>
        <v>511.52157457075464</v>
      </c>
      <c r="BK138" s="21">
        <f t="shared" si="55"/>
        <v>383.59</v>
      </c>
      <c r="BL138" s="21">
        <f t="shared" si="56"/>
        <v>133.99673776963721</v>
      </c>
      <c r="BM138" s="21">
        <f t="shared" si="57"/>
        <v>55.08</v>
      </c>
      <c r="BN138" s="17" t="s">
        <v>1601</v>
      </c>
      <c r="BO138" s="17" t="s">
        <v>1601</v>
      </c>
      <c r="BQ138" s="17">
        <v>0.71344316635587557</v>
      </c>
      <c r="BR138" s="26">
        <v>0.72</v>
      </c>
      <c r="BS138" s="26">
        <f t="shared" si="58"/>
        <v>0.81344316635587555</v>
      </c>
      <c r="BU138" s="17">
        <f t="shared" si="59"/>
        <v>0</v>
      </c>
    </row>
    <row r="139" spans="1:73" s="6" customFormat="1" ht="18.75" customHeight="1" x14ac:dyDescent="0.15">
      <c r="A139" s="6" t="s">
        <v>1527</v>
      </c>
      <c r="B139" s="6" t="s">
        <v>112</v>
      </c>
      <c r="C139" s="6" t="s">
        <v>113</v>
      </c>
      <c r="D139" s="6" t="s">
        <v>113</v>
      </c>
      <c r="E139" s="6" t="s">
        <v>113</v>
      </c>
      <c r="F139" s="6" t="s">
        <v>113</v>
      </c>
      <c r="G139" s="6" t="s">
        <v>61</v>
      </c>
      <c r="H139" s="6" t="s">
        <v>153</v>
      </c>
      <c r="I139" s="6" t="s">
        <v>154</v>
      </c>
      <c r="J139" s="6" t="s">
        <v>29</v>
      </c>
      <c r="K139" s="6" t="s">
        <v>1528</v>
      </c>
      <c r="L139" s="6" t="s">
        <v>1545</v>
      </c>
      <c r="M139" s="6" t="s">
        <v>1525</v>
      </c>
      <c r="N139" s="6">
        <v>1</v>
      </c>
      <c r="O139" s="8">
        <v>63.333333333333336</v>
      </c>
      <c r="P139" s="8">
        <v>63.25</v>
      </c>
      <c r="Q139" s="8">
        <v>45.383416888888917</v>
      </c>
      <c r="R139" s="7">
        <f t="shared" si="40"/>
        <v>52.914481714958221</v>
      </c>
      <c r="S139" s="17">
        <f t="shared" si="41"/>
        <v>0.16594309865445833</v>
      </c>
      <c r="T139" s="6">
        <v>3</v>
      </c>
      <c r="U139" s="6">
        <v>3</v>
      </c>
      <c r="V139" s="6">
        <v>3</v>
      </c>
      <c r="W139" s="6">
        <v>2</v>
      </c>
      <c r="X139" s="6" t="s">
        <v>28</v>
      </c>
      <c r="Y139" s="8">
        <v>30</v>
      </c>
      <c r="Z139" s="8">
        <v>39.473780579498687</v>
      </c>
      <c r="AA139" s="8">
        <v>55</v>
      </c>
      <c r="AB139" s="8">
        <v>60</v>
      </c>
      <c r="AC139" s="8">
        <v>60</v>
      </c>
      <c r="AD139" s="8">
        <v>60</v>
      </c>
      <c r="AE139" s="8">
        <v>60</v>
      </c>
      <c r="AF139" s="8">
        <v>60</v>
      </c>
      <c r="AG139" s="8">
        <v>60</v>
      </c>
      <c r="AH139" s="21">
        <v>43</v>
      </c>
      <c r="AI139" s="21">
        <v>47.5</v>
      </c>
      <c r="AJ139" s="21">
        <v>60</v>
      </c>
      <c r="AK139" s="8">
        <f t="shared" si="42"/>
        <v>634.97378057949868</v>
      </c>
      <c r="AL139" s="8">
        <v>51</v>
      </c>
      <c r="AM139" s="17">
        <f t="shared" si="43"/>
        <v>1.7</v>
      </c>
      <c r="AN139" s="8">
        <v>52</v>
      </c>
      <c r="AO139" s="17">
        <f t="shared" si="44"/>
        <v>1.3173301172730083</v>
      </c>
      <c r="AP139" s="7">
        <v>55</v>
      </c>
      <c r="AQ139" s="17">
        <f t="shared" si="45"/>
        <v>1</v>
      </c>
      <c r="AR139" s="21">
        <v>31</v>
      </c>
      <c r="AS139" s="17">
        <f t="shared" si="46"/>
        <v>0.51666666666666672</v>
      </c>
      <c r="AT139" s="21">
        <v>8.75</v>
      </c>
      <c r="AU139" s="17">
        <f t="shared" si="47"/>
        <v>0.14583333333333334</v>
      </c>
      <c r="AV139" s="21">
        <v>61</v>
      </c>
      <c r="AW139" s="17">
        <f t="shared" si="48"/>
        <v>1.0166666666666666</v>
      </c>
      <c r="AX139" s="17"/>
      <c r="AY139" s="21">
        <v>13.38</v>
      </c>
      <c r="AZ139" s="17">
        <f t="shared" si="49"/>
        <v>0.223</v>
      </c>
      <c r="BA139" s="17" t="s">
        <v>1526</v>
      </c>
      <c r="BB139" s="21">
        <v>7.5</v>
      </c>
      <c r="BC139" s="17">
        <f t="shared" si="50"/>
        <v>0.125</v>
      </c>
      <c r="BD139" s="21">
        <v>24.83</v>
      </c>
      <c r="BE139" s="17">
        <f t="shared" si="51"/>
        <v>0.41383333333333333</v>
      </c>
      <c r="BF139" s="21">
        <v>40.333333330000002</v>
      </c>
      <c r="BG139" s="17">
        <f t="shared" si="52"/>
        <v>0.93798449604651168</v>
      </c>
      <c r="BH139" s="21">
        <v>26.88</v>
      </c>
      <c r="BI139" s="17">
        <f t="shared" si="53"/>
        <v>0.56589473684210523</v>
      </c>
      <c r="BJ139" s="21">
        <f t="shared" si="54"/>
        <v>574.97378057949868</v>
      </c>
      <c r="BK139" s="21">
        <f t="shared" si="55"/>
        <v>371.67333332999999</v>
      </c>
      <c r="BL139" s="21">
        <f t="shared" si="56"/>
        <v>150.5</v>
      </c>
      <c r="BM139" s="21">
        <f t="shared" si="57"/>
        <v>67.213333329999998</v>
      </c>
      <c r="BN139" s="17" t="s">
        <v>1601</v>
      </c>
      <c r="BO139" s="17" t="s">
        <v>1601</v>
      </c>
      <c r="BQ139" s="17">
        <v>0.71344316635587557</v>
      </c>
      <c r="BR139" s="26">
        <v>0.72</v>
      </c>
      <c r="BS139" s="26">
        <f t="shared" si="58"/>
        <v>0.81344316635587555</v>
      </c>
      <c r="BU139" s="17">
        <f t="shared" si="59"/>
        <v>0</v>
      </c>
    </row>
    <row r="140" spans="1:73" s="6" customFormat="1" ht="18.75" customHeight="1" x14ac:dyDescent="0.15">
      <c r="A140" s="6" t="s">
        <v>1527</v>
      </c>
      <c r="B140" s="6" t="s">
        <v>112</v>
      </c>
      <c r="C140" s="6" t="s">
        <v>113</v>
      </c>
      <c r="D140" s="6" t="s">
        <v>113</v>
      </c>
      <c r="E140" s="6" t="s">
        <v>113</v>
      </c>
      <c r="F140" s="6" t="s">
        <v>113</v>
      </c>
      <c r="G140" s="6" t="s">
        <v>61</v>
      </c>
      <c r="H140" s="6" t="s">
        <v>155</v>
      </c>
      <c r="I140" s="6" t="s">
        <v>156</v>
      </c>
      <c r="J140" s="6" t="s">
        <v>29</v>
      </c>
      <c r="K140" s="6" t="s">
        <v>1528</v>
      </c>
      <c r="L140" s="6" t="s">
        <v>1545</v>
      </c>
      <c r="M140" s="6" t="s">
        <v>1525</v>
      </c>
      <c r="N140" s="6">
        <v>1</v>
      </c>
      <c r="O140" s="8">
        <v>0</v>
      </c>
      <c r="P140" s="8">
        <v>37.083333333333336</v>
      </c>
      <c r="Q140" s="8">
        <v>31.187494444444443</v>
      </c>
      <c r="R140" s="7">
        <f t="shared" si="40"/>
        <v>56.061666047100836</v>
      </c>
      <c r="S140" s="17">
        <f t="shared" si="41"/>
        <v>0.79756877061624065</v>
      </c>
      <c r="U140" s="6">
        <v>3</v>
      </c>
      <c r="V140" s="6">
        <v>3</v>
      </c>
      <c r="W140" s="6">
        <v>2</v>
      </c>
      <c r="X140" s="6" t="s">
        <v>36</v>
      </c>
      <c r="Y140" s="8">
        <v>25</v>
      </c>
      <c r="Z140" s="8">
        <v>42.665149270510277</v>
      </c>
      <c r="AA140" s="8">
        <v>58.3484362438723</v>
      </c>
      <c r="AB140" s="8">
        <v>64</v>
      </c>
      <c r="AC140" s="8">
        <v>64</v>
      </c>
      <c r="AD140" s="8">
        <v>64</v>
      </c>
      <c r="AE140" s="8">
        <v>64</v>
      </c>
      <c r="AF140" s="8">
        <v>64</v>
      </c>
      <c r="AG140" s="8">
        <v>64</v>
      </c>
      <c r="AH140" s="21">
        <v>43</v>
      </c>
      <c r="AI140" s="21">
        <v>50.5</v>
      </c>
      <c r="AJ140" s="21">
        <v>69.226407050827447</v>
      </c>
      <c r="AK140" s="8">
        <f t="shared" si="42"/>
        <v>672.73999256521006</v>
      </c>
      <c r="AL140" s="8">
        <v>46</v>
      </c>
      <c r="AM140" s="17">
        <f t="shared" si="43"/>
        <v>1.84</v>
      </c>
      <c r="AN140" s="8">
        <v>26</v>
      </c>
      <c r="AO140" s="17">
        <f t="shared" si="44"/>
        <v>0.60939667256645313</v>
      </c>
      <c r="AP140" s="7">
        <v>58.375</v>
      </c>
      <c r="AQ140" s="17">
        <f t="shared" si="45"/>
        <v>1.000455260806248</v>
      </c>
      <c r="AR140" s="21">
        <v>34.25</v>
      </c>
      <c r="AS140" s="17">
        <f t="shared" si="46"/>
        <v>0.53515625</v>
      </c>
      <c r="AT140" s="21">
        <v>2.5</v>
      </c>
      <c r="AU140" s="17">
        <f t="shared" si="47"/>
        <v>3.90625E-2</v>
      </c>
      <c r="AV140" s="21">
        <v>65.75</v>
      </c>
      <c r="AW140" s="17">
        <f t="shared" si="48"/>
        <v>1.02734375</v>
      </c>
      <c r="AX140" s="17"/>
      <c r="AY140" s="21">
        <v>2.58</v>
      </c>
      <c r="AZ140" s="17">
        <f t="shared" si="49"/>
        <v>4.0312500000000001E-2</v>
      </c>
      <c r="BA140" s="17" t="s">
        <v>1526</v>
      </c>
      <c r="BB140" s="21">
        <v>14.67</v>
      </c>
      <c r="BC140" s="17">
        <f t="shared" si="50"/>
        <v>0.22921875</v>
      </c>
      <c r="BD140" s="21">
        <v>27.25</v>
      </c>
      <c r="BE140" s="17">
        <f t="shared" si="51"/>
        <v>0.42578125</v>
      </c>
      <c r="BF140" s="21">
        <v>39.416666669999998</v>
      </c>
      <c r="BG140" s="17">
        <f t="shared" si="52"/>
        <v>0.91666666674418595</v>
      </c>
      <c r="BH140" s="21">
        <v>27.04</v>
      </c>
      <c r="BI140" s="17">
        <f t="shared" si="53"/>
        <v>0.53544554455445548</v>
      </c>
      <c r="BJ140" s="21">
        <f t="shared" si="54"/>
        <v>603.51358551438261</v>
      </c>
      <c r="BK140" s="21">
        <f t="shared" si="55"/>
        <v>343.83166667</v>
      </c>
      <c r="BL140" s="21">
        <f t="shared" si="56"/>
        <v>162.72640705082745</v>
      </c>
      <c r="BM140" s="21">
        <f t="shared" si="57"/>
        <v>66.456666670000004</v>
      </c>
      <c r="BN140" s="17" t="s">
        <v>1601</v>
      </c>
      <c r="BO140" s="17" t="s">
        <v>1601</v>
      </c>
      <c r="BQ140" s="17">
        <v>0.71344316635587557</v>
      </c>
      <c r="BR140" s="26">
        <v>0.72</v>
      </c>
      <c r="BS140" s="26">
        <f t="shared" si="58"/>
        <v>0.81344316635587555</v>
      </c>
      <c r="BU140" s="17">
        <f t="shared" si="59"/>
        <v>0</v>
      </c>
    </row>
    <row r="141" spans="1:73" s="6" customFormat="1" ht="18.75" customHeight="1" x14ac:dyDescent="0.15">
      <c r="A141" s="6" t="s">
        <v>1527</v>
      </c>
      <c r="B141" s="6" t="s">
        <v>112</v>
      </c>
      <c r="C141" s="6" t="s">
        <v>113</v>
      </c>
      <c r="D141" s="6" t="s">
        <v>113</v>
      </c>
      <c r="E141" s="6" t="s">
        <v>113</v>
      </c>
      <c r="F141" s="6" t="s">
        <v>113</v>
      </c>
      <c r="G141" s="6" t="s">
        <v>61</v>
      </c>
      <c r="H141" s="6" t="s">
        <v>157</v>
      </c>
      <c r="I141" s="6" t="s">
        <v>158</v>
      </c>
      <c r="J141" s="6" t="s">
        <v>27</v>
      </c>
      <c r="K141" s="6" t="s">
        <v>1532</v>
      </c>
      <c r="L141" s="6" t="s">
        <v>1545</v>
      </c>
      <c r="M141" s="6" t="s">
        <v>1525</v>
      </c>
      <c r="N141" s="6">
        <v>1</v>
      </c>
      <c r="O141" s="8">
        <v>115.08333333333333</v>
      </c>
      <c r="P141" s="8">
        <v>105.43333333333334</v>
      </c>
      <c r="Q141" s="8">
        <v>50.631944444444443</v>
      </c>
      <c r="R141" s="7">
        <f t="shared" si="40"/>
        <v>57.633967940857609</v>
      </c>
      <c r="S141" s="17">
        <f t="shared" si="41"/>
        <v>0.1382926050587705</v>
      </c>
      <c r="T141" s="6">
        <v>3</v>
      </c>
      <c r="U141" s="6">
        <v>3</v>
      </c>
      <c r="V141" s="6">
        <v>3</v>
      </c>
      <c r="W141" s="6">
        <v>2</v>
      </c>
      <c r="X141" s="6" t="s">
        <v>36</v>
      </c>
      <c r="Y141" s="8">
        <v>55.377759472817004</v>
      </c>
      <c r="Z141" s="8">
        <v>20.102308471503999</v>
      </c>
      <c r="AA141" s="8">
        <v>51</v>
      </c>
      <c r="AB141" s="8">
        <v>68</v>
      </c>
      <c r="AC141" s="8">
        <v>68</v>
      </c>
      <c r="AD141" s="8">
        <v>68</v>
      </c>
      <c r="AE141" s="8">
        <v>68</v>
      </c>
      <c r="AF141" s="8">
        <v>68</v>
      </c>
      <c r="AG141" s="8">
        <v>68</v>
      </c>
      <c r="AH141" s="21">
        <v>32</v>
      </c>
      <c r="AI141" s="21">
        <v>53.72</v>
      </c>
      <c r="AJ141" s="21">
        <v>71.407547345970215</v>
      </c>
      <c r="AK141" s="8">
        <f t="shared" si="42"/>
        <v>691.60761529029128</v>
      </c>
      <c r="AL141" s="8">
        <v>126.375</v>
      </c>
      <c r="AM141" s="17">
        <f t="shared" si="43"/>
        <v>2.2820533225442796</v>
      </c>
      <c r="AN141" s="8">
        <v>7</v>
      </c>
      <c r="AO141" s="17">
        <f t="shared" si="44"/>
        <v>0.34821871378219277</v>
      </c>
      <c r="AP141" s="7">
        <v>9</v>
      </c>
      <c r="AQ141" s="17">
        <f t="shared" si="45"/>
        <v>0.17647058823529413</v>
      </c>
      <c r="AR141" s="21">
        <v>44.5</v>
      </c>
      <c r="AS141" s="17">
        <f t="shared" si="46"/>
        <v>0.65441176470588236</v>
      </c>
      <c r="AT141" s="21">
        <v>66</v>
      </c>
      <c r="AU141" s="17">
        <f t="shared" si="47"/>
        <v>0.97058823529411764</v>
      </c>
      <c r="AV141" s="21">
        <v>7</v>
      </c>
      <c r="AW141" s="17">
        <f t="shared" si="48"/>
        <v>0.10294117647058823</v>
      </c>
      <c r="AX141" s="17" t="s">
        <v>1526</v>
      </c>
      <c r="AY141" s="21">
        <v>13.5</v>
      </c>
      <c r="AZ141" s="17">
        <f t="shared" si="49"/>
        <v>0.19852941176470587</v>
      </c>
      <c r="BA141" s="17" t="s">
        <v>1526</v>
      </c>
      <c r="BB141" s="21">
        <v>6.43</v>
      </c>
      <c r="BC141" s="17">
        <f t="shared" si="50"/>
        <v>9.4558823529411765E-2</v>
      </c>
      <c r="BD141" s="21">
        <v>24.5</v>
      </c>
      <c r="BE141" s="17">
        <f t="shared" si="51"/>
        <v>0.36029411764705882</v>
      </c>
      <c r="BF141" s="21">
        <v>2.75</v>
      </c>
      <c r="BG141" s="17">
        <f t="shared" si="52"/>
        <v>8.59375E-2</v>
      </c>
      <c r="BH141" s="21">
        <v>9</v>
      </c>
      <c r="BI141" s="17">
        <f t="shared" si="53"/>
        <v>0.16753536857781087</v>
      </c>
      <c r="BJ141" s="21">
        <f t="shared" si="54"/>
        <v>620.20006794432106</v>
      </c>
      <c r="BK141" s="21">
        <f t="shared" si="55"/>
        <v>316.05500000000001</v>
      </c>
      <c r="BL141" s="21">
        <f t="shared" si="56"/>
        <v>157.12754734597021</v>
      </c>
      <c r="BM141" s="21">
        <f t="shared" si="57"/>
        <v>11.75</v>
      </c>
      <c r="BN141" s="17" t="s">
        <v>1601</v>
      </c>
      <c r="BO141" s="17" t="s">
        <v>1601</v>
      </c>
      <c r="BQ141" s="17">
        <v>0.71344316635587557</v>
      </c>
      <c r="BR141" s="26">
        <v>0.72</v>
      </c>
      <c r="BS141" s="26">
        <f t="shared" si="58"/>
        <v>0.81344316635587555</v>
      </c>
      <c r="BU141" s="17">
        <f t="shared" si="59"/>
        <v>0</v>
      </c>
    </row>
    <row r="142" spans="1:73" s="6" customFormat="1" ht="18.75" customHeight="1" x14ac:dyDescent="0.15">
      <c r="A142" s="6" t="s">
        <v>1527</v>
      </c>
      <c r="B142" s="6" t="s">
        <v>112</v>
      </c>
      <c r="C142" s="6" t="s">
        <v>113</v>
      </c>
      <c r="D142" s="6" t="s">
        <v>113</v>
      </c>
      <c r="E142" s="6" t="s">
        <v>113</v>
      </c>
      <c r="F142" s="6" t="s">
        <v>113</v>
      </c>
      <c r="G142" s="6" t="s">
        <v>61</v>
      </c>
      <c r="H142" s="6" t="s">
        <v>159</v>
      </c>
      <c r="I142" s="6" t="s">
        <v>160</v>
      </c>
      <c r="J142" s="6" t="s">
        <v>27</v>
      </c>
      <c r="K142" s="6" t="s">
        <v>1532</v>
      </c>
      <c r="L142" s="6" t="s">
        <v>1545</v>
      </c>
      <c r="M142" s="6" t="s">
        <v>1525</v>
      </c>
      <c r="N142" s="6">
        <v>2</v>
      </c>
      <c r="O142" s="8">
        <v>157.75</v>
      </c>
      <c r="P142" s="8">
        <v>74.988849063252175</v>
      </c>
      <c r="Q142" s="8">
        <v>36.756250000000001</v>
      </c>
      <c r="R142" s="7">
        <f t="shared" si="40"/>
        <v>43.035133168588629</v>
      </c>
      <c r="S142" s="17">
        <f t="shared" si="41"/>
        <v>0.1708249119153511</v>
      </c>
      <c r="T142" s="6">
        <v>3</v>
      </c>
      <c r="U142" s="6">
        <v>3</v>
      </c>
      <c r="V142" s="6">
        <v>3</v>
      </c>
      <c r="W142" s="6">
        <v>2</v>
      </c>
      <c r="X142" s="6" t="s">
        <v>36</v>
      </c>
      <c r="Y142" s="8">
        <v>47.461285008237226</v>
      </c>
      <c r="Z142" s="8">
        <v>31.803953871499175</v>
      </c>
      <c r="AA142" s="8">
        <v>40.143327841845142</v>
      </c>
      <c r="AB142" s="8">
        <v>46</v>
      </c>
      <c r="AC142" s="8">
        <v>46</v>
      </c>
      <c r="AD142" s="8">
        <v>46</v>
      </c>
      <c r="AE142" s="8">
        <v>46</v>
      </c>
      <c r="AF142" s="8">
        <v>46</v>
      </c>
      <c r="AG142" s="8">
        <v>46</v>
      </c>
      <c r="AH142" s="21">
        <v>34</v>
      </c>
      <c r="AI142" s="21">
        <v>37.130000000000003</v>
      </c>
      <c r="AJ142" s="21">
        <v>49.883031301482049</v>
      </c>
      <c r="AK142" s="8">
        <f t="shared" si="42"/>
        <v>516.42159802306355</v>
      </c>
      <c r="AL142" s="8">
        <v>41.125</v>
      </c>
      <c r="AM142" s="17">
        <f t="shared" si="43"/>
        <v>0.8664957131451978</v>
      </c>
      <c r="AN142" s="8">
        <v>27.958333333333336</v>
      </c>
      <c r="AO142" s="17">
        <f t="shared" si="44"/>
        <v>0.87908357075023758</v>
      </c>
      <c r="AP142" s="7">
        <v>36.416666666666664</v>
      </c>
      <c r="AQ142" s="17">
        <f t="shared" si="45"/>
        <v>0.90716611263867786</v>
      </c>
      <c r="AR142" s="21">
        <v>44.041666666666671</v>
      </c>
      <c r="AS142" s="17">
        <f t="shared" si="46"/>
        <v>0.95742753623188415</v>
      </c>
      <c r="AT142" s="21">
        <v>24.416666666666668</v>
      </c>
      <c r="AU142" s="17">
        <f t="shared" si="47"/>
        <v>0.53079710144927539</v>
      </c>
      <c r="AV142" s="21">
        <v>36.916666666666671</v>
      </c>
      <c r="AW142" s="17">
        <f t="shared" si="48"/>
        <v>0.80253623188405809</v>
      </c>
      <c r="AX142" s="17" t="s">
        <v>1526</v>
      </c>
      <c r="AY142" s="21">
        <v>23.333333333333329</v>
      </c>
      <c r="AZ142" s="17">
        <f t="shared" si="49"/>
        <v>0.50724637681159412</v>
      </c>
      <c r="BA142" s="17" t="s">
        <v>1526</v>
      </c>
      <c r="BB142" s="21">
        <v>16.75</v>
      </c>
      <c r="BC142" s="17">
        <f t="shared" si="50"/>
        <v>0.3641304347826087</v>
      </c>
      <c r="BD142" s="21">
        <v>24.875</v>
      </c>
      <c r="BE142" s="17">
        <f t="shared" si="51"/>
        <v>0.54076086956521741</v>
      </c>
      <c r="BF142" s="21">
        <v>32.625</v>
      </c>
      <c r="BG142" s="17">
        <f t="shared" si="52"/>
        <v>0.9595588235294118</v>
      </c>
      <c r="BH142" s="21">
        <v>22.291666666666664</v>
      </c>
      <c r="BI142" s="17">
        <f t="shared" si="53"/>
        <v>0.60036807612891629</v>
      </c>
      <c r="BJ142" s="21">
        <f t="shared" si="54"/>
        <v>466.53856672158156</v>
      </c>
      <c r="BK142" s="21">
        <f t="shared" si="55"/>
        <v>330.75</v>
      </c>
      <c r="BL142" s="21">
        <f t="shared" si="56"/>
        <v>121.01303130148204</v>
      </c>
      <c r="BM142" s="21">
        <f t="shared" si="57"/>
        <v>54.916666666666664</v>
      </c>
      <c r="BN142" s="17" t="s">
        <v>1601</v>
      </c>
      <c r="BO142" s="17" t="s">
        <v>1601</v>
      </c>
      <c r="BQ142" s="17">
        <v>0.71344316635587557</v>
      </c>
      <c r="BR142" s="26">
        <v>0.72</v>
      </c>
      <c r="BS142" s="26">
        <f t="shared" si="58"/>
        <v>0.81344316635587555</v>
      </c>
      <c r="BU142" s="17">
        <f t="shared" si="59"/>
        <v>0</v>
      </c>
    </row>
    <row r="143" spans="1:73" s="6" customFormat="1" ht="18.75" customHeight="1" x14ac:dyDescent="0.15">
      <c r="A143" s="6" t="s">
        <v>1527</v>
      </c>
      <c r="B143" s="6" t="s">
        <v>112</v>
      </c>
      <c r="C143" s="6" t="s">
        <v>113</v>
      </c>
      <c r="D143" s="6" t="s">
        <v>113</v>
      </c>
      <c r="E143" s="6" t="s">
        <v>113</v>
      </c>
      <c r="F143" s="6" t="s">
        <v>113</v>
      </c>
      <c r="G143" s="6" t="s">
        <v>61</v>
      </c>
      <c r="H143" s="6" t="s">
        <v>161</v>
      </c>
      <c r="I143" s="6" t="s">
        <v>162</v>
      </c>
      <c r="J143" s="6" t="s">
        <v>27</v>
      </c>
      <c r="K143" s="6" t="s">
        <v>1532</v>
      </c>
      <c r="L143" s="6" t="s">
        <v>1545</v>
      </c>
      <c r="M143" s="6" t="s">
        <v>1525</v>
      </c>
      <c r="N143" s="6">
        <v>2</v>
      </c>
      <c r="O143" s="8">
        <v>116.83333333333333</v>
      </c>
      <c r="P143" s="8">
        <v>89.506987149313204</v>
      </c>
      <c r="Q143" s="8">
        <v>53</v>
      </c>
      <c r="R143" s="7">
        <f t="shared" si="40"/>
        <v>61.890733113673782</v>
      </c>
      <c r="S143" s="17">
        <f t="shared" si="41"/>
        <v>0.1677496813900714</v>
      </c>
      <c r="T143" s="6">
        <v>3</v>
      </c>
      <c r="U143" s="6">
        <v>3</v>
      </c>
      <c r="V143" s="6">
        <v>3</v>
      </c>
      <c r="W143" s="6">
        <v>2</v>
      </c>
      <c r="X143" s="6" t="s">
        <v>36</v>
      </c>
      <c r="Y143" s="8">
        <v>63.281713344316302</v>
      </c>
      <c r="Z143" s="8">
        <v>42.405271828665569</v>
      </c>
      <c r="AA143" s="8">
        <v>53.191103789126856</v>
      </c>
      <c r="AB143" s="8">
        <v>69</v>
      </c>
      <c r="AC143" s="8">
        <v>69</v>
      </c>
      <c r="AD143" s="8">
        <v>69</v>
      </c>
      <c r="AE143" s="8">
        <v>69</v>
      </c>
      <c r="AF143" s="8">
        <v>69</v>
      </c>
      <c r="AG143" s="8">
        <v>69</v>
      </c>
      <c r="AH143" s="21">
        <v>43</v>
      </c>
      <c r="AI143" s="21">
        <v>55.300000000000004</v>
      </c>
      <c r="AJ143" s="21">
        <v>71.5107084019768</v>
      </c>
      <c r="AK143" s="8">
        <f t="shared" si="42"/>
        <v>742.68879736408542</v>
      </c>
      <c r="AL143" s="8">
        <v>113.41666666666666</v>
      </c>
      <c r="AM143" s="17">
        <f t="shared" si="43"/>
        <v>1.7922502516574683</v>
      </c>
      <c r="AN143" s="8">
        <v>22.124999999999996</v>
      </c>
      <c r="AO143" s="17">
        <f t="shared" si="44"/>
        <v>0.5217511655011654</v>
      </c>
      <c r="AP143" s="7">
        <v>88.374999999999986</v>
      </c>
      <c r="AQ143" s="17">
        <f t="shared" si="45"/>
        <v>1.661462043546938</v>
      </c>
      <c r="AR143" s="21">
        <v>28.166666666666664</v>
      </c>
      <c r="AS143" s="17">
        <f t="shared" si="46"/>
        <v>0.40821256038647341</v>
      </c>
      <c r="AT143" s="21">
        <v>66.458333333333343</v>
      </c>
      <c r="AU143" s="17">
        <f t="shared" si="47"/>
        <v>0.96316425120772964</v>
      </c>
      <c r="AV143" s="21">
        <v>72.583333333333329</v>
      </c>
      <c r="AW143" s="17">
        <f t="shared" si="48"/>
        <v>1.0519323671497585</v>
      </c>
      <c r="AX143" s="17"/>
      <c r="AY143" s="21">
        <v>26.333333333333336</v>
      </c>
      <c r="AZ143" s="17">
        <f t="shared" si="49"/>
        <v>0.38164251207729472</v>
      </c>
      <c r="BA143" s="17" t="s">
        <v>1526</v>
      </c>
      <c r="BB143" s="21">
        <v>15.416666666666668</v>
      </c>
      <c r="BC143" s="17">
        <f t="shared" si="50"/>
        <v>0.22342995169082128</v>
      </c>
      <c r="BD143" s="21">
        <v>22.124999999999996</v>
      </c>
      <c r="BE143" s="17">
        <f t="shared" si="51"/>
        <v>0.3206521739130434</v>
      </c>
      <c r="BF143" s="21">
        <v>36.958333333333336</v>
      </c>
      <c r="BG143" s="17">
        <f t="shared" si="52"/>
        <v>0.85949612403100784</v>
      </c>
      <c r="BH143" s="21">
        <v>41.458333333333329</v>
      </c>
      <c r="BI143" s="17">
        <f t="shared" si="53"/>
        <v>0.7496986136226641</v>
      </c>
      <c r="BJ143" s="21">
        <f t="shared" si="54"/>
        <v>671.17808896210863</v>
      </c>
      <c r="BK143" s="21">
        <f t="shared" si="55"/>
        <v>533.41666666666663</v>
      </c>
      <c r="BL143" s="21">
        <f t="shared" si="56"/>
        <v>169.8107084019768</v>
      </c>
      <c r="BM143" s="21">
        <f t="shared" si="57"/>
        <v>78.416666666666657</v>
      </c>
      <c r="BN143" s="17" t="s">
        <v>1601</v>
      </c>
      <c r="BO143" s="17" t="s">
        <v>1601</v>
      </c>
      <c r="BQ143" s="17">
        <v>0.71344316635587557</v>
      </c>
      <c r="BR143" s="26">
        <v>0.72</v>
      </c>
      <c r="BS143" s="26">
        <f t="shared" si="58"/>
        <v>0.81344316635587555</v>
      </c>
      <c r="BU143" s="17">
        <f t="shared" si="59"/>
        <v>0</v>
      </c>
    </row>
    <row r="144" spans="1:73" s="6" customFormat="1" ht="18.75" customHeight="1" x14ac:dyDescent="0.15">
      <c r="A144" s="6" t="s">
        <v>1527</v>
      </c>
      <c r="B144" s="6" t="s">
        <v>112</v>
      </c>
      <c r="C144" s="6" t="s">
        <v>113</v>
      </c>
      <c r="D144" s="6" t="s">
        <v>113</v>
      </c>
      <c r="E144" s="6" t="s">
        <v>113</v>
      </c>
      <c r="F144" s="6" t="s">
        <v>113</v>
      </c>
      <c r="G144" s="6" t="s">
        <v>61</v>
      </c>
      <c r="H144" s="6" t="s">
        <v>163</v>
      </c>
      <c r="I144" s="6" t="s">
        <v>164</v>
      </c>
      <c r="J144" s="6" t="s">
        <v>27</v>
      </c>
      <c r="K144" s="6" t="s">
        <v>1530</v>
      </c>
      <c r="L144" s="6" t="s">
        <v>1545</v>
      </c>
      <c r="M144" s="6" t="s">
        <v>1525</v>
      </c>
      <c r="N144" s="6">
        <v>2</v>
      </c>
      <c r="O144" s="8">
        <v>75</v>
      </c>
      <c r="P144" s="8">
        <v>71.75</v>
      </c>
      <c r="Q144" s="8">
        <v>68.204833333333326</v>
      </c>
      <c r="R144" s="7">
        <f t="shared" si="40"/>
        <v>78.358585166666671</v>
      </c>
      <c r="S144" s="17">
        <f t="shared" si="41"/>
        <v>0.14887144117352413</v>
      </c>
      <c r="T144" s="6">
        <v>2</v>
      </c>
      <c r="U144" s="6">
        <v>2</v>
      </c>
      <c r="V144" s="6">
        <v>2</v>
      </c>
      <c r="W144" s="6">
        <v>1</v>
      </c>
      <c r="X144" s="6" t="s">
        <v>28</v>
      </c>
      <c r="Y144" s="8">
        <v>100</v>
      </c>
      <c r="Z144" s="8">
        <v>55.363022000000008</v>
      </c>
      <c r="AA144" s="8">
        <v>66</v>
      </c>
      <c r="AB144" s="8">
        <v>86</v>
      </c>
      <c r="AC144" s="8">
        <v>88</v>
      </c>
      <c r="AD144" s="8">
        <v>86</v>
      </c>
      <c r="AE144" s="8">
        <v>86</v>
      </c>
      <c r="AF144" s="8">
        <v>86</v>
      </c>
      <c r="AG144" s="8">
        <v>86</v>
      </c>
      <c r="AH144" s="21">
        <v>45</v>
      </c>
      <c r="AI144" s="21">
        <v>67.94</v>
      </c>
      <c r="AJ144" s="21">
        <v>88</v>
      </c>
      <c r="AK144" s="8">
        <f t="shared" si="42"/>
        <v>940.30302200000006</v>
      </c>
      <c r="AL144" s="8">
        <v>68.5</v>
      </c>
      <c r="AM144" s="17">
        <f t="shared" si="43"/>
        <v>0.68500000000000005</v>
      </c>
      <c r="AN144" s="8">
        <v>27</v>
      </c>
      <c r="AO144" s="17">
        <f t="shared" si="44"/>
        <v>0.48769014090307417</v>
      </c>
      <c r="AP144" s="7">
        <v>26.8333333333333</v>
      </c>
      <c r="AQ144" s="17">
        <f t="shared" si="45"/>
        <v>0.40656565656565608</v>
      </c>
      <c r="AR144" s="21">
        <v>11</v>
      </c>
      <c r="AS144" s="17">
        <f t="shared" si="46"/>
        <v>0.12790697674418605</v>
      </c>
      <c r="AT144" s="21">
        <v>54.5</v>
      </c>
      <c r="AU144" s="17">
        <f t="shared" si="47"/>
        <v>0.61931818181818177</v>
      </c>
      <c r="AV144" s="21">
        <v>25.625</v>
      </c>
      <c r="AW144" s="17">
        <f t="shared" si="48"/>
        <v>0.29796511627906974</v>
      </c>
      <c r="AX144" s="17" t="s">
        <v>1526</v>
      </c>
      <c r="AY144" s="21">
        <v>39.5</v>
      </c>
      <c r="AZ144" s="17">
        <f t="shared" si="49"/>
        <v>0.45930232558139533</v>
      </c>
      <c r="BA144" s="17" t="s">
        <v>1526</v>
      </c>
      <c r="BB144" s="21">
        <v>4.5</v>
      </c>
      <c r="BC144" s="17">
        <f t="shared" si="50"/>
        <v>5.232558139534884E-2</v>
      </c>
      <c r="BD144" s="21">
        <v>27</v>
      </c>
      <c r="BE144" s="17">
        <f t="shared" si="51"/>
        <v>0.31395348837209303</v>
      </c>
      <c r="BF144" s="21">
        <v>16.95</v>
      </c>
      <c r="BG144" s="17">
        <f t="shared" si="52"/>
        <v>0.37666666666666665</v>
      </c>
      <c r="BH144" s="21">
        <v>11.5</v>
      </c>
      <c r="BI144" s="17">
        <f t="shared" si="53"/>
        <v>0.16926700029437738</v>
      </c>
      <c r="BJ144" s="21">
        <f t="shared" si="54"/>
        <v>852.30302200000006</v>
      </c>
      <c r="BK144" s="21">
        <f t="shared" si="55"/>
        <v>312.9083333333333</v>
      </c>
      <c r="BL144" s="21">
        <f t="shared" si="56"/>
        <v>200.94</v>
      </c>
      <c r="BM144" s="21">
        <f t="shared" si="57"/>
        <v>28.45</v>
      </c>
      <c r="BN144" s="17" t="s">
        <v>1601</v>
      </c>
      <c r="BO144" s="17" t="s">
        <v>1601</v>
      </c>
      <c r="BQ144" s="17">
        <v>0.71344316635587557</v>
      </c>
      <c r="BR144" s="26">
        <v>0.72</v>
      </c>
      <c r="BS144" s="26">
        <f t="shared" si="58"/>
        <v>0.81344316635587555</v>
      </c>
      <c r="BU144" s="17">
        <f t="shared" si="59"/>
        <v>0</v>
      </c>
    </row>
    <row r="145" spans="1:73" s="6" customFormat="1" ht="18.75" customHeight="1" x14ac:dyDescent="0.15">
      <c r="A145" s="6" t="s">
        <v>1527</v>
      </c>
      <c r="B145" s="6" t="s">
        <v>112</v>
      </c>
      <c r="C145" s="6" t="s">
        <v>113</v>
      </c>
      <c r="D145" s="6" t="s">
        <v>113</v>
      </c>
      <c r="E145" s="6" t="s">
        <v>113</v>
      </c>
      <c r="F145" s="6" t="s">
        <v>113</v>
      </c>
      <c r="G145" s="6" t="s">
        <v>61</v>
      </c>
      <c r="H145" s="6" t="s">
        <v>165</v>
      </c>
      <c r="I145" s="6" t="s">
        <v>166</v>
      </c>
      <c r="J145" s="6" t="s">
        <v>29</v>
      </c>
      <c r="K145" s="6" t="s">
        <v>1528</v>
      </c>
      <c r="L145" s="6" t="s">
        <v>1545</v>
      </c>
      <c r="M145" s="6" t="s">
        <v>1525</v>
      </c>
      <c r="N145" s="6">
        <v>1</v>
      </c>
      <c r="O145" s="8">
        <v>83.333333333333329</v>
      </c>
      <c r="P145" s="8">
        <v>68</v>
      </c>
      <c r="Q145" s="8">
        <v>37.763888889166665</v>
      </c>
      <c r="R145" s="7">
        <f t="shared" si="40"/>
        <v>54.457117575800275</v>
      </c>
      <c r="S145" s="17">
        <f t="shared" si="41"/>
        <v>0.44204209835556418</v>
      </c>
      <c r="T145" s="6">
        <v>3</v>
      </c>
      <c r="U145" s="6">
        <v>2</v>
      </c>
      <c r="V145" s="6">
        <v>2</v>
      </c>
      <c r="W145" s="6">
        <v>1</v>
      </c>
      <c r="X145" s="6" t="s">
        <v>36</v>
      </c>
      <c r="Y145" s="8">
        <v>50</v>
      </c>
      <c r="Z145" s="8">
        <v>44.835739138010034</v>
      </c>
      <c r="AA145" s="8">
        <v>61.0116634265543</v>
      </c>
      <c r="AB145" s="8">
        <v>62</v>
      </c>
      <c r="AC145" s="8">
        <v>55.69005837912389</v>
      </c>
      <c r="AD145" s="8">
        <v>54</v>
      </c>
      <c r="AE145" s="8">
        <v>56.333268473984702</v>
      </c>
      <c r="AF145" s="8">
        <v>56</v>
      </c>
      <c r="AG145" s="8">
        <v>60.152402857389703</v>
      </c>
      <c r="AH145" s="21">
        <v>42</v>
      </c>
      <c r="AI145" s="21">
        <v>48.564466244807804</v>
      </c>
      <c r="AJ145" s="21">
        <v>62.897812389732891</v>
      </c>
      <c r="AK145" s="8">
        <f t="shared" si="42"/>
        <v>653.48541090960327</v>
      </c>
      <c r="AL145" s="8">
        <v>35.5</v>
      </c>
      <c r="AM145" s="17">
        <f t="shared" si="43"/>
        <v>0.71</v>
      </c>
      <c r="AN145" s="8">
        <v>30.5</v>
      </c>
      <c r="AO145" s="17">
        <f t="shared" si="44"/>
        <v>0.6802608942414704</v>
      </c>
      <c r="AP145" s="7">
        <v>61</v>
      </c>
      <c r="AQ145" s="17">
        <f t="shared" si="45"/>
        <v>0.99980883283786648</v>
      </c>
      <c r="AR145" s="21">
        <v>32</v>
      </c>
      <c r="AS145" s="17">
        <f t="shared" si="46"/>
        <v>0.5161290322580645</v>
      </c>
      <c r="AT145" s="21">
        <v>56</v>
      </c>
      <c r="AU145" s="17">
        <f t="shared" si="47"/>
        <v>1.0055654748782288</v>
      </c>
      <c r="AV145" s="21">
        <v>54.375</v>
      </c>
      <c r="AW145" s="17">
        <f t="shared" si="48"/>
        <v>1.0069444444444444</v>
      </c>
      <c r="AX145" s="17"/>
      <c r="AY145" s="21">
        <v>15.75</v>
      </c>
      <c r="AZ145" s="17">
        <f t="shared" si="49"/>
        <v>0.27958612071787592</v>
      </c>
      <c r="BA145" s="17" t="s">
        <v>1526</v>
      </c>
      <c r="BB145" s="21">
        <v>22</v>
      </c>
      <c r="BC145" s="17">
        <f t="shared" si="50"/>
        <v>0.39285714285714285</v>
      </c>
      <c r="BD145" s="21">
        <v>32.01</v>
      </c>
      <c r="BE145" s="17">
        <f t="shared" si="51"/>
        <v>0.53214831792987272</v>
      </c>
      <c r="BF145" s="21">
        <v>35.300000000000004</v>
      </c>
      <c r="BG145" s="17">
        <f t="shared" si="52"/>
        <v>0.8404761904761906</v>
      </c>
      <c r="BH145" s="21">
        <v>22.789999999999996</v>
      </c>
      <c r="BI145" s="17">
        <f t="shared" si="53"/>
        <v>0.4692731489134106</v>
      </c>
      <c r="BJ145" s="21">
        <f t="shared" si="54"/>
        <v>590.58759851987043</v>
      </c>
      <c r="BK145" s="21">
        <f t="shared" si="55"/>
        <v>397.22500000000002</v>
      </c>
      <c r="BL145" s="21">
        <f t="shared" si="56"/>
        <v>153.4622786345407</v>
      </c>
      <c r="BM145" s="21">
        <f t="shared" si="57"/>
        <v>58.09</v>
      </c>
      <c r="BN145" s="17" t="s">
        <v>1601</v>
      </c>
      <c r="BO145" s="17" t="s">
        <v>1601</v>
      </c>
      <c r="BQ145" s="17">
        <v>0.71344316635587557</v>
      </c>
      <c r="BR145" s="26">
        <v>0.72</v>
      </c>
      <c r="BS145" s="26">
        <f t="shared" si="58"/>
        <v>0.81344316635587555</v>
      </c>
      <c r="BU145" s="17">
        <f t="shared" si="59"/>
        <v>0</v>
      </c>
    </row>
    <row r="146" spans="1:73" s="6" customFormat="1" ht="18.75" customHeight="1" x14ac:dyDescent="0.15">
      <c r="A146" s="6" t="s">
        <v>1527</v>
      </c>
      <c r="B146" s="6" t="s">
        <v>112</v>
      </c>
      <c r="C146" s="6" t="s">
        <v>113</v>
      </c>
      <c r="D146" s="6" t="s">
        <v>113</v>
      </c>
      <c r="E146" s="6" t="s">
        <v>113</v>
      </c>
      <c r="F146" s="6" t="s">
        <v>113</v>
      </c>
      <c r="G146" s="6" t="s">
        <v>61</v>
      </c>
      <c r="H146" s="6" t="s">
        <v>167</v>
      </c>
      <c r="I146" s="6" t="s">
        <v>168</v>
      </c>
      <c r="J146" s="6" t="s">
        <v>27</v>
      </c>
      <c r="K146" s="6" t="s">
        <v>1532</v>
      </c>
      <c r="L146" s="6" t="s">
        <v>1545</v>
      </c>
      <c r="M146" s="6" t="s">
        <v>1525</v>
      </c>
      <c r="N146" s="6">
        <v>1</v>
      </c>
      <c r="O146" s="8">
        <v>30.083333333333332</v>
      </c>
      <c r="P146" s="8">
        <v>39.909725000000002</v>
      </c>
      <c r="Q146" s="8">
        <v>46.907420249999824</v>
      </c>
      <c r="R146" s="7">
        <f t="shared" si="40"/>
        <v>56.88416666666663</v>
      </c>
      <c r="S146" s="17">
        <f t="shared" si="41"/>
        <v>0.21269015357259691</v>
      </c>
      <c r="T146" s="6">
        <v>3</v>
      </c>
      <c r="U146" s="6">
        <v>3</v>
      </c>
      <c r="V146" s="6">
        <v>3</v>
      </c>
      <c r="W146" s="6">
        <v>2</v>
      </c>
      <c r="X146" s="6" t="s">
        <v>36</v>
      </c>
      <c r="Y146" s="8">
        <v>64</v>
      </c>
      <c r="Z146" s="8">
        <v>43</v>
      </c>
      <c r="AA146" s="8">
        <v>54</v>
      </c>
      <c r="AB146" s="8">
        <v>59</v>
      </c>
      <c r="AC146" s="8">
        <v>59</v>
      </c>
      <c r="AD146" s="8">
        <v>59</v>
      </c>
      <c r="AE146" s="8">
        <v>59</v>
      </c>
      <c r="AF146" s="8">
        <v>59</v>
      </c>
      <c r="AG146" s="8">
        <v>59</v>
      </c>
      <c r="AH146" s="21">
        <v>60</v>
      </c>
      <c r="AI146" s="21">
        <v>46.61</v>
      </c>
      <c r="AJ146" s="21">
        <v>60.999999999999545</v>
      </c>
      <c r="AK146" s="8">
        <f t="shared" si="42"/>
        <v>682.60999999999956</v>
      </c>
      <c r="AL146" s="8">
        <v>65.484832904884314</v>
      </c>
      <c r="AM146" s="17">
        <f t="shared" si="43"/>
        <v>1.0232005141388174</v>
      </c>
      <c r="AN146" s="8">
        <v>40.709897172236502</v>
      </c>
      <c r="AO146" s="17">
        <f t="shared" si="44"/>
        <v>0.94674179470317443</v>
      </c>
      <c r="AP146" s="7">
        <v>44.544987146529557</v>
      </c>
      <c r="AQ146" s="17">
        <f t="shared" si="45"/>
        <v>0.82490716938017694</v>
      </c>
      <c r="AR146" s="21">
        <v>62.560411311053983</v>
      </c>
      <c r="AS146" s="17">
        <f t="shared" si="46"/>
        <v>1.0603459544246439</v>
      </c>
      <c r="AT146" s="21">
        <v>69.758354755784055</v>
      </c>
      <c r="AU146" s="17">
        <f t="shared" si="47"/>
        <v>1.1823449958607466</v>
      </c>
      <c r="AV146" s="21">
        <v>45.161953727506422</v>
      </c>
      <c r="AW146" s="17">
        <f t="shared" si="48"/>
        <v>0.76545684283909188</v>
      </c>
      <c r="AX146" s="17" t="s">
        <v>1526</v>
      </c>
      <c r="AY146" s="21">
        <v>45.943444730077118</v>
      </c>
      <c r="AZ146" s="17">
        <f t="shared" si="49"/>
        <v>0.77870245305215458</v>
      </c>
      <c r="BA146" s="17" t="s">
        <v>1526</v>
      </c>
      <c r="BB146" s="21">
        <v>38.745501285347039</v>
      </c>
      <c r="BC146" s="17">
        <f t="shared" si="50"/>
        <v>0.6567034116160515</v>
      </c>
      <c r="BD146" s="21">
        <v>26.03269922879177</v>
      </c>
      <c r="BE146" s="17">
        <f t="shared" si="51"/>
        <v>0.44123219031850458</v>
      </c>
      <c r="BF146" s="21">
        <v>45.682665032121662</v>
      </c>
      <c r="BG146" s="17">
        <f t="shared" si="52"/>
        <v>0.76137775053536105</v>
      </c>
      <c r="BH146" s="21">
        <v>51.551624472237158</v>
      </c>
      <c r="BI146" s="17">
        <f t="shared" si="53"/>
        <v>1.1060206923886968</v>
      </c>
      <c r="BJ146" s="21">
        <f t="shared" si="54"/>
        <v>621.61</v>
      </c>
      <c r="BK146" s="21">
        <f t="shared" si="55"/>
        <v>536.17637176656956</v>
      </c>
      <c r="BL146" s="21">
        <f t="shared" si="56"/>
        <v>167.60999999999956</v>
      </c>
      <c r="BM146" s="21">
        <f t="shared" si="57"/>
        <v>97.234289504358827</v>
      </c>
      <c r="BN146" s="17"/>
      <c r="BO146" s="17"/>
      <c r="BQ146" s="17">
        <v>0.71344316635587557</v>
      </c>
      <c r="BR146" s="26">
        <v>0.72</v>
      </c>
      <c r="BS146" s="26">
        <f t="shared" si="58"/>
        <v>0.81344316635587555</v>
      </c>
      <c r="BU146" s="17">
        <f t="shared" si="59"/>
        <v>0</v>
      </c>
    </row>
    <row r="147" spans="1:73" s="6" customFormat="1" ht="18.75" customHeight="1" x14ac:dyDescent="0.15">
      <c r="A147" s="6" t="s">
        <v>1527</v>
      </c>
      <c r="B147" s="6" t="s">
        <v>112</v>
      </c>
      <c r="C147" s="6" t="s">
        <v>113</v>
      </c>
      <c r="D147" s="6" t="s">
        <v>113</v>
      </c>
      <c r="E147" s="6" t="s">
        <v>113</v>
      </c>
      <c r="F147" s="6" t="s">
        <v>113</v>
      </c>
      <c r="G147" s="6" t="s">
        <v>61</v>
      </c>
      <c r="H147" s="6" t="s">
        <v>169</v>
      </c>
      <c r="I147" s="6" t="s">
        <v>170</v>
      </c>
      <c r="J147" s="6" t="s">
        <v>29</v>
      </c>
      <c r="K147" s="6" t="s">
        <v>1528</v>
      </c>
      <c r="L147" s="6" t="s">
        <v>1545</v>
      </c>
      <c r="M147" s="6" t="s">
        <v>1525</v>
      </c>
      <c r="N147" s="6">
        <v>1</v>
      </c>
      <c r="O147" s="8">
        <v>89.465333333333334</v>
      </c>
      <c r="P147" s="8">
        <v>95.75</v>
      </c>
      <c r="Q147" s="8">
        <v>54.003472222222221</v>
      </c>
      <c r="R147" s="7">
        <f t="shared" si="40"/>
        <v>67.901861504351118</v>
      </c>
      <c r="S147" s="17">
        <f t="shared" si="41"/>
        <v>0.25736103087848794</v>
      </c>
      <c r="T147" s="6">
        <v>4</v>
      </c>
      <c r="U147" s="6">
        <v>3</v>
      </c>
      <c r="V147" s="6">
        <v>3</v>
      </c>
      <c r="W147" s="6">
        <v>2</v>
      </c>
      <c r="X147" s="6" t="s">
        <v>28</v>
      </c>
      <c r="Y147" s="8">
        <v>80</v>
      </c>
      <c r="Z147" s="8">
        <v>55.891331384580667</v>
      </c>
      <c r="AA147" s="8">
        <v>74.846035206390596</v>
      </c>
      <c r="AB147" s="8">
        <v>71.855094442028602</v>
      </c>
      <c r="AC147" s="8">
        <v>68.843015461177927</v>
      </c>
      <c r="AD147" s="8">
        <v>65.858114187241313</v>
      </c>
      <c r="AE147" s="8">
        <v>67.849054951603307</v>
      </c>
      <c r="AF147" s="8">
        <v>67.836975970752604</v>
      </c>
      <c r="AG147" s="8">
        <v>70</v>
      </c>
      <c r="AH147" s="21">
        <v>56</v>
      </c>
      <c r="AI147" s="21">
        <v>57.67</v>
      </c>
      <c r="AJ147" s="21">
        <v>78.172716448438507</v>
      </c>
      <c r="AK147" s="8">
        <f t="shared" si="42"/>
        <v>814.82233805221335</v>
      </c>
      <c r="AL147" s="8">
        <v>72.75</v>
      </c>
      <c r="AM147" s="17">
        <f t="shared" si="43"/>
        <v>0.90937500000000004</v>
      </c>
      <c r="AN147" s="8">
        <v>51.5</v>
      </c>
      <c r="AO147" s="17">
        <f t="shared" si="44"/>
        <v>0.92143090393813465</v>
      </c>
      <c r="AP147" s="7">
        <v>64.75</v>
      </c>
      <c r="AQ147" s="17">
        <f t="shared" si="45"/>
        <v>0.86510928496679318</v>
      </c>
      <c r="AR147" s="21">
        <v>63.916600000000003</v>
      </c>
      <c r="AS147" s="17">
        <f t="shared" si="46"/>
        <v>0.88952078480067642</v>
      </c>
      <c r="AT147" s="21">
        <v>141.16666666666669</v>
      </c>
      <c r="AU147" s="17">
        <f t="shared" si="47"/>
        <v>2.0505590250658563</v>
      </c>
      <c r="AV147" s="21">
        <v>45.125</v>
      </c>
      <c r="AW147" s="17">
        <f t="shared" si="48"/>
        <v>0.68518512193812653</v>
      </c>
      <c r="AX147" s="17" t="s">
        <v>1526</v>
      </c>
      <c r="AY147" s="21">
        <v>52.5</v>
      </c>
      <c r="AZ147" s="17">
        <f t="shared" si="49"/>
        <v>0.77377643708446964</v>
      </c>
      <c r="BA147" s="17" t="s">
        <v>1526</v>
      </c>
      <c r="BB147" s="21">
        <v>26.509999999999998</v>
      </c>
      <c r="BC147" s="17">
        <f t="shared" si="50"/>
        <v>0.39078982546966101</v>
      </c>
      <c r="BD147" s="21">
        <v>76.39</v>
      </c>
      <c r="BE147" s="17">
        <f t="shared" si="51"/>
        <v>1.0912857142857142</v>
      </c>
      <c r="BF147" s="21">
        <v>39.25</v>
      </c>
      <c r="BG147" s="17">
        <f t="shared" si="52"/>
        <v>0.7008928571428571</v>
      </c>
      <c r="BH147" s="21">
        <v>42.140000000000008</v>
      </c>
      <c r="BI147" s="17">
        <f t="shared" si="53"/>
        <v>0.7307092075602567</v>
      </c>
      <c r="BJ147" s="21">
        <f t="shared" si="54"/>
        <v>736.6496216037749</v>
      </c>
      <c r="BK147" s="21">
        <f t="shared" si="55"/>
        <v>675.99826666666672</v>
      </c>
      <c r="BL147" s="21">
        <f t="shared" si="56"/>
        <v>191.84271644843852</v>
      </c>
      <c r="BM147" s="21">
        <f t="shared" si="57"/>
        <v>81.390000000000015</v>
      </c>
      <c r="BN147" s="17" t="s">
        <v>1601</v>
      </c>
      <c r="BO147" s="17" t="s">
        <v>1601</v>
      </c>
      <c r="BQ147" s="17">
        <v>0.71344316635587557</v>
      </c>
      <c r="BR147" s="26">
        <v>0.72</v>
      </c>
      <c r="BS147" s="26">
        <f t="shared" si="58"/>
        <v>0.81344316635587555</v>
      </c>
      <c r="BU147" s="17">
        <f t="shared" si="59"/>
        <v>0</v>
      </c>
    </row>
    <row r="148" spans="1:73" s="6" customFormat="1" ht="18.75" customHeight="1" x14ac:dyDescent="0.15">
      <c r="A148" s="6" t="s">
        <v>1527</v>
      </c>
      <c r="B148" s="6" t="s">
        <v>112</v>
      </c>
      <c r="C148" s="6" t="s">
        <v>113</v>
      </c>
      <c r="D148" s="6" t="s">
        <v>113</v>
      </c>
      <c r="E148" s="6" t="s">
        <v>113</v>
      </c>
      <c r="F148" s="6" t="s">
        <v>113</v>
      </c>
      <c r="G148" s="6" t="s">
        <v>61</v>
      </c>
      <c r="H148" s="6" t="s">
        <v>171</v>
      </c>
      <c r="I148" s="6" t="s">
        <v>172</v>
      </c>
      <c r="J148" s="6" t="s">
        <v>29</v>
      </c>
      <c r="K148" s="6" t="s">
        <v>1528</v>
      </c>
      <c r="L148" s="6" t="s">
        <v>1545</v>
      </c>
      <c r="M148" s="6" t="s">
        <v>1525</v>
      </c>
      <c r="N148" s="6">
        <v>1</v>
      </c>
      <c r="O148" s="8">
        <v>104.5</v>
      </c>
      <c r="P148" s="8">
        <v>96.75</v>
      </c>
      <c r="Q148" s="8">
        <v>45.190971666666663</v>
      </c>
      <c r="R148" s="7">
        <f t="shared" si="40"/>
        <v>59.767266627906359</v>
      </c>
      <c r="S148" s="17">
        <f t="shared" si="41"/>
        <v>0.32254882830924658</v>
      </c>
      <c r="T148" s="6">
        <v>3</v>
      </c>
      <c r="U148" s="6">
        <v>2</v>
      </c>
      <c r="V148" s="6">
        <v>2</v>
      </c>
      <c r="W148" s="6">
        <v>1</v>
      </c>
      <c r="X148" s="6" t="s">
        <v>28</v>
      </c>
      <c r="Y148" s="8">
        <v>60</v>
      </c>
      <c r="Z148" s="8">
        <v>48.466854004606134</v>
      </c>
      <c r="AA148" s="8">
        <v>66.466896522845502</v>
      </c>
      <c r="AB148" s="8">
        <v>65</v>
      </c>
      <c r="AC148" s="8">
        <v>59.2002326907281</v>
      </c>
      <c r="AD148" s="8">
        <v>57.5</v>
      </c>
      <c r="AE148" s="8">
        <v>56.733560354962897</v>
      </c>
      <c r="AF148" s="8">
        <v>58.666905026493403</v>
      </c>
      <c r="AG148" s="8">
        <v>68.266930537436991</v>
      </c>
      <c r="AH148" s="21">
        <v>56.5</v>
      </c>
      <c r="AI148" s="21">
        <v>51.771539551947974</v>
      </c>
      <c r="AJ148" s="21">
        <v>68.634280845855301</v>
      </c>
      <c r="AK148" s="8">
        <f t="shared" si="42"/>
        <v>717.20719953487628</v>
      </c>
      <c r="AL148" s="8">
        <v>75.8333333333333</v>
      </c>
      <c r="AM148" s="17">
        <f t="shared" si="43"/>
        <v>1.2638888888888884</v>
      </c>
      <c r="AN148" s="8">
        <v>34</v>
      </c>
      <c r="AO148" s="17">
        <f t="shared" si="44"/>
        <v>0.70151035585616406</v>
      </c>
      <c r="AP148" s="7">
        <v>72.5</v>
      </c>
      <c r="AQ148" s="17">
        <f t="shared" si="45"/>
        <v>1.0907685448361628</v>
      </c>
      <c r="AR148" s="21">
        <v>26</v>
      </c>
      <c r="AS148" s="17">
        <f t="shared" si="46"/>
        <v>0.4</v>
      </c>
      <c r="AT148" s="21">
        <v>59.375</v>
      </c>
      <c r="AU148" s="17">
        <f t="shared" si="47"/>
        <v>1.00295213889082</v>
      </c>
      <c r="AV148" s="21">
        <v>57.5</v>
      </c>
      <c r="AW148" s="17">
        <f t="shared" si="48"/>
        <v>1</v>
      </c>
      <c r="AX148" s="17"/>
      <c r="AY148" s="21">
        <v>24</v>
      </c>
      <c r="AZ148" s="17">
        <f t="shared" si="49"/>
        <v>0.42303003460103744</v>
      </c>
      <c r="BA148" s="17" t="s">
        <v>1526</v>
      </c>
      <c r="BB148" s="21">
        <v>15.629999999999999</v>
      </c>
      <c r="BC148" s="17">
        <f t="shared" si="50"/>
        <v>0.26641937209644251</v>
      </c>
      <c r="BD148" s="21">
        <v>35.42</v>
      </c>
      <c r="BE148" s="17">
        <f t="shared" si="51"/>
        <v>0.51884565075876643</v>
      </c>
      <c r="BF148" s="21">
        <v>56.510000000000005</v>
      </c>
      <c r="BG148" s="17">
        <f t="shared" si="52"/>
        <v>1.0001769911504426</v>
      </c>
      <c r="BH148" s="21">
        <v>29.380000000000003</v>
      </c>
      <c r="BI148" s="17">
        <f t="shared" si="53"/>
        <v>0.56749326472163097</v>
      </c>
      <c r="BJ148" s="21">
        <f t="shared" si="54"/>
        <v>648.57291868902098</v>
      </c>
      <c r="BK148" s="21">
        <f t="shared" si="55"/>
        <v>486.14833333333331</v>
      </c>
      <c r="BL148" s="21">
        <f t="shared" si="56"/>
        <v>176.90582039780327</v>
      </c>
      <c r="BM148" s="21">
        <f t="shared" si="57"/>
        <v>85.890000000000015</v>
      </c>
      <c r="BN148" s="17" t="s">
        <v>1601</v>
      </c>
      <c r="BO148" s="17" t="s">
        <v>1601</v>
      </c>
      <c r="BQ148" s="17">
        <v>0.71344316635587557</v>
      </c>
      <c r="BR148" s="26">
        <v>0.72</v>
      </c>
      <c r="BS148" s="26">
        <f t="shared" si="58"/>
        <v>0.81344316635587555</v>
      </c>
      <c r="BU148" s="17">
        <f t="shared" si="59"/>
        <v>0</v>
      </c>
    </row>
    <row r="149" spans="1:73" s="6" customFormat="1" ht="18.75" customHeight="1" x14ac:dyDescent="0.15">
      <c r="A149" s="6" t="s">
        <v>1527</v>
      </c>
      <c r="B149" s="6" t="s">
        <v>112</v>
      </c>
      <c r="C149" s="6" t="s">
        <v>113</v>
      </c>
      <c r="D149" s="6" t="s">
        <v>113</v>
      </c>
      <c r="E149" s="6" t="s">
        <v>113</v>
      </c>
      <c r="F149" s="6" t="s">
        <v>113</v>
      </c>
      <c r="G149" s="6" t="s">
        <v>61</v>
      </c>
      <c r="H149" s="6" t="s">
        <v>173</v>
      </c>
      <c r="I149" s="6" t="s">
        <v>174</v>
      </c>
      <c r="J149" s="6" t="s">
        <v>29</v>
      </c>
      <c r="K149" s="6" t="s">
        <v>1528</v>
      </c>
      <c r="L149" s="6" t="s">
        <v>1545</v>
      </c>
      <c r="M149" s="6" t="s">
        <v>1525</v>
      </c>
      <c r="N149" s="6">
        <v>1</v>
      </c>
      <c r="O149" s="8">
        <v>87.5</v>
      </c>
      <c r="P149" s="8">
        <v>84.583333333333329</v>
      </c>
      <c r="Q149" s="8">
        <v>71.228466666666677</v>
      </c>
      <c r="R149" s="7">
        <f t="shared" si="40"/>
        <v>84.201958153234045</v>
      </c>
      <c r="S149" s="17">
        <f t="shared" si="41"/>
        <v>0.18213913753444122</v>
      </c>
      <c r="T149" s="6">
        <v>2</v>
      </c>
      <c r="U149" s="6">
        <v>2</v>
      </c>
      <c r="V149" s="6">
        <v>2</v>
      </c>
      <c r="W149" s="6">
        <v>1</v>
      </c>
      <c r="X149" s="6" t="s">
        <v>36</v>
      </c>
      <c r="Y149" s="8">
        <v>88</v>
      </c>
      <c r="Z149" s="8">
        <v>68.07965696798496</v>
      </c>
      <c r="AA149" s="8">
        <v>94.531023405010501</v>
      </c>
      <c r="AB149" s="8">
        <v>91.440750117605305</v>
      </c>
      <c r="AC149" s="8">
        <v>82</v>
      </c>
      <c r="AD149" s="8">
        <v>83</v>
      </c>
      <c r="AE149" s="8">
        <v>83</v>
      </c>
      <c r="AF149" s="8">
        <v>83</v>
      </c>
      <c r="AG149" s="8">
        <v>93.892116554630803</v>
      </c>
      <c r="AH149" s="21">
        <v>75</v>
      </c>
      <c r="AI149" s="21">
        <v>73</v>
      </c>
      <c r="AJ149" s="21">
        <v>95.479950793577075</v>
      </c>
      <c r="AK149" s="8">
        <f t="shared" si="42"/>
        <v>1010.4234978388085</v>
      </c>
      <c r="AL149" s="8">
        <v>58.5416666666667</v>
      </c>
      <c r="AM149" s="17">
        <f t="shared" si="43"/>
        <v>0.66524621212121249</v>
      </c>
      <c r="AN149" s="8">
        <v>78</v>
      </c>
      <c r="AO149" s="17">
        <f t="shared" si="44"/>
        <v>1.1457167011972484</v>
      </c>
      <c r="AP149" s="7">
        <v>93.7916666666667</v>
      </c>
      <c r="AQ149" s="17">
        <f t="shared" si="45"/>
        <v>0.99217868682986654</v>
      </c>
      <c r="AR149" s="21">
        <v>43.75</v>
      </c>
      <c r="AS149" s="17">
        <f t="shared" si="46"/>
        <v>0.47845189309724079</v>
      </c>
      <c r="AT149" s="21">
        <v>26</v>
      </c>
      <c r="AU149" s="17">
        <f t="shared" si="47"/>
        <v>0.31707317073170732</v>
      </c>
      <c r="AV149" s="21">
        <v>83</v>
      </c>
      <c r="AW149" s="17">
        <f t="shared" si="48"/>
        <v>1</v>
      </c>
      <c r="AX149" s="17"/>
      <c r="AY149" s="21">
        <v>13</v>
      </c>
      <c r="AZ149" s="17">
        <f t="shared" si="49"/>
        <v>0.15662650602409639</v>
      </c>
      <c r="BA149" s="17" t="s">
        <v>1526</v>
      </c>
      <c r="BB149" s="21">
        <v>27.5</v>
      </c>
      <c r="BC149" s="17">
        <f t="shared" si="50"/>
        <v>0.33132530120481929</v>
      </c>
      <c r="BD149" s="21">
        <v>56.489999999999995</v>
      </c>
      <c r="BE149" s="17">
        <f t="shared" si="51"/>
        <v>0.60164795589767628</v>
      </c>
      <c r="BF149" s="21">
        <v>52.333333332999999</v>
      </c>
      <c r="BG149" s="17">
        <f t="shared" si="52"/>
        <v>0.69777777777333327</v>
      </c>
      <c r="BH149" s="21">
        <v>31.68</v>
      </c>
      <c r="BI149" s="17">
        <f t="shared" si="53"/>
        <v>0.43397260273972604</v>
      </c>
      <c r="BJ149" s="21">
        <f t="shared" si="54"/>
        <v>914.94354704523153</v>
      </c>
      <c r="BK149" s="21">
        <f t="shared" si="55"/>
        <v>564.08666666633337</v>
      </c>
      <c r="BL149" s="21">
        <f t="shared" si="56"/>
        <v>243.47995079357707</v>
      </c>
      <c r="BM149" s="21">
        <f t="shared" si="57"/>
        <v>84.013333332999991</v>
      </c>
      <c r="BN149" s="17" t="s">
        <v>1601</v>
      </c>
      <c r="BO149" s="17" t="s">
        <v>1601</v>
      </c>
      <c r="BQ149" s="17">
        <v>0.71344316635587557</v>
      </c>
      <c r="BR149" s="26">
        <v>0.72</v>
      </c>
      <c r="BS149" s="26">
        <f t="shared" si="58"/>
        <v>0.81344316635587555</v>
      </c>
      <c r="BU149" s="17">
        <f t="shared" si="59"/>
        <v>0</v>
      </c>
    </row>
    <row r="150" spans="1:73" s="6" customFormat="1" ht="18.75" customHeight="1" x14ac:dyDescent="0.15">
      <c r="A150" s="6" t="s">
        <v>1527</v>
      </c>
      <c r="B150" s="6" t="s">
        <v>112</v>
      </c>
      <c r="C150" s="6" t="s">
        <v>113</v>
      </c>
      <c r="D150" s="6" t="s">
        <v>113</v>
      </c>
      <c r="E150" s="6" t="s">
        <v>113</v>
      </c>
      <c r="F150" s="6" t="s">
        <v>113</v>
      </c>
      <c r="G150" s="6" t="s">
        <v>61</v>
      </c>
      <c r="H150" s="6" t="s">
        <v>378</v>
      </c>
      <c r="I150" s="6" t="s">
        <v>379</v>
      </c>
      <c r="J150" s="6" t="s">
        <v>29</v>
      </c>
      <c r="K150" s="6" t="s">
        <v>1528</v>
      </c>
      <c r="L150" s="6" t="s">
        <v>1545</v>
      </c>
      <c r="M150" s="6" t="s">
        <v>1525</v>
      </c>
      <c r="N150" s="6">
        <v>1</v>
      </c>
      <c r="O150" s="8">
        <v>14</v>
      </c>
      <c r="P150" s="8">
        <v>15.916666666666666</v>
      </c>
      <c r="Q150" s="8">
        <v>13.819166666666668</v>
      </c>
      <c r="R150" s="7">
        <f t="shared" si="40"/>
        <v>35.419296576912785</v>
      </c>
      <c r="S150" s="17">
        <f t="shared" si="41"/>
        <v>1.5630558941262342</v>
      </c>
      <c r="T150" s="6">
        <v>3</v>
      </c>
      <c r="U150" s="6">
        <v>3</v>
      </c>
      <c r="V150" s="6">
        <v>2</v>
      </c>
      <c r="W150" s="6">
        <v>1</v>
      </c>
      <c r="X150" s="6" t="s">
        <v>36</v>
      </c>
      <c r="Y150" s="8">
        <v>10</v>
      </c>
      <c r="Z150" s="8">
        <v>27.596713856463687</v>
      </c>
      <c r="AA150" s="8">
        <v>40.9348450664898</v>
      </c>
      <c r="AB150" s="8">
        <v>40</v>
      </c>
      <c r="AC150" s="8">
        <v>40</v>
      </c>
      <c r="AD150" s="8">
        <v>40</v>
      </c>
      <c r="AE150" s="8">
        <v>40</v>
      </c>
      <c r="AF150" s="8">
        <v>40</v>
      </c>
      <c r="AG150" s="8">
        <v>40</v>
      </c>
      <c r="AH150" s="21">
        <v>34</v>
      </c>
      <c r="AI150" s="21">
        <v>31.5</v>
      </c>
      <c r="AJ150" s="21">
        <v>40.999999999999943</v>
      </c>
      <c r="AK150" s="8">
        <f t="shared" si="42"/>
        <v>425.03155892295342</v>
      </c>
      <c r="AL150" s="8">
        <v>3.25</v>
      </c>
      <c r="AM150" s="17">
        <f t="shared" si="43"/>
        <v>0.32500000000000001</v>
      </c>
      <c r="AN150" s="8">
        <v>60.5</v>
      </c>
      <c r="AO150" s="17">
        <f t="shared" si="44"/>
        <v>2.1922900065085003</v>
      </c>
      <c r="AP150" s="7">
        <v>40.9583333333333</v>
      </c>
      <c r="AQ150" s="17">
        <f t="shared" si="45"/>
        <v>1.0005737964026822</v>
      </c>
      <c r="AR150" s="21">
        <v>39.5</v>
      </c>
      <c r="AS150" s="17">
        <f t="shared" si="46"/>
        <v>0.98750000000000004</v>
      </c>
      <c r="AT150" s="21">
        <v>5.5</v>
      </c>
      <c r="AU150" s="17">
        <f t="shared" si="47"/>
        <v>0.13750000000000001</v>
      </c>
      <c r="AV150" s="21">
        <v>46.25</v>
      </c>
      <c r="AW150" s="17">
        <f t="shared" si="48"/>
        <v>1.15625</v>
      </c>
      <c r="AX150" s="17"/>
      <c r="AY150" s="21">
        <v>23.25</v>
      </c>
      <c r="AZ150" s="17">
        <f t="shared" si="49"/>
        <v>0.58125000000000004</v>
      </c>
      <c r="BA150" s="17" t="s">
        <v>1526</v>
      </c>
      <c r="BB150" s="21">
        <v>18</v>
      </c>
      <c r="BC150" s="17">
        <f t="shared" si="50"/>
        <v>0.45</v>
      </c>
      <c r="BD150" s="21">
        <v>37.75</v>
      </c>
      <c r="BE150" s="17">
        <f t="shared" si="51"/>
        <v>0.94374999999999998</v>
      </c>
      <c r="BF150" s="21">
        <v>47.999999993000003</v>
      </c>
      <c r="BG150" s="17">
        <f t="shared" si="52"/>
        <v>1.4117647056764706</v>
      </c>
      <c r="BH150" s="21">
        <v>28.17</v>
      </c>
      <c r="BI150" s="17">
        <f t="shared" si="53"/>
        <v>0.89428571428571435</v>
      </c>
      <c r="BJ150" s="21">
        <f t="shared" si="54"/>
        <v>384.03155892295348</v>
      </c>
      <c r="BK150" s="21">
        <f t="shared" si="55"/>
        <v>351.12833332633335</v>
      </c>
      <c r="BL150" s="21">
        <f t="shared" si="56"/>
        <v>106.49999999999994</v>
      </c>
      <c r="BM150" s="21">
        <f t="shared" si="57"/>
        <v>76.169999993000005</v>
      </c>
      <c r="BN150" s="17"/>
      <c r="BO150" s="17" t="s">
        <v>1601</v>
      </c>
      <c r="BQ150" s="17">
        <v>0.71344316635587557</v>
      </c>
      <c r="BR150" s="26">
        <v>0.72</v>
      </c>
      <c r="BS150" s="26">
        <f t="shared" si="58"/>
        <v>0.81344316635587555</v>
      </c>
      <c r="BU150" s="17">
        <f t="shared" si="59"/>
        <v>0</v>
      </c>
    </row>
    <row r="151" spans="1:73" s="6" customFormat="1" ht="18.75" customHeight="1" x14ac:dyDescent="0.15">
      <c r="A151" s="6" t="s">
        <v>1527</v>
      </c>
      <c r="B151" s="6" t="s">
        <v>112</v>
      </c>
      <c r="C151" s="6" t="s">
        <v>113</v>
      </c>
      <c r="D151" s="6" t="s">
        <v>113</v>
      </c>
      <c r="E151" s="6" t="s">
        <v>113</v>
      </c>
      <c r="F151" s="6" t="s">
        <v>113</v>
      </c>
      <c r="G151" s="6" t="s">
        <v>61</v>
      </c>
      <c r="H151" s="6" t="s">
        <v>380</v>
      </c>
      <c r="I151" s="6" t="s">
        <v>381</v>
      </c>
      <c r="J151" s="6" t="s">
        <v>29</v>
      </c>
      <c r="K151" s="6" t="s">
        <v>1528</v>
      </c>
      <c r="L151" s="6" t="s">
        <v>1545</v>
      </c>
      <c r="M151" s="6" t="s">
        <v>1525</v>
      </c>
      <c r="N151" s="6">
        <v>1</v>
      </c>
      <c r="O151" s="8">
        <v>30</v>
      </c>
      <c r="P151" s="8">
        <v>32.75</v>
      </c>
      <c r="Q151" s="8">
        <v>21.208333333333332</v>
      </c>
      <c r="R151" s="7">
        <f t="shared" si="40"/>
        <v>31.966142804597904</v>
      </c>
      <c r="S151" s="17">
        <f t="shared" si="41"/>
        <v>0.50724445444076571</v>
      </c>
      <c r="T151" s="6">
        <v>3</v>
      </c>
      <c r="U151" s="6">
        <v>3</v>
      </c>
      <c r="V151" s="6">
        <v>2</v>
      </c>
      <c r="W151" s="6">
        <v>1</v>
      </c>
      <c r="X151" s="6" t="s">
        <v>36</v>
      </c>
      <c r="Y151" s="8">
        <v>10</v>
      </c>
      <c r="Z151" s="8">
        <v>29.472721127531312</v>
      </c>
      <c r="AA151" s="8">
        <v>42.620992527643594</v>
      </c>
      <c r="AB151" s="8">
        <v>34.5</v>
      </c>
      <c r="AC151" s="8">
        <v>34.5</v>
      </c>
      <c r="AD151" s="8">
        <v>34.5</v>
      </c>
      <c r="AE151" s="8">
        <v>34.5</v>
      </c>
      <c r="AF151" s="8">
        <v>34.5</v>
      </c>
      <c r="AG151" s="8">
        <v>34.5</v>
      </c>
      <c r="AH151" s="21">
        <v>30</v>
      </c>
      <c r="AI151" s="21">
        <v>27.5</v>
      </c>
      <c r="AJ151" s="21">
        <v>36.999999999999943</v>
      </c>
      <c r="AK151" s="8">
        <f t="shared" si="42"/>
        <v>383.59371365517484</v>
      </c>
      <c r="AL151" s="8">
        <v>28.25</v>
      </c>
      <c r="AM151" s="17">
        <f t="shared" si="43"/>
        <v>2.8250000000000002</v>
      </c>
      <c r="AN151" s="8">
        <v>45</v>
      </c>
      <c r="AO151" s="17">
        <f t="shared" si="44"/>
        <v>1.5268356052120418</v>
      </c>
      <c r="AP151" s="7">
        <v>42.5833333333333</v>
      </c>
      <c r="AQ151" s="17">
        <f t="shared" si="45"/>
        <v>0.9991164167684301</v>
      </c>
      <c r="AR151" s="21">
        <v>30</v>
      </c>
      <c r="AS151" s="17">
        <f t="shared" si="46"/>
        <v>0.86956521739130432</v>
      </c>
      <c r="AT151" s="21">
        <v>2</v>
      </c>
      <c r="AU151" s="17">
        <f t="shared" si="47"/>
        <v>5.7971014492753624E-2</v>
      </c>
      <c r="AV151" s="21">
        <v>35.75</v>
      </c>
      <c r="AW151" s="17">
        <f t="shared" si="48"/>
        <v>1.036231884057971</v>
      </c>
      <c r="AX151" s="17"/>
      <c r="AY151" s="21">
        <v>5.5</v>
      </c>
      <c r="AZ151" s="17">
        <f t="shared" si="49"/>
        <v>0.15942028985507245</v>
      </c>
      <c r="BA151" s="17" t="s">
        <v>1526</v>
      </c>
      <c r="BB151" s="21">
        <v>1.75</v>
      </c>
      <c r="BC151" s="17">
        <f t="shared" si="50"/>
        <v>5.0724637681159424E-2</v>
      </c>
      <c r="BD151" s="21">
        <v>8.5</v>
      </c>
      <c r="BE151" s="17">
        <f t="shared" si="51"/>
        <v>0.24637681159420291</v>
      </c>
      <c r="BF151" s="21">
        <v>47.250000002999997</v>
      </c>
      <c r="BG151" s="17">
        <f t="shared" si="52"/>
        <v>1.5750000001</v>
      </c>
      <c r="BH151" s="21">
        <v>15.25</v>
      </c>
      <c r="BI151" s="17">
        <f t="shared" si="53"/>
        <v>0.55454545454545456</v>
      </c>
      <c r="BJ151" s="21">
        <f t="shared" si="54"/>
        <v>346.59371365517489</v>
      </c>
      <c r="BK151" s="21">
        <f t="shared" si="55"/>
        <v>261.83333333633334</v>
      </c>
      <c r="BL151" s="21">
        <f t="shared" si="56"/>
        <v>94.499999999999943</v>
      </c>
      <c r="BM151" s="21">
        <f t="shared" si="57"/>
        <v>62.500000002999997</v>
      </c>
      <c r="BN151" s="17" t="s">
        <v>1601</v>
      </c>
      <c r="BO151" s="17" t="s">
        <v>1601</v>
      </c>
      <c r="BQ151" s="17">
        <v>0.71344316635587557</v>
      </c>
      <c r="BR151" s="26">
        <v>0.72</v>
      </c>
      <c r="BS151" s="26">
        <f t="shared" si="58"/>
        <v>0.81344316635587555</v>
      </c>
      <c r="BU151" s="17">
        <f t="shared" si="59"/>
        <v>0</v>
      </c>
    </row>
    <row r="152" spans="1:73" s="6" customFormat="1" ht="18.75" customHeight="1" x14ac:dyDescent="0.15">
      <c r="A152" s="6" t="s">
        <v>1527</v>
      </c>
      <c r="B152" s="6" t="s">
        <v>112</v>
      </c>
      <c r="C152" s="6" t="s">
        <v>113</v>
      </c>
      <c r="D152" s="6" t="s">
        <v>113</v>
      </c>
      <c r="E152" s="6" t="s">
        <v>113</v>
      </c>
      <c r="F152" s="6" t="s">
        <v>113</v>
      </c>
      <c r="G152" s="6" t="s">
        <v>61</v>
      </c>
      <c r="H152" s="6" t="s">
        <v>382</v>
      </c>
      <c r="I152" s="6" t="s">
        <v>383</v>
      </c>
      <c r="J152" s="6" t="s">
        <v>29</v>
      </c>
      <c r="K152" s="6" t="s">
        <v>1528</v>
      </c>
      <c r="L152" s="6" t="s">
        <v>1545</v>
      </c>
      <c r="M152" s="6" t="s">
        <v>1525</v>
      </c>
      <c r="N152" s="6">
        <v>1</v>
      </c>
      <c r="O152" s="8">
        <v>30</v>
      </c>
      <c r="P152" s="8">
        <v>58.583333333333336</v>
      </c>
      <c r="Q152" s="8">
        <v>31.316666666666666</v>
      </c>
      <c r="R152" s="7">
        <f t="shared" si="40"/>
        <v>36.800150482820179</v>
      </c>
      <c r="S152" s="17">
        <f t="shared" si="41"/>
        <v>0.17509793984524258</v>
      </c>
      <c r="T152" s="6">
        <v>3</v>
      </c>
      <c r="U152" s="6">
        <v>2</v>
      </c>
      <c r="V152" s="6">
        <v>2</v>
      </c>
      <c r="W152" s="6">
        <v>1</v>
      </c>
      <c r="X152" s="6" t="s">
        <v>28</v>
      </c>
      <c r="Y152" s="8">
        <v>11</v>
      </c>
      <c r="Z152" s="8">
        <v>28.31294800007613</v>
      </c>
      <c r="AA152" s="8">
        <v>34.738857793766044</v>
      </c>
      <c r="AB152" s="8">
        <v>42</v>
      </c>
      <c r="AC152" s="8">
        <v>42</v>
      </c>
      <c r="AD152" s="8">
        <v>42</v>
      </c>
      <c r="AE152" s="8">
        <v>42</v>
      </c>
      <c r="AF152" s="8">
        <v>42</v>
      </c>
      <c r="AG152" s="8">
        <v>42</v>
      </c>
      <c r="AH152" s="21">
        <v>35</v>
      </c>
      <c r="AI152" s="21">
        <v>35.550000000000004</v>
      </c>
      <c r="AJ152" s="21">
        <v>45</v>
      </c>
      <c r="AK152" s="8">
        <f t="shared" si="42"/>
        <v>441.60180579384217</v>
      </c>
      <c r="AL152" s="8">
        <v>38.5</v>
      </c>
      <c r="AM152" s="17">
        <f t="shared" si="43"/>
        <v>3.5</v>
      </c>
      <c r="AN152" s="8">
        <v>32.5</v>
      </c>
      <c r="AO152" s="17">
        <f t="shared" si="44"/>
        <v>1.1478847063157327</v>
      </c>
      <c r="AP152" s="7">
        <v>56</v>
      </c>
      <c r="AQ152" s="17">
        <f t="shared" si="45"/>
        <v>1.6120276703527456</v>
      </c>
      <c r="AR152" s="21">
        <v>29</v>
      </c>
      <c r="AS152" s="17">
        <f t="shared" si="46"/>
        <v>0.69047619047619047</v>
      </c>
      <c r="AT152" s="21">
        <v>42.500000000000007</v>
      </c>
      <c r="AU152" s="17">
        <f t="shared" si="47"/>
        <v>1.0119047619047621</v>
      </c>
      <c r="AV152" s="21">
        <v>42.9583333333333</v>
      </c>
      <c r="AW152" s="17">
        <f t="shared" si="48"/>
        <v>1.0228174603174596</v>
      </c>
      <c r="AX152" s="17"/>
      <c r="AY152" s="21">
        <v>41.29</v>
      </c>
      <c r="AZ152" s="17">
        <f t="shared" si="49"/>
        <v>0.98309523809523802</v>
      </c>
      <c r="BA152" s="17" t="s">
        <v>1526</v>
      </c>
      <c r="BB152" s="21">
        <v>17.669999999999998</v>
      </c>
      <c r="BC152" s="17">
        <f t="shared" si="50"/>
        <v>0.42071428571428565</v>
      </c>
      <c r="BD152" s="21">
        <v>23.619999999999997</v>
      </c>
      <c r="BE152" s="17">
        <f t="shared" si="51"/>
        <v>0.56238095238095231</v>
      </c>
      <c r="BF152" s="21">
        <v>24.83</v>
      </c>
      <c r="BG152" s="17">
        <f t="shared" si="52"/>
        <v>0.70942857142857141</v>
      </c>
      <c r="BH152" s="21">
        <v>30.47</v>
      </c>
      <c r="BI152" s="17">
        <f t="shared" si="53"/>
        <v>0.85710267229254555</v>
      </c>
      <c r="BJ152" s="21">
        <f t="shared" si="54"/>
        <v>396.60180579384217</v>
      </c>
      <c r="BK152" s="21">
        <f t="shared" si="55"/>
        <v>379.33833333333337</v>
      </c>
      <c r="BL152" s="21">
        <f t="shared" si="56"/>
        <v>115.55000000000001</v>
      </c>
      <c r="BM152" s="21">
        <f t="shared" si="57"/>
        <v>55.3</v>
      </c>
      <c r="BN152" s="17"/>
      <c r="BO152" s="17" t="s">
        <v>1601</v>
      </c>
      <c r="BQ152" s="17">
        <v>0.71344316635587557</v>
      </c>
      <c r="BR152" s="26">
        <v>0.72</v>
      </c>
      <c r="BS152" s="26">
        <f t="shared" si="58"/>
        <v>0.81344316635587555</v>
      </c>
      <c r="BU152" s="17">
        <f t="shared" si="59"/>
        <v>0</v>
      </c>
    </row>
    <row r="153" spans="1:73" s="6" customFormat="1" ht="18.75" customHeight="1" x14ac:dyDescent="0.15">
      <c r="A153" s="6" t="s">
        <v>1527</v>
      </c>
      <c r="B153" s="6" t="s">
        <v>112</v>
      </c>
      <c r="C153" s="6" t="s">
        <v>113</v>
      </c>
      <c r="D153" s="6" t="s">
        <v>113</v>
      </c>
      <c r="E153" s="6" t="s">
        <v>113</v>
      </c>
      <c r="F153" s="6" t="s">
        <v>113</v>
      </c>
      <c r="G153" s="6" t="s">
        <v>61</v>
      </c>
      <c r="H153" s="6" t="s">
        <v>384</v>
      </c>
      <c r="I153" s="6" t="s">
        <v>385</v>
      </c>
      <c r="J153" s="6" t="s">
        <v>29</v>
      </c>
      <c r="K153" s="6" t="s">
        <v>1528</v>
      </c>
      <c r="L153" s="6" t="s">
        <v>1545</v>
      </c>
      <c r="M153" s="6" t="s">
        <v>1525</v>
      </c>
      <c r="N153" s="6">
        <v>1</v>
      </c>
      <c r="O153" s="8">
        <v>30</v>
      </c>
      <c r="P153" s="8">
        <v>53.583333333333336</v>
      </c>
      <c r="Q153" s="8">
        <v>30.447916666666668</v>
      </c>
      <c r="R153" s="7">
        <f t="shared" si="40"/>
        <v>35.757598753393722</v>
      </c>
      <c r="S153" s="17">
        <f t="shared" si="41"/>
        <v>0.17438572710427547</v>
      </c>
      <c r="T153" s="6">
        <v>3</v>
      </c>
      <c r="U153" s="6">
        <v>2</v>
      </c>
      <c r="V153" s="6">
        <v>2</v>
      </c>
      <c r="W153" s="6">
        <v>1</v>
      </c>
      <c r="X153" s="6" t="s">
        <v>28</v>
      </c>
      <c r="Y153" s="8">
        <v>10</v>
      </c>
      <c r="Z153" s="8">
        <v>25.827218359855983</v>
      </c>
      <c r="AA153" s="8">
        <v>31.688966680868695</v>
      </c>
      <c r="AB153" s="8">
        <v>40</v>
      </c>
      <c r="AC153" s="8">
        <v>41</v>
      </c>
      <c r="AD153" s="8">
        <v>41</v>
      </c>
      <c r="AE153" s="8">
        <v>42</v>
      </c>
      <c r="AF153" s="8">
        <v>42</v>
      </c>
      <c r="AG153" s="8">
        <v>42</v>
      </c>
      <c r="AH153" s="21">
        <v>34</v>
      </c>
      <c r="AI153" s="21">
        <v>33.575000000000003</v>
      </c>
      <c r="AJ153" s="21">
        <v>46</v>
      </c>
      <c r="AK153" s="8">
        <f t="shared" si="42"/>
        <v>429.09118504072467</v>
      </c>
      <c r="AL153" s="8">
        <v>32</v>
      </c>
      <c r="AM153" s="17">
        <f t="shared" si="43"/>
        <v>3.2</v>
      </c>
      <c r="AN153" s="8">
        <v>38</v>
      </c>
      <c r="AO153" s="17">
        <f t="shared" si="44"/>
        <v>1.4713160151642399</v>
      </c>
      <c r="AP153" s="7">
        <v>41.5</v>
      </c>
      <c r="AQ153" s="17">
        <f t="shared" si="45"/>
        <v>1.3096040782249436</v>
      </c>
      <c r="AR153" s="21">
        <v>19.8333333333333</v>
      </c>
      <c r="AS153" s="17">
        <f t="shared" si="46"/>
        <v>0.49583333333333252</v>
      </c>
      <c r="AT153" s="21">
        <v>41</v>
      </c>
      <c r="AU153" s="17">
        <f t="shared" si="47"/>
        <v>1</v>
      </c>
      <c r="AV153" s="21">
        <v>41.4583333333333</v>
      </c>
      <c r="AW153" s="17">
        <f t="shared" si="48"/>
        <v>1.011178861788617</v>
      </c>
      <c r="AX153" s="17"/>
      <c r="AY153" s="21">
        <v>16</v>
      </c>
      <c r="AZ153" s="17">
        <f t="shared" si="49"/>
        <v>0.38095238095238093</v>
      </c>
      <c r="BA153" s="17" t="s">
        <v>1526</v>
      </c>
      <c r="BB153" s="21">
        <v>16.34</v>
      </c>
      <c r="BC153" s="17">
        <f t="shared" si="50"/>
        <v>0.38904761904761903</v>
      </c>
      <c r="BD153" s="21">
        <v>26.5</v>
      </c>
      <c r="BE153" s="17">
        <f t="shared" si="51"/>
        <v>0.63095238095238093</v>
      </c>
      <c r="BF153" s="21">
        <v>25.33</v>
      </c>
      <c r="BG153" s="17">
        <f t="shared" si="52"/>
        <v>0.745</v>
      </c>
      <c r="BH153" s="21">
        <v>21.54</v>
      </c>
      <c r="BI153" s="17">
        <f t="shared" si="53"/>
        <v>0.64154877140729705</v>
      </c>
      <c r="BJ153" s="21">
        <f t="shared" si="54"/>
        <v>383.09118504072467</v>
      </c>
      <c r="BK153" s="21">
        <f t="shared" si="55"/>
        <v>319.50166666666667</v>
      </c>
      <c r="BL153" s="21">
        <f t="shared" si="56"/>
        <v>113.575</v>
      </c>
      <c r="BM153" s="21">
        <f t="shared" si="57"/>
        <v>46.87</v>
      </c>
      <c r="BN153" s="17" t="s">
        <v>1601</v>
      </c>
      <c r="BO153" s="17" t="s">
        <v>1601</v>
      </c>
      <c r="BQ153" s="17">
        <v>0.71344316635587557</v>
      </c>
      <c r="BR153" s="26">
        <v>0.72</v>
      </c>
      <c r="BS153" s="26">
        <f t="shared" si="58"/>
        <v>0.81344316635587555</v>
      </c>
      <c r="BU153" s="17">
        <f t="shared" si="59"/>
        <v>0</v>
      </c>
    </row>
    <row r="154" spans="1:73" s="6" customFormat="1" ht="18.75" customHeight="1" x14ac:dyDescent="0.15">
      <c r="A154" s="6" t="s">
        <v>1527</v>
      </c>
      <c r="B154" s="6" t="s">
        <v>112</v>
      </c>
      <c r="C154" s="6" t="s">
        <v>113</v>
      </c>
      <c r="D154" s="6" t="s">
        <v>113</v>
      </c>
      <c r="E154" s="6" t="s">
        <v>113</v>
      </c>
      <c r="F154" s="6" t="s">
        <v>113</v>
      </c>
      <c r="G154" s="6" t="s">
        <v>61</v>
      </c>
      <c r="H154" s="6" t="s">
        <v>386</v>
      </c>
      <c r="I154" s="6" t="s">
        <v>387</v>
      </c>
      <c r="J154" s="6" t="s">
        <v>27</v>
      </c>
      <c r="K154" s="6" t="s">
        <v>1532</v>
      </c>
      <c r="L154" s="6" t="s">
        <v>1545</v>
      </c>
      <c r="M154" s="6" t="s">
        <v>1525</v>
      </c>
      <c r="N154" s="6">
        <v>1</v>
      </c>
      <c r="O154" s="8">
        <v>70</v>
      </c>
      <c r="P154" s="8">
        <v>45.333333333333336</v>
      </c>
      <c r="Q154" s="8">
        <v>24.288166666666669</v>
      </c>
      <c r="R154" s="7">
        <f t="shared" si="40"/>
        <v>30.486827292696319</v>
      </c>
      <c r="S154" s="17">
        <f t="shared" si="41"/>
        <v>0.25521319542560428</v>
      </c>
      <c r="T154" s="6">
        <v>3</v>
      </c>
      <c r="U154" s="6">
        <v>3</v>
      </c>
      <c r="V154" s="6">
        <v>3</v>
      </c>
      <c r="W154" s="6">
        <v>2</v>
      </c>
      <c r="X154" s="6" t="s">
        <v>28</v>
      </c>
      <c r="Y154" s="8">
        <v>10</v>
      </c>
      <c r="Z154" s="8">
        <v>26.503294892915978</v>
      </c>
      <c r="AA154" s="8">
        <v>32.619439868204282</v>
      </c>
      <c r="AB154" s="8">
        <v>34</v>
      </c>
      <c r="AC154" s="8">
        <v>34</v>
      </c>
      <c r="AD154" s="8">
        <v>34</v>
      </c>
      <c r="AE154" s="8">
        <v>34</v>
      </c>
      <c r="AF154" s="8">
        <v>34</v>
      </c>
      <c r="AG154" s="8">
        <v>34</v>
      </c>
      <c r="AH154" s="21">
        <v>30</v>
      </c>
      <c r="AI154" s="21">
        <v>27.650000000000002</v>
      </c>
      <c r="AJ154" s="21">
        <v>35.069192751235597</v>
      </c>
      <c r="AK154" s="8">
        <f t="shared" si="42"/>
        <v>365.84192751235582</v>
      </c>
      <c r="AL154" s="8">
        <v>91.250000000000014</v>
      </c>
      <c r="AM154" s="17">
        <f t="shared" si="43"/>
        <v>9.1250000000000018</v>
      </c>
      <c r="AN154" s="8">
        <v>22.249999999999996</v>
      </c>
      <c r="AO154" s="17">
        <f t="shared" si="44"/>
        <v>0.83951825951825942</v>
      </c>
      <c r="AP154" s="7">
        <v>26.208333333333336</v>
      </c>
      <c r="AQ154" s="17">
        <f t="shared" si="45"/>
        <v>0.80345749158249169</v>
      </c>
      <c r="AR154" s="21">
        <v>77.416666666666671</v>
      </c>
      <c r="AS154" s="17">
        <f t="shared" si="46"/>
        <v>2.2769607843137258</v>
      </c>
      <c r="AT154" s="21">
        <v>39.458333333333336</v>
      </c>
      <c r="AU154" s="17">
        <f t="shared" si="47"/>
        <v>1.1605392156862746</v>
      </c>
      <c r="AV154" s="21">
        <v>26.416666666666668</v>
      </c>
      <c r="AW154" s="17">
        <f t="shared" si="48"/>
        <v>0.77696078431372551</v>
      </c>
      <c r="AX154" s="17" t="s">
        <v>1526</v>
      </c>
      <c r="AY154" s="21">
        <v>29.000000000000007</v>
      </c>
      <c r="AZ154" s="17">
        <f t="shared" si="49"/>
        <v>0.85294117647058842</v>
      </c>
      <c r="BA154" s="17" t="s">
        <v>1526</v>
      </c>
      <c r="BB154" s="21">
        <v>17.000000000000004</v>
      </c>
      <c r="BC154" s="17">
        <f t="shared" si="50"/>
        <v>0.50000000000000011</v>
      </c>
      <c r="BD154" s="21">
        <v>29.125</v>
      </c>
      <c r="BE154" s="17">
        <f t="shared" si="51"/>
        <v>0.85661764705882348</v>
      </c>
      <c r="BF154" s="21">
        <v>45.25</v>
      </c>
      <c r="BG154" s="17">
        <f t="shared" si="52"/>
        <v>1.5083333333333333</v>
      </c>
      <c r="BH154" s="21">
        <v>37.541666666666664</v>
      </c>
      <c r="BI154" s="17">
        <f t="shared" si="53"/>
        <v>1.3577456298975283</v>
      </c>
      <c r="BJ154" s="21">
        <f t="shared" si="54"/>
        <v>330.7727347611202</v>
      </c>
      <c r="BK154" s="21">
        <f t="shared" si="55"/>
        <v>440.91666666666669</v>
      </c>
      <c r="BL154" s="21">
        <f t="shared" si="56"/>
        <v>92.719192751235596</v>
      </c>
      <c r="BM154" s="21">
        <f t="shared" si="57"/>
        <v>82.791666666666657</v>
      </c>
      <c r="BN154" s="17"/>
      <c r="BO154" s="17"/>
      <c r="BQ154" s="17">
        <v>0.71344316635587557</v>
      </c>
      <c r="BR154" s="26">
        <v>0.72</v>
      </c>
      <c r="BS154" s="26">
        <f t="shared" si="58"/>
        <v>0.81344316635587555</v>
      </c>
      <c r="BU154" s="17">
        <f t="shared" si="59"/>
        <v>0</v>
      </c>
    </row>
    <row r="155" spans="1:73" s="6" customFormat="1" ht="18.75" customHeight="1" x14ac:dyDescent="0.15">
      <c r="A155" s="6" t="s">
        <v>1527</v>
      </c>
      <c r="B155" s="6" t="s">
        <v>112</v>
      </c>
      <c r="C155" s="6" t="s">
        <v>1468</v>
      </c>
      <c r="D155" s="6" t="s">
        <v>114</v>
      </c>
      <c r="E155" s="6" t="s">
        <v>114</v>
      </c>
      <c r="F155" s="6" t="s">
        <v>114</v>
      </c>
      <c r="G155" s="6" t="s">
        <v>24</v>
      </c>
      <c r="H155" s="6" t="s">
        <v>115</v>
      </c>
      <c r="I155" s="6" t="s">
        <v>116</v>
      </c>
      <c r="J155" s="6" t="s">
        <v>29</v>
      </c>
      <c r="K155" s="6" t="s">
        <v>1529</v>
      </c>
      <c r="L155" s="6" t="s">
        <v>1545</v>
      </c>
      <c r="M155" s="6" t="s">
        <v>1525</v>
      </c>
      <c r="N155" s="6">
        <v>1</v>
      </c>
      <c r="O155" s="8">
        <v>0</v>
      </c>
      <c r="P155" s="8">
        <v>0</v>
      </c>
      <c r="Q155" s="8">
        <v>11.5</v>
      </c>
      <c r="R155" s="7">
        <f t="shared" si="40"/>
        <v>17.066666666666666</v>
      </c>
      <c r="S155" s="17">
        <f t="shared" si="41"/>
        <v>0.48405797101449277</v>
      </c>
      <c r="V155" s="6">
        <v>1</v>
      </c>
      <c r="W155" s="6">
        <v>1</v>
      </c>
      <c r="Y155" s="8">
        <v>18</v>
      </c>
      <c r="Z155" s="8">
        <v>15</v>
      </c>
      <c r="AA155" s="8">
        <v>19</v>
      </c>
      <c r="AB155" s="8">
        <v>17</v>
      </c>
      <c r="AC155" s="8">
        <v>16</v>
      </c>
      <c r="AD155" s="8">
        <v>17</v>
      </c>
      <c r="AE155" s="8">
        <v>17</v>
      </c>
      <c r="AF155" s="8">
        <v>17</v>
      </c>
      <c r="AG155" s="8">
        <v>20</v>
      </c>
      <c r="AH155" s="21">
        <v>14</v>
      </c>
      <c r="AI155" s="21">
        <v>15.8</v>
      </c>
      <c r="AJ155" s="21">
        <v>19</v>
      </c>
      <c r="AK155" s="8">
        <f t="shared" si="42"/>
        <v>204.8</v>
      </c>
      <c r="AL155" s="8">
        <v>16.5</v>
      </c>
      <c r="AM155" s="17">
        <f t="shared" si="43"/>
        <v>0.91666666666666663</v>
      </c>
      <c r="AN155" s="8">
        <v>16</v>
      </c>
      <c r="AO155" s="17">
        <f t="shared" si="44"/>
        <v>1.0666666666666667</v>
      </c>
      <c r="AP155" s="7">
        <v>15</v>
      </c>
      <c r="AQ155" s="17">
        <f t="shared" si="45"/>
        <v>0.78947368421052633</v>
      </c>
      <c r="AR155" s="21">
        <v>0</v>
      </c>
      <c r="AS155" s="17">
        <f t="shared" si="46"/>
        <v>0</v>
      </c>
      <c r="AT155" s="21">
        <v>24</v>
      </c>
      <c r="AU155" s="17">
        <f t="shared" si="47"/>
        <v>1.5</v>
      </c>
      <c r="AV155" s="21">
        <v>17</v>
      </c>
      <c r="AW155" s="17">
        <f t="shared" si="48"/>
        <v>1</v>
      </c>
      <c r="AX155" s="17"/>
      <c r="AY155" s="21">
        <v>13.5</v>
      </c>
      <c r="AZ155" s="17">
        <f t="shared" si="49"/>
        <v>0.79411764705882348</v>
      </c>
      <c r="BA155" s="17" t="s">
        <v>1526</v>
      </c>
      <c r="BB155" s="21">
        <v>0</v>
      </c>
      <c r="BC155" s="17">
        <f t="shared" si="50"/>
        <v>0</v>
      </c>
      <c r="BD155" s="21">
        <v>7.09</v>
      </c>
      <c r="BE155" s="17">
        <f t="shared" si="51"/>
        <v>0.35449999999999998</v>
      </c>
      <c r="BF155" s="21">
        <v>9.01</v>
      </c>
      <c r="BG155" s="17">
        <f t="shared" si="52"/>
        <v>0.64357142857142857</v>
      </c>
      <c r="BH155" s="21">
        <v>7.88</v>
      </c>
      <c r="BI155" s="17">
        <f t="shared" si="53"/>
        <v>0.49873417721518987</v>
      </c>
      <c r="BJ155" s="21">
        <f t="shared" si="54"/>
        <v>185.8</v>
      </c>
      <c r="BK155" s="21">
        <f t="shared" si="55"/>
        <v>125.98</v>
      </c>
      <c r="BL155" s="21">
        <f t="shared" si="56"/>
        <v>48.8</v>
      </c>
      <c r="BM155" s="21">
        <f t="shared" si="57"/>
        <v>16.89</v>
      </c>
      <c r="BN155" s="17" t="s">
        <v>1601</v>
      </c>
      <c r="BO155" s="17" t="s">
        <v>1601</v>
      </c>
      <c r="BQ155" s="17">
        <v>0.57258064516129037</v>
      </c>
      <c r="BR155" s="26">
        <v>0.72</v>
      </c>
      <c r="BS155" s="26">
        <f t="shared" si="58"/>
        <v>0.67258064516129035</v>
      </c>
      <c r="BU155" s="17">
        <f t="shared" si="59"/>
        <v>0</v>
      </c>
    </row>
    <row r="156" spans="1:73" s="6" customFormat="1" ht="18.75" customHeight="1" x14ac:dyDescent="0.15">
      <c r="A156" s="6" t="s">
        <v>1527</v>
      </c>
      <c r="B156" s="6" t="s">
        <v>112</v>
      </c>
      <c r="C156" s="6" t="s">
        <v>1468</v>
      </c>
      <c r="D156" s="6" t="s">
        <v>114</v>
      </c>
      <c r="E156" s="6" t="s">
        <v>114</v>
      </c>
      <c r="F156" s="6" t="s">
        <v>114</v>
      </c>
      <c r="G156" s="6" t="s">
        <v>24</v>
      </c>
      <c r="H156" s="6" t="s">
        <v>117</v>
      </c>
      <c r="I156" s="6" t="s">
        <v>118</v>
      </c>
      <c r="J156" s="6" t="s">
        <v>29</v>
      </c>
      <c r="K156" s="6" t="s">
        <v>1529</v>
      </c>
      <c r="L156" s="6" t="s">
        <v>1545</v>
      </c>
      <c r="M156" s="6" t="s">
        <v>1525</v>
      </c>
      <c r="N156" s="6">
        <v>1</v>
      </c>
      <c r="O156" s="8">
        <v>0</v>
      </c>
      <c r="P156" s="8">
        <v>13.333333333333334</v>
      </c>
      <c r="Q156" s="8">
        <v>12.916666666666666</v>
      </c>
      <c r="R156" s="7">
        <f t="shared" si="40"/>
        <v>15.667499999999999</v>
      </c>
      <c r="S156" s="17">
        <f t="shared" si="41"/>
        <v>0.21296774193548385</v>
      </c>
      <c r="U156" s="6">
        <v>4</v>
      </c>
      <c r="V156" s="6">
        <v>4</v>
      </c>
      <c r="W156" s="6">
        <v>3</v>
      </c>
      <c r="X156" s="6" t="s">
        <v>36</v>
      </c>
      <c r="Y156" s="8">
        <v>10</v>
      </c>
      <c r="Z156" s="8">
        <v>14</v>
      </c>
      <c r="AA156" s="8">
        <v>16</v>
      </c>
      <c r="AB156" s="8">
        <v>16</v>
      </c>
      <c r="AC156" s="8">
        <v>18</v>
      </c>
      <c r="AD156" s="8">
        <v>16</v>
      </c>
      <c r="AE156" s="8">
        <v>16</v>
      </c>
      <c r="AF156" s="8">
        <v>17</v>
      </c>
      <c r="AG156" s="8">
        <v>17</v>
      </c>
      <c r="AH156" s="21">
        <v>14</v>
      </c>
      <c r="AI156" s="21">
        <v>15.010000000000002</v>
      </c>
      <c r="AJ156" s="21">
        <v>19</v>
      </c>
      <c r="AK156" s="8">
        <f t="shared" si="42"/>
        <v>188.01</v>
      </c>
      <c r="AL156" s="8">
        <v>12.4583333333333</v>
      </c>
      <c r="AM156" s="17">
        <f t="shared" si="43"/>
        <v>1.24583333333333</v>
      </c>
      <c r="AN156" s="8">
        <v>14</v>
      </c>
      <c r="AO156" s="17">
        <f t="shared" si="44"/>
        <v>1</v>
      </c>
      <c r="AP156" s="7">
        <v>19</v>
      </c>
      <c r="AQ156" s="17">
        <f t="shared" si="45"/>
        <v>1.1875</v>
      </c>
      <c r="AR156" s="21">
        <v>0</v>
      </c>
      <c r="AS156" s="17">
        <f t="shared" si="46"/>
        <v>0</v>
      </c>
      <c r="AT156" s="21">
        <v>24</v>
      </c>
      <c r="AU156" s="17">
        <f t="shared" si="47"/>
        <v>1.3333333333333333</v>
      </c>
      <c r="AV156" s="21">
        <v>16</v>
      </c>
      <c r="AW156" s="17">
        <f t="shared" si="48"/>
        <v>1</v>
      </c>
      <c r="AX156" s="17"/>
      <c r="AY156" s="21">
        <v>11</v>
      </c>
      <c r="AZ156" s="17">
        <f t="shared" si="49"/>
        <v>0.6875</v>
      </c>
      <c r="BA156" s="17" t="s">
        <v>1526</v>
      </c>
      <c r="BB156" s="21">
        <v>6</v>
      </c>
      <c r="BC156" s="17">
        <f t="shared" si="50"/>
        <v>0.35294117647058826</v>
      </c>
      <c r="BD156" s="21">
        <v>11.83</v>
      </c>
      <c r="BE156" s="17">
        <f t="shared" si="51"/>
        <v>0.69588235294117651</v>
      </c>
      <c r="BF156" s="21">
        <v>4.5</v>
      </c>
      <c r="BG156" s="17">
        <f t="shared" si="52"/>
        <v>0.32142857142857145</v>
      </c>
      <c r="BH156" s="21">
        <v>5</v>
      </c>
      <c r="BI156" s="17">
        <f t="shared" si="53"/>
        <v>0.33311125916055961</v>
      </c>
      <c r="BJ156" s="21">
        <f t="shared" si="54"/>
        <v>169.01</v>
      </c>
      <c r="BK156" s="21">
        <f t="shared" si="55"/>
        <v>123.7883333333333</v>
      </c>
      <c r="BL156" s="21">
        <f t="shared" si="56"/>
        <v>48.010000000000005</v>
      </c>
      <c r="BM156" s="21">
        <f t="shared" si="57"/>
        <v>9.5</v>
      </c>
      <c r="BN156" s="17" t="s">
        <v>1601</v>
      </c>
      <c r="BO156" s="17" t="s">
        <v>1601</v>
      </c>
      <c r="BQ156" s="17">
        <v>0.57258064516129037</v>
      </c>
      <c r="BR156" s="26">
        <v>0.72</v>
      </c>
      <c r="BS156" s="26">
        <f t="shared" si="58"/>
        <v>0.67258064516129035</v>
      </c>
      <c r="BU156" s="17">
        <f t="shared" si="59"/>
        <v>0</v>
      </c>
    </row>
    <row r="157" spans="1:73" s="6" customFormat="1" ht="18.75" customHeight="1" x14ac:dyDescent="0.15">
      <c r="A157" s="6" t="s">
        <v>1527</v>
      </c>
      <c r="B157" s="6" t="s">
        <v>112</v>
      </c>
      <c r="C157" s="6" t="s">
        <v>1468</v>
      </c>
      <c r="D157" s="6" t="s">
        <v>114</v>
      </c>
      <c r="E157" s="6" t="s">
        <v>114</v>
      </c>
      <c r="F157" s="6" t="s">
        <v>114</v>
      </c>
      <c r="G157" s="6" t="s">
        <v>24</v>
      </c>
      <c r="H157" s="6" t="s">
        <v>119</v>
      </c>
      <c r="I157" s="6" t="s">
        <v>120</v>
      </c>
      <c r="J157" s="6" t="s">
        <v>29</v>
      </c>
      <c r="K157" s="6" t="s">
        <v>1529</v>
      </c>
      <c r="L157" s="6" t="s">
        <v>1545</v>
      </c>
      <c r="M157" s="6" t="s">
        <v>1525</v>
      </c>
      <c r="N157" s="6">
        <v>1</v>
      </c>
      <c r="O157" s="8">
        <v>7.5</v>
      </c>
      <c r="P157" s="8">
        <v>14.166666666666666</v>
      </c>
      <c r="Q157" s="8">
        <v>14.25</v>
      </c>
      <c r="R157" s="7">
        <f t="shared" si="40"/>
        <v>17.314166666666665</v>
      </c>
      <c r="S157" s="17">
        <f t="shared" si="41"/>
        <v>0.21502923976608179</v>
      </c>
      <c r="T157" s="6">
        <v>4</v>
      </c>
      <c r="U157" s="6">
        <v>4</v>
      </c>
      <c r="V157" s="6">
        <v>4</v>
      </c>
      <c r="W157" s="6">
        <v>3</v>
      </c>
      <c r="X157" s="6" t="s">
        <v>36</v>
      </c>
      <c r="Y157" s="8">
        <v>14</v>
      </c>
      <c r="Z157" s="8">
        <v>13.52</v>
      </c>
      <c r="AA157" s="8">
        <v>20</v>
      </c>
      <c r="AB157" s="8">
        <v>17.61</v>
      </c>
      <c r="AC157" s="8">
        <v>20</v>
      </c>
      <c r="AD157" s="8">
        <v>18.39</v>
      </c>
      <c r="AE157" s="8">
        <v>18</v>
      </c>
      <c r="AF157" s="8">
        <v>17.809999999999999</v>
      </c>
      <c r="AG157" s="8">
        <v>18.93</v>
      </c>
      <c r="AH157" s="21">
        <v>15.5</v>
      </c>
      <c r="AI157" s="21">
        <v>15.010000000000002</v>
      </c>
      <c r="AJ157" s="21">
        <v>19</v>
      </c>
      <c r="AK157" s="8">
        <f t="shared" si="42"/>
        <v>207.76999999999998</v>
      </c>
      <c r="AL157" s="8">
        <v>12</v>
      </c>
      <c r="AM157" s="17">
        <f t="shared" si="43"/>
        <v>0.8571428571428571</v>
      </c>
      <c r="AN157" s="8">
        <v>12</v>
      </c>
      <c r="AO157" s="17">
        <f t="shared" si="44"/>
        <v>0.8875739644970414</v>
      </c>
      <c r="AP157" s="7">
        <v>17</v>
      </c>
      <c r="AQ157" s="17">
        <f t="shared" si="45"/>
        <v>0.85</v>
      </c>
      <c r="AR157" s="21">
        <v>0</v>
      </c>
      <c r="AS157" s="17">
        <f t="shared" si="46"/>
        <v>0</v>
      </c>
      <c r="AT157" s="21">
        <v>21.0833333333333</v>
      </c>
      <c r="AU157" s="17">
        <f t="shared" si="47"/>
        <v>1.0541666666666649</v>
      </c>
      <c r="AV157" s="21">
        <v>18.5</v>
      </c>
      <c r="AW157" s="17">
        <f t="shared" si="48"/>
        <v>1.0059815116911364</v>
      </c>
      <c r="AX157" s="17"/>
      <c r="AY157" s="21">
        <v>12.5</v>
      </c>
      <c r="AZ157" s="17">
        <f t="shared" si="49"/>
        <v>0.69444444444444442</v>
      </c>
      <c r="BA157" s="17" t="s">
        <v>1526</v>
      </c>
      <c r="BB157" s="21">
        <v>7</v>
      </c>
      <c r="BC157" s="17">
        <f t="shared" si="50"/>
        <v>0.39303761931499159</v>
      </c>
      <c r="BD157" s="21">
        <v>10</v>
      </c>
      <c r="BE157" s="17">
        <f t="shared" si="51"/>
        <v>0.52826201796090866</v>
      </c>
      <c r="BF157" s="21">
        <v>5</v>
      </c>
      <c r="BG157" s="17">
        <f t="shared" si="52"/>
        <v>0.32258064516129031</v>
      </c>
      <c r="BH157" s="21">
        <v>6</v>
      </c>
      <c r="BI157" s="17">
        <f t="shared" si="53"/>
        <v>0.39973351099267151</v>
      </c>
      <c r="BJ157" s="21">
        <f t="shared" si="54"/>
        <v>188.76999999999998</v>
      </c>
      <c r="BK157" s="21">
        <f t="shared" si="55"/>
        <v>121.0833333333333</v>
      </c>
      <c r="BL157" s="21">
        <f t="shared" si="56"/>
        <v>49.510000000000005</v>
      </c>
      <c r="BM157" s="21">
        <f t="shared" si="57"/>
        <v>11</v>
      </c>
      <c r="BN157" s="17" t="s">
        <v>1601</v>
      </c>
      <c r="BO157" s="17" t="s">
        <v>1601</v>
      </c>
      <c r="BQ157" s="17">
        <v>0.57258064516129037</v>
      </c>
      <c r="BR157" s="26">
        <v>0.72</v>
      </c>
      <c r="BS157" s="26">
        <f t="shared" si="58"/>
        <v>0.67258064516129035</v>
      </c>
      <c r="BU157" s="17">
        <f t="shared" si="59"/>
        <v>0</v>
      </c>
    </row>
    <row r="158" spans="1:73" s="6" customFormat="1" ht="18.75" customHeight="1" x14ac:dyDescent="0.15">
      <c r="A158" s="6" t="s">
        <v>1527</v>
      </c>
      <c r="B158" s="6" t="s">
        <v>112</v>
      </c>
      <c r="C158" s="6" t="s">
        <v>1468</v>
      </c>
      <c r="D158" s="6" t="s">
        <v>114</v>
      </c>
      <c r="E158" s="6" t="s">
        <v>114</v>
      </c>
      <c r="F158" s="6" t="s">
        <v>114</v>
      </c>
      <c r="G158" s="6" t="s">
        <v>24</v>
      </c>
      <c r="H158" s="6" t="s">
        <v>121</v>
      </c>
      <c r="I158" s="6" t="s">
        <v>122</v>
      </c>
      <c r="J158" s="6" t="s">
        <v>29</v>
      </c>
      <c r="K158" s="6" t="s">
        <v>1529</v>
      </c>
      <c r="L158" s="6" t="s">
        <v>1545</v>
      </c>
      <c r="M158" s="6" t="s">
        <v>1525</v>
      </c>
      <c r="N158" s="6">
        <v>1</v>
      </c>
      <c r="O158" s="8">
        <v>0</v>
      </c>
      <c r="P158" s="8">
        <v>12.833333333333334</v>
      </c>
      <c r="Q158" s="8">
        <v>15.25</v>
      </c>
      <c r="R158" s="7">
        <f t="shared" si="40"/>
        <v>17.454545454545453</v>
      </c>
      <c r="S158" s="17">
        <f t="shared" si="41"/>
        <v>0.14456035767511177</v>
      </c>
      <c r="T158" s="6">
        <v>2</v>
      </c>
      <c r="U158" s="6">
        <v>2</v>
      </c>
      <c r="V158" s="6">
        <v>2</v>
      </c>
      <c r="W158" s="6">
        <v>1</v>
      </c>
      <c r="X158" s="6" t="s">
        <v>31</v>
      </c>
      <c r="Y158" s="8">
        <v>17</v>
      </c>
      <c r="Z158" s="8">
        <v>15</v>
      </c>
      <c r="AA158" s="8">
        <v>21</v>
      </c>
      <c r="AB158" s="8">
        <v>17</v>
      </c>
      <c r="AC158" s="8">
        <v>20</v>
      </c>
      <c r="AD158" s="8">
        <v>19</v>
      </c>
      <c r="AE158" s="8">
        <v>19</v>
      </c>
      <c r="AF158" s="8">
        <v>19</v>
      </c>
      <c r="AG158" s="8">
        <v>20</v>
      </c>
      <c r="AH158" s="21"/>
      <c r="AI158" s="21">
        <v>5</v>
      </c>
      <c r="AJ158" s="21">
        <v>20</v>
      </c>
      <c r="AK158" s="8">
        <f t="shared" si="42"/>
        <v>192</v>
      </c>
      <c r="AL158" s="8">
        <v>14</v>
      </c>
      <c r="AM158" s="17">
        <f t="shared" si="43"/>
        <v>0.82352941176470584</v>
      </c>
      <c r="AN158" s="8">
        <v>12</v>
      </c>
      <c r="AO158" s="17">
        <f t="shared" si="44"/>
        <v>0.8</v>
      </c>
      <c r="AP158" s="7">
        <v>15.5</v>
      </c>
      <c r="AQ158" s="17">
        <f t="shared" si="45"/>
        <v>0.73809523809523814</v>
      </c>
      <c r="AR158" s="21">
        <v>0</v>
      </c>
      <c r="AS158" s="17">
        <f t="shared" si="46"/>
        <v>0</v>
      </c>
      <c r="AT158" s="21">
        <v>20</v>
      </c>
      <c r="AU158" s="17">
        <f t="shared" si="47"/>
        <v>1</v>
      </c>
      <c r="AV158" s="21">
        <v>8.8333333333333304</v>
      </c>
      <c r="AW158" s="17">
        <f t="shared" si="48"/>
        <v>0.46491228070175422</v>
      </c>
      <c r="AX158" s="17" t="s">
        <v>1526</v>
      </c>
      <c r="AY158" s="21">
        <v>0</v>
      </c>
      <c r="AZ158" s="17">
        <f t="shared" si="49"/>
        <v>0</v>
      </c>
      <c r="BA158" s="17" t="s">
        <v>1526</v>
      </c>
      <c r="BB158" s="21">
        <v>0</v>
      </c>
      <c r="BC158" s="17">
        <f t="shared" si="50"/>
        <v>0</v>
      </c>
      <c r="BD158" s="21">
        <v>1.5</v>
      </c>
      <c r="BE158" s="17">
        <f t="shared" si="51"/>
        <v>7.4999999999999997E-2</v>
      </c>
      <c r="BF158" s="21"/>
      <c r="BG158" s="17"/>
      <c r="BH158" s="21">
        <v>4</v>
      </c>
      <c r="BI158" s="17">
        <f t="shared" si="53"/>
        <v>0.8</v>
      </c>
      <c r="BJ158" s="21">
        <f t="shared" si="54"/>
        <v>172</v>
      </c>
      <c r="BK158" s="21">
        <f t="shared" si="55"/>
        <v>75.833333333333329</v>
      </c>
      <c r="BL158" s="21">
        <f t="shared" si="56"/>
        <v>25</v>
      </c>
      <c r="BM158" s="21">
        <f t="shared" si="57"/>
        <v>4</v>
      </c>
      <c r="BN158" s="17" t="s">
        <v>1601</v>
      </c>
      <c r="BO158" s="17" t="s">
        <v>1601</v>
      </c>
      <c r="BQ158" s="17">
        <v>0.57258064516129037</v>
      </c>
      <c r="BR158" s="26">
        <v>0.72</v>
      </c>
      <c r="BS158" s="26">
        <f t="shared" si="58"/>
        <v>0.67258064516129035</v>
      </c>
      <c r="BU158" s="17">
        <f t="shared" si="59"/>
        <v>0</v>
      </c>
    </row>
    <row r="159" spans="1:73" s="6" customFormat="1" ht="18.75" customHeight="1" x14ac:dyDescent="0.15">
      <c r="A159" s="6" t="s">
        <v>1527</v>
      </c>
      <c r="B159" s="6" t="s">
        <v>112</v>
      </c>
      <c r="C159" s="6" t="s">
        <v>1468</v>
      </c>
      <c r="D159" s="6" t="s">
        <v>114</v>
      </c>
      <c r="E159" s="6" t="s">
        <v>114</v>
      </c>
      <c r="F159" s="6" t="s">
        <v>114</v>
      </c>
      <c r="G159" s="6" t="s">
        <v>24</v>
      </c>
      <c r="H159" s="6" t="s">
        <v>123</v>
      </c>
      <c r="I159" s="6" t="s">
        <v>124</v>
      </c>
      <c r="J159" s="6" t="s">
        <v>29</v>
      </c>
      <c r="K159" s="6" t="s">
        <v>1529</v>
      </c>
      <c r="L159" s="6" t="s">
        <v>1545</v>
      </c>
      <c r="M159" s="6" t="s">
        <v>1525</v>
      </c>
      <c r="N159" s="6">
        <v>1</v>
      </c>
      <c r="O159" s="8">
        <v>13.5</v>
      </c>
      <c r="P159" s="8">
        <v>21.083333333333332</v>
      </c>
      <c r="Q159" s="8">
        <v>26</v>
      </c>
      <c r="R159" s="7">
        <f t="shared" si="40"/>
        <v>33.82</v>
      </c>
      <c r="S159" s="17">
        <f t="shared" si="41"/>
        <v>0.30076923076923068</v>
      </c>
      <c r="T159" s="6">
        <v>4</v>
      </c>
      <c r="U159" s="6">
        <v>3</v>
      </c>
      <c r="V159" s="6">
        <v>3</v>
      </c>
      <c r="W159" s="6">
        <v>2</v>
      </c>
      <c r="X159" s="6" t="s">
        <v>36</v>
      </c>
      <c r="Y159" s="8">
        <v>25.5</v>
      </c>
      <c r="Z159" s="8">
        <v>32</v>
      </c>
      <c r="AA159" s="8">
        <v>37.28</v>
      </c>
      <c r="AB159" s="8">
        <v>35</v>
      </c>
      <c r="AC159" s="8">
        <v>35.979999999999997</v>
      </c>
      <c r="AD159" s="8">
        <v>36</v>
      </c>
      <c r="AE159" s="8">
        <v>37</v>
      </c>
      <c r="AF159" s="8">
        <v>36</v>
      </c>
      <c r="AG159" s="8">
        <v>37</v>
      </c>
      <c r="AH159" s="21">
        <v>28</v>
      </c>
      <c r="AI159" s="21">
        <v>29.23</v>
      </c>
      <c r="AJ159" s="21">
        <v>36.85</v>
      </c>
      <c r="AK159" s="8">
        <f t="shared" si="42"/>
        <v>405.84000000000003</v>
      </c>
      <c r="AL159" s="8">
        <v>23</v>
      </c>
      <c r="AM159" s="17">
        <f t="shared" si="43"/>
        <v>0.90196078431372551</v>
      </c>
      <c r="AN159" s="8">
        <v>27</v>
      </c>
      <c r="AO159" s="17">
        <f t="shared" si="44"/>
        <v>0.84375</v>
      </c>
      <c r="AP159" s="7">
        <v>31.5</v>
      </c>
      <c r="AQ159" s="17">
        <f t="shared" si="45"/>
        <v>0.84495708154506433</v>
      </c>
      <c r="AR159" s="21">
        <v>0</v>
      </c>
      <c r="AS159" s="17">
        <f t="shared" si="46"/>
        <v>0</v>
      </c>
      <c r="AT159" s="21">
        <v>41.7083333333333</v>
      </c>
      <c r="AU159" s="17">
        <f t="shared" si="47"/>
        <v>1.1592088197146555</v>
      </c>
      <c r="AV159" s="21">
        <v>23.5</v>
      </c>
      <c r="AW159" s="17">
        <f t="shared" si="48"/>
        <v>0.65277777777777779</v>
      </c>
      <c r="AX159" s="17" t="s">
        <v>1526</v>
      </c>
      <c r="AY159" s="21">
        <v>25.459999999999997</v>
      </c>
      <c r="AZ159" s="17">
        <f t="shared" si="49"/>
        <v>0.68810810810810807</v>
      </c>
      <c r="BA159" s="17" t="s">
        <v>1526</v>
      </c>
      <c r="BB159" s="21">
        <v>14</v>
      </c>
      <c r="BC159" s="17">
        <f t="shared" si="50"/>
        <v>0.3888888888888889</v>
      </c>
      <c r="BD159" s="21">
        <v>18.920000000000002</v>
      </c>
      <c r="BE159" s="17">
        <f t="shared" si="51"/>
        <v>0.51135135135135135</v>
      </c>
      <c r="BF159" s="21">
        <v>11</v>
      </c>
      <c r="BG159" s="17">
        <f t="shared" si="52"/>
        <v>0.39285714285714285</v>
      </c>
      <c r="BH159" s="21">
        <v>12.5</v>
      </c>
      <c r="BI159" s="17">
        <f t="shared" si="53"/>
        <v>0.42764283270612385</v>
      </c>
      <c r="BJ159" s="21">
        <f t="shared" si="54"/>
        <v>368.99</v>
      </c>
      <c r="BK159" s="21">
        <f t="shared" si="55"/>
        <v>228.58833333333331</v>
      </c>
      <c r="BL159" s="21">
        <f t="shared" si="56"/>
        <v>94.080000000000013</v>
      </c>
      <c r="BM159" s="21">
        <f t="shared" si="57"/>
        <v>23.5</v>
      </c>
      <c r="BN159" s="17" t="s">
        <v>1601</v>
      </c>
      <c r="BO159" s="17" t="s">
        <v>1601</v>
      </c>
      <c r="BQ159" s="17">
        <v>0.57258064516129037</v>
      </c>
      <c r="BR159" s="26">
        <v>0.72</v>
      </c>
      <c r="BS159" s="26">
        <f t="shared" si="58"/>
        <v>0.67258064516129035</v>
      </c>
      <c r="BU159" s="17">
        <f t="shared" si="59"/>
        <v>0</v>
      </c>
    </row>
    <row r="160" spans="1:73" s="6" customFormat="1" ht="18.75" customHeight="1" x14ac:dyDescent="0.15">
      <c r="A160" s="6" t="s">
        <v>1527</v>
      </c>
      <c r="B160" s="6" t="s">
        <v>112</v>
      </c>
      <c r="C160" s="6" t="s">
        <v>1468</v>
      </c>
      <c r="D160" s="6" t="s">
        <v>114</v>
      </c>
      <c r="E160" s="6" t="s">
        <v>114</v>
      </c>
      <c r="F160" s="6" t="s">
        <v>114</v>
      </c>
      <c r="G160" s="6" t="s">
        <v>24</v>
      </c>
      <c r="H160" s="6" t="s">
        <v>125</v>
      </c>
      <c r="I160" s="6" t="s">
        <v>126</v>
      </c>
      <c r="J160" s="6" t="s">
        <v>29</v>
      </c>
      <c r="K160" s="6" t="s">
        <v>1528</v>
      </c>
      <c r="L160" s="6" t="s">
        <v>1545</v>
      </c>
      <c r="M160" s="6" t="s">
        <v>1525</v>
      </c>
      <c r="N160" s="6">
        <v>1</v>
      </c>
      <c r="O160" s="8">
        <v>25</v>
      </c>
      <c r="P160" s="8">
        <v>35.833333333333336</v>
      </c>
      <c r="Q160" s="8">
        <v>32.5</v>
      </c>
      <c r="R160" s="7">
        <f t="shared" si="40"/>
        <v>38.989672007448668</v>
      </c>
      <c r="S160" s="17">
        <f t="shared" si="41"/>
        <v>0.19968221561380517</v>
      </c>
      <c r="T160" s="6">
        <v>4</v>
      </c>
      <c r="U160" s="6">
        <v>4</v>
      </c>
      <c r="V160" s="6">
        <v>4</v>
      </c>
      <c r="W160" s="6">
        <v>3</v>
      </c>
      <c r="X160" s="6" t="s">
        <v>28</v>
      </c>
      <c r="Y160" s="8">
        <v>49</v>
      </c>
      <c r="Z160" s="8">
        <v>31</v>
      </c>
      <c r="AA160" s="8">
        <v>41</v>
      </c>
      <c r="AB160" s="8">
        <v>43</v>
      </c>
      <c r="AC160" s="8">
        <v>39</v>
      </c>
      <c r="AD160" s="8">
        <v>38</v>
      </c>
      <c r="AE160" s="8">
        <v>35.906064089384003</v>
      </c>
      <c r="AF160" s="8">
        <v>38</v>
      </c>
      <c r="AG160" s="8">
        <v>45</v>
      </c>
      <c r="AH160" s="21">
        <v>32</v>
      </c>
      <c r="AI160" s="21">
        <v>33.97</v>
      </c>
      <c r="AJ160" s="21">
        <v>42</v>
      </c>
      <c r="AK160" s="8">
        <f t="shared" si="42"/>
        <v>467.87606408938404</v>
      </c>
      <c r="AL160" s="8">
        <v>44.75</v>
      </c>
      <c r="AM160" s="17">
        <f t="shared" si="43"/>
        <v>0.91326530612244894</v>
      </c>
      <c r="AN160" s="8">
        <v>15.5</v>
      </c>
      <c r="AO160" s="17">
        <f t="shared" si="44"/>
        <v>0.5</v>
      </c>
      <c r="AP160" s="7">
        <v>56.5</v>
      </c>
      <c r="AQ160" s="17">
        <f t="shared" si="45"/>
        <v>1.3780487804878048</v>
      </c>
      <c r="AR160" s="21">
        <v>49</v>
      </c>
      <c r="AS160" s="17">
        <f t="shared" si="46"/>
        <v>1.1395348837209303</v>
      </c>
      <c r="AT160" s="21">
        <v>30.6666666666667</v>
      </c>
      <c r="AU160" s="17">
        <f t="shared" si="47"/>
        <v>0.78632478632478719</v>
      </c>
      <c r="AV160" s="21">
        <v>43</v>
      </c>
      <c r="AW160" s="17">
        <f t="shared" si="48"/>
        <v>1.131578947368421</v>
      </c>
      <c r="AX160" s="17"/>
      <c r="AY160" s="21">
        <v>52</v>
      </c>
      <c r="AZ160" s="17">
        <f t="shared" si="49"/>
        <v>1.4482233382793503</v>
      </c>
      <c r="BA160" s="17"/>
      <c r="BB160" s="21">
        <v>14</v>
      </c>
      <c r="BC160" s="17">
        <f t="shared" si="50"/>
        <v>0.36842105263157893</v>
      </c>
      <c r="BD160" s="21">
        <v>48.09</v>
      </c>
      <c r="BE160" s="17">
        <f t="shared" si="51"/>
        <v>1.0686666666666667</v>
      </c>
      <c r="BF160" s="21">
        <v>38.25</v>
      </c>
      <c r="BG160" s="17">
        <f t="shared" si="52"/>
        <v>1.1953125</v>
      </c>
      <c r="BH160" s="21">
        <v>46</v>
      </c>
      <c r="BI160" s="17">
        <f t="shared" si="53"/>
        <v>1.3541360023550191</v>
      </c>
      <c r="BJ160" s="21">
        <f t="shared" si="54"/>
        <v>425.87606408938404</v>
      </c>
      <c r="BK160" s="21">
        <f t="shared" si="55"/>
        <v>437.75666666666666</v>
      </c>
      <c r="BL160" s="21">
        <f t="shared" si="56"/>
        <v>107.97</v>
      </c>
      <c r="BM160" s="21">
        <f t="shared" si="57"/>
        <v>84.25</v>
      </c>
      <c r="BN160" s="17"/>
      <c r="BO160" s="17"/>
      <c r="BQ160" s="17">
        <v>0.57258064516129037</v>
      </c>
      <c r="BR160" s="26">
        <v>0.72</v>
      </c>
      <c r="BS160" s="26">
        <f t="shared" si="58"/>
        <v>0.67258064516129035</v>
      </c>
      <c r="BU160" s="17">
        <f t="shared" si="59"/>
        <v>0</v>
      </c>
    </row>
    <row r="161" spans="1:73" s="6" customFormat="1" ht="18.75" customHeight="1" x14ac:dyDescent="0.15">
      <c r="A161" s="6" t="s">
        <v>1527</v>
      </c>
      <c r="B161" s="6" t="s">
        <v>112</v>
      </c>
      <c r="C161" s="6" t="s">
        <v>1468</v>
      </c>
      <c r="D161" s="6" t="s">
        <v>114</v>
      </c>
      <c r="E161" s="6" t="s">
        <v>114</v>
      </c>
      <c r="F161" s="6" t="s">
        <v>114</v>
      </c>
      <c r="G161" s="6" t="s">
        <v>24</v>
      </c>
      <c r="H161" s="6" t="s">
        <v>127</v>
      </c>
      <c r="I161" s="6" t="s">
        <v>128</v>
      </c>
      <c r="J161" s="6" t="s">
        <v>29</v>
      </c>
      <c r="K161" s="6" t="s">
        <v>1529</v>
      </c>
      <c r="L161" s="6" t="s">
        <v>1545</v>
      </c>
      <c r="M161" s="6" t="s">
        <v>1525</v>
      </c>
      <c r="N161" s="6">
        <v>1</v>
      </c>
      <c r="O161" s="8">
        <v>8.3333333333333339</v>
      </c>
      <c r="P161" s="8">
        <v>11.916666666666666</v>
      </c>
      <c r="Q161" s="8">
        <v>14.916666666666666</v>
      </c>
      <c r="R161" s="7">
        <f t="shared" si="40"/>
        <v>20.270833333333332</v>
      </c>
      <c r="S161" s="17">
        <f t="shared" si="41"/>
        <v>0.3589385474860336</v>
      </c>
      <c r="T161" s="6">
        <v>3</v>
      </c>
      <c r="U161" s="6">
        <v>2</v>
      </c>
      <c r="V161" s="6">
        <v>2</v>
      </c>
      <c r="W161" s="6">
        <v>1</v>
      </c>
      <c r="X161" s="6" t="s">
        <v>31</v>
      </c>
      <c r="Y161" s="8">
        <v>10.5</v>
      </c>
      <c r="Z161" s="8">
        <v>17</v>
      </c>
      <c r="AA161" s="8">
        <v>22</v>
      </c>
      <c r="AB161" s="8">
        <v>20</v>
      </c>
      <c r="AC161" s="8">
        <v>22</v>
      </c>
      <c r="AD161" s="8">
        <v>20</v>
      </c>
      <c r="AE161" s="8">
        <v>20</v>
      </c>
      <c r="AF161" s="8">
        <v>22</v>
      </c>
      <c r="AG161" s="8">
        <v>25</v>
      </c>
      <c r="AH161" s="21">
        <v>20</v>
      </c>
      <c r="AI161" s="21">
        <v>19.75</v>
      </c>
      <c r="AJ161" s="21">
        <v>25</v>
      </c>
      <c r="AK161" s="8">
        <f t="shared" si="42"/>
        <v>243.25</v>
      </c>
      <c r="AL161" s="8">
        <v>10</v>
      </c>
      <c r="AM161" s="17">
        <f t="shared" si="43"/>
        <v>0.95238095238095233</v>
      </c>
      <c r="AN161" s="8">
        <v>10</v>
      </c>
      <c r="AO161" s="17">
        <f t="shared" si="44"/>
        <v>0.58823529411764708</v>
      </c>
      <c r="AP161" s="7">
        <v>19</v>
      </c>
      <c r="AQ161" s="17">
        <f t="shared" si="45"/>
        <v>0.86363636363636365</v>
      </c>
      <c r="AR161" s="21">
        <v>0</v>
      </c>
      <c r="AS161" s="17">
        <f t="shared" si="46"/>
        <v>0</v>
      </c>
      <c r="AT161" s="21">
        <v>23.5</v>
      </c>
      <c r="AU161" s="17">
        <f t="shared" si="47"/>
        <v>1.0681818181818181</v>
      </c>
      <c r="AV161" s="21">
        <v>13.5</v>
      </c>
      <c r="AW161" s="17">
        <f t="shared" si="48"/>
        <v>0.67500000000000004</v>
      </c>
      <c r="AX161" s="17" t="s">
        <v>1526</v>
      </c>
      <c r="AY161" s="21">
        <v>15</v>
      </c>
      <c r="AZ161" s="17">
        <f t="shared" si="49"/>
        <v>0.75</v>
      </c>
      <c r="BA161" s="17" t="s">
        <v>1526</v>
      </c>
      <c r="BB161" s="21">
        <v>9</v>
      </c>
      <c r="BC161" s="17">
        <f t="shared" si="50"/>
        <v>0.40909090909090912</v>
      </c>
      <c r="BD161" s="21">
        <v>5.75</v>
      </c>
      <c r="BE161" s="17">
        <f t="shared" si="51"/>
        <v>0.23</v>
      </c>
      <c r="BF161" s="21">
        <v>5</v>
      </c>
      <c r="BG161" s="17">
        <f t="shared" si="52"/>
        <v>0.25</v>
      </c>
      <c r="BH161" s="21">
        <v>9</v>
      </c>
      <c r="BI161" s="17">
        <f t="shared" si="53"/>
        <v>0.45569620253164556</v>
      </c>
      <c r="BJ161" s="21">
        <f t="shared" si="54"/>
        <v>218.25</v>
      </c>
      <c r="BK161" s="21">
        <f t="shared" si="55"/>
        <v>119.75</v>
      </c>
      <c r="BL161" s="21">
        <f t="shared" si="56"/>
        <v>64.75</v>
      </c>
      <c r="BM161" s="21">
        <f t="shared" si="57"/>
        <v>14</v>
      </c>
      <c r="BN161" s="17" t="s">
        <v>1601</v>
      </c>
      <c r="BO161" s="17" t="s">
        <v>1601</v>
      </c>
      <c r="BQ161" s="17">
        <v>0.57258064516129037</v>
      </c>
      <c r="BR161" s="26">
        <v>0.72</v>
      </c>
      <c r="BS161" s="26">
        <f t="shared" si="58"/>
        <v>0.67258064516129035</v>
      </c>
      <c r="BU161" s="17">
        <f t="shared" si="59"/>
        <v>0</v>
      </c>
    </row>
    <row r="162" spans="1:73" s="6" customFormat="1" ht="18.75" customHeight="1" x14ac:dyDescent="0.15">
      <c r="A162" s="6" t="s">
        <v>1527</v>
      </c>
      <c r="B162" s="6" t="s">
        <v>112</v>
      </c>
      <c r="C162" s="6" t="s">
        <v>1468</v>
      </c>
      <c r="D162" s="6" t="s">
        <v>114</v>
      </c>
      <c r="E162" s="6" t="s">
        <v>114</v>
      </c>
      <c r="F162" s="6" t="s">
        <v>114</v>
      </c>
      <c r="G162" s="6" t="s">
        <v>24</v>
      </c>
      <c r="H162" s="6" t="s">
        <v>129</v>
      </c>
      <c r="I162" s="6" t="s">
        <v>130</v>
      </c>
      <c r="J162" s="6" t="s">
        <v>27</v>
      </c>
      <c r="K162" s="6" t="s">
        <v>1530</v>
      </c>
      <c r="L162" s="6" t="s">
        <v>1545</v>
      </c>
      <c r="M162" s="6" t="s">
        <v>1525</v>
      </c>
      <c r="N162" s="6">
        <v>1</v>
      </c>
      <c r="O162" s="8">
        <v>9.9166666666666661</v>
      </c>
      <c r="P162" s="8">
        <v>24.666666666666668</v>
      </c>
      <c r="Q162" s="8">
        <v>17.166666666666668</v>
      </c>
      <c r="R162" s="7">
        <f t="shared" si="40"/>
        <v>20.854166666666668</v>
      </c>
      <c r="S162" s="17">
        <f t="shared" si="41"/>
        <v>0.21480582524271852</v>
      </c>
      <c r="T162" s="6">
        <v>4</v>
      </c>
      <c r="U162" s="6">
        <v>3</v>
      </c>
      <c r="V162" s="6">
        <v>3</v>
      </c>
      <c r="W162" s="6">
        <v>2</v>
      </c>
      <c r="X162" s="6" t="s">
        <v>36</v>
      </c>
      <c r="Y162" s="8">
        <v>19</v>
      </c>
      <c r="Z162" s="8">
        <v>15</v>
      </c>
      <c r="AA162" s="8">
        <v>22</v>
      </c>
      <c r="AB162" s="8">
        <v>22</v>
      </c>
      <c r="AC162" s="8">
        <v>22</v>
      </c>
      <c r="AD162" s="8">
        <v>21</v>
      </c>
      <c r="AE162" s="8">
        <v>21</v>
      </c>
      <c r="AF162" s="8">
        <v>21</v>
      </c>
      <c r="AG162" s="8">
        <v>23</v>
      </c>
      <c r="AH162" s="21">
        <v>19.5</v>
      </c>
      <c r="AI162" s="21">
        <v>19.75</v>
      </c>
      <c r="AJ162" s="21">
        <v>25</v>
      </c>
      <c r="AK162" s="8">
        <f t="shared" si="42"/>
        <v>250.25</v>
      </c>
      <c r="AL162" s="8">
        <v>18</v>
      </c>
      <c r="AM162" s="17">
        <f t="shared" si="43"/>
        <v>0.94736842105263153</v>
      </c>
      <c r="AN162" s="8">
        <v>12</v>
      </c>
      <c r="AO162" s="17">
        <f t="shared" si="44"/>
        <v>0.8</v>
      </c>
      <c r="AP162" s="7">
        <v>20.5</v>
      </c>
      <c r="AQ162" s="17">
        <f t="shared" si="45"/>
        <v>0.93181818181818177</v>
      </c>
      <c r="AR162" s="21">
        <v>0</v>
      </c>
      <c r="AS162" s="17">
        <f t="shared" si="46"/>
        <v>0</v>
      </c>
      <c r="AT162" s="21">
        <v>25</v>
      </c>
      <c r="AU162" s="17">
        <f t="shared" si="47"/>
        <v>1.1363636363636365</v>
      </c>
      <c r="AV162" s="21">
        <v>21.25</v>
      </c>
      <c r="AW162" s="17">
        <f t="shared" si="48"/>
        <v>1.0119047619047619</v>
      </c>
      <c r="AX162" s="17"/>
      <c r="AY162" s="21">
        <v>13</v>
      </c>
      <c r="AZ162" s="17">
        <f t="shared" si="49"/>
        <v>0.61904761904761907</v>
      </c>
      <c r="BA162" s="17" t="s">
        <v>1526</v>
      </c>
      <c r="BB162" s="21">
        <v>3.75</v>
      </c>
      <c r="BC162" s="17">
        <f t="shared" si="50"/>
        <v>0.17857142857142858</v>
      </c>
      <c r="BD162" s="21">
        <v>19.5</v>
      </c>
      <c r="BE162" s="17">
        <f t="shared" si="51"/>
        <v>0.84782608695652173</v>
      </c>
      <c r="BF162" s="21">
        <v>9.25</v>
      </c>
      <c r="BG162" s="17">
        <f t="shared" si="52"/>
        <v>0.47435897435897434</v>
      </c>
      <c r="BH162" s="21">
        <v>13</v>
      </c>
      <c r="BI162" s="17">
        <f t="shared" si="53"/>
        <v>0.65822784810126578</v>
      </c>
      <c r="BJ162" s="21">
        <f t="shared" si="54"/>
        <v>225.25</v>
      </c>
      <c r="BK162" s="21">
        <f t="shared" si="55"/>
        <v>155.25</v>
      </c>
      <c r="BL162" s="21">
        <f t="shared" si="56"/>
        <v>64.25</v>
      </c>
      <c r="BM162" s="21">
        <f t="shared" si="57"/>
        <v>22.25</v>
      </c>
      <c r="BN162" s="17" t="s">
        <v>1601</v>
      </c>
      <c r="BO162" s="17" t="s">
        <v>1601</v>
      </c>
      <c r="BQ162" s="17">
        <v>0.57258064516129037</v>
      </c>
      <c r="BR162" s="26">
        <v>0.72</v>
      </c>
      <c r="BS162" s="26">
        <f t="shared" si="58"/>
        <v>0.67258064516129035</v>
      </c>
      <c r="BU162" s="17">
        <f t="shared" si="59"/>
        <v>0</v>
      </c>
    </row>
    <row r="163" spans="1:73" s="6" customFormat="1" ht="18.75" customHeight="1" x14ac:dyDescent="0.15">
      <c r="A163" s="6" t="s">
        <v>1527</v>
      </c>
      <c r="B163" s="6" t="s">
        <v>112</v>
      </c>
      <c r="C163" s="6" t="s">
        <v>1468</v>
      </c>
      <c r="D163" s="6" t="s">
        <v>114</v>
      </c>
      <c r="E163" s="6" t="s">
        <v>114</v>
      </c>
      <c r="F163" s="6" t="s">
        <v>114</v>
      </c>
      <c r="G163" s="6" t="s">
        <v>24</v>
      </c>
      <c r="H163" s="6" t="s">
        <v>131</v>
      </c>
      <c r="I163" s="6" t="s">
        <v>132</v>
      </c>
      <c r="J163" s="6" t="s">
        <v>27</v>
      </c>
      <c r="K163" s="6" t="s">
        <v>1530</v>
      </c>
      <c r="L163" s="6" t="s">
        <v>1545</v>
      </c>
      <c r="M163" s="6" t="s">
        <v>1525</v>
      </c>
      <c r="N163" s="6">
        <v>1</v>
      </c>
      <c r="O163" s="8">
        <v>25.25</v>
      </c>
      <c r="P163" s="8">
        <v>16.25</v>
      </c>
      <c r="Q163" s="8">
        <v>18.083333333333332</v>
      </c>
      <c r="R163" s="7">
        <f t="shared" si="40"/>
        <v>22.12166666666667</v>
      </c>
      <c r="S163" s="17">
        <f t="shared" si="41"/>
        <v>0.22331797235023076</v>
      </c>
      <c r="T163" s="6">
        <v>4</v>
      </c>
      <c r="U163" s="6">
        <v>4</v>
      </c>
      <c r="V163" s="6">
        <v>4</v>
      </c>
      <c r="W163" s="6">
        <v>3</v>
      </c>
      <c r="X163" s="6" t="s">
        <v>36</v>
      </c>
      <c r="Y163" s="8">
        <v>16.5</v>
      </c>
      <c r="Z163" s="8">
        <v>19</v>
      </c>
      <c r="AA163" s="8">
        <v>23</v>
      </c>
      <c r="AB163" s="8">
        <v>22</v>
      </c>
      <c r="AC163" s="8">
        <v>24</v>
      </c>
      <c r="AD163" s="8">
        <v>23</v>
      </c>
      <c r="AE163" s="8">
        <v>24</v>
      </c>
      <c r="AF163" s="8">
        <v>25</v>
      </c>
      <c r="AG163" s="8">
        <v>25</v>
      </c>
      <c r="AH163" s="21">
        <v>20</v>
      </c>
      <c r="AI163" s="21">
        <v>18.96</v>
      </c>
      <c r="AJ163" s="21">
        <v>25</v>
      </c>
      <c r="AK163" s="8">
        <f t="shared" si="42"/>
        <v>265.46000000000004</v>
      </c>
      <c r="AL163" s="8">
        <v>16</v>
      </c>
      <c r="AM163" s="17">
        <f t="shared" si="43"/>
        <v>0.96969696969696972</v>
      </c>
      <c r="AN163" s="8">
        <v>13</v>
      </c>
      <c r="AO163" s="17">
        <f t="shared" si="44"/>
        <v>0.68421052631578949</v>
      </c>
      <c r="AP163" s="7">
        <v>19.5</v>
      </c>
      <c r="AQ163" s="17">
        <f t="shared" si="45"/>
        <v>0.84782608695652173</v>
      </c>
      <c r="AR163" s="21">
        <v>0</v>
      </c>
      <c r="AS163" s="17">
        <f t="shared" si="46"/>
        <v>0</v>
      </c>
      <c r="AT163" s="21">
        <v>30.5</v>
      </c>
      <c r="AU163" s="17">
        <f t="shared" si="47"/>
        <v>1.2708333333333333</v>
      </c>
      <c r="AV163" s="21">
        <v>23</v>
      </c>
      <c r="AW163" s="17">
        <f t="shared" si="48"/>
        <v>1</v>
      </c>
      <c r="AX163" s="17"/>
      <c r="AY163" s="21">
        <v>12</v>
      </c>
      <c r="AZ163" s="17">
        <f t="shared" si="49"/>
        <v>0.5</v>
      </c>
      <c r="BA163" s="17" t="s">
        <v>1526</v>
      </c>
      <c r="BB163" s="21">
        <v>5.5</v>
      </c>
      <c r="BC163" s="17">
        <f t="shared" si="50"/>
        <v>0.22</v>
      </c>
      <c r="BD163" s="21">
        <v>23.5</v>
      </c>
      <c r="BE163" s="17">
        <f t="shared" si="51"/>
        <v>0.94</v>
      </c>
      <c r="BF163" s="21">
        <v>10.25</v>
      </c>
      <c r="BG163" s="17">
        <f t="shared" si="52"/>
        <v>0.51249999999999996</v>
      </c>
      <c r="BH163" s="21">
        <v>25</v>
      </c>
      <c r="BI163" s="17">
        <f t="shared" si="53"/>
        <v>1.3185654008438819</v>
      </c>
      <c r="BJ163" s="21">
        <f t="shared" si="54"/>
        <v>240.46</v>
      </c>
      <c r="BK163" s="21">
        <f t="shared" si="55"/>
        <v>178.25</v>
      </c>
      <c r="BL163" s="21">
        <f t="shared" si="56"/>
        <v>63.96</v>
      </c>
      <c r="BM163" s="21">
        <f t="shared" si="57"/>
        <v>35.25</v>
      </c>
      <c r="BN163" s="17"/>
      <c r="BO163" s="17"/>
      <c r="BQ163" s="17">
        <v>0.57258064516129037</v>
      </c>
      <c r="BR163" s="26">
        <v>0.72</v>
      </c>
      <c r="BS163" s="26">
        <f t="shared" si="58"/>
        <v>0.67258064516129035</v>
      </c>
      <c r="BU163" s="17">
        <f t="shared" si="59"/>
        <v>0</v>
      </c>
    </row>
    <row r="164" spans="1:73" s="6" customFormat="1" ht="18.75" customHeight="1" x14ac:dyDescent="0.15">
      <c r="A164" s="6" t="s">
        <v>1527</v>
      </c>
      <c r="B164" s="6" t="s">
        <v>112</v>
      </c>
      <c r="C164" s="6" t="s">
        <v>1468</v>
      </c>
      <c r="D164" s="6" t="s">
        <v>114</v>
      </c>
      <c r="E164" s="6" t="s">
        <v>114</v>
      </c>
      <c r="F164" s="6" t="s">
        <v>114</v>
      </c>
      <c r="G164" s="6" t="s">
        <v>24</v>
      </c>
      <c r="H164" s="6" t="s">
        <v>133</v>
      </c>
      <c r="I164" s="6" t="s">
        <v>134</v>
      </c>
      <c r="J164" s="6" t="s">
        <v>27</v>
      </c>
      <c r="K164" s="6" t="s">
        <v>1530</v>
      </c>
      <c r="L164" s="6" t="s">
        <v>1545</v>
      </c>
      <c r="M164" s="6" t="s">
        <v>1525</v>
      </c>
      <c r="N164" s="6">
        <v>1</v>
      </c>
      <c r="O164" s="8">
        <v>25.166666666666668</v>
      </c>
      <c r="P164" s="8">
        <v>24.5</v>
      </c>
      <c r="Q164" s="8">
        <v>18.666666666666668</v>
      </c>
      <c r="R164" s="7">
        <f t="shared" si="40"/>
        <v>22.985833333333336</v>
      </c>
      <c r="S164" s="17">
        <f t="shared" si="41"/>
        <v>0.23138392857142853</v>
      </c>
      <c r="T164" s="6">
        <v>4</v>
      </c>
      <c r="U164" s="6">
        <v>4</v>
      </c>
      <c r="V164" s="6">
        <v>4</v>
      </c>
      <c r="W164" s="6">
        <v>3</v>
      </c>
      <c r="X164" s="6" t="s">
        <v>36</v>
      </c>
      <c r="Y164" s="8">
        <v>17.5</v>
      </c>
      <c r="Z164" s="8">
        <v>20</v>
      </c>
      <c r="AA164" s="8">
        <v>25</v>
      </c>
      <c r="AB164" s="8">
        <v>24</v>
      </c>
      <c r="AC164" s="8">
        <v>25</v>
      </c>
      <c r="AD164" s="8">
        <v>24</v>
      </c>
      <c r="AE164" s="8">
        <v>24</v>
      </c>
      <c r="AF164" s="8">
        <v>24</v>
      </c>
      <c r="AG164" s="8">
        <v>24</v>
      </c>
      <c r="AH164" s="21">
        <v>20</v>
      </c>
      <c r="AI164" s="21">
        <v>21.330000000000002</v>
      </c>
      <c r="AJ164" s="21">
        <v>27</v>
      </c>
      <c r="AK164" s="8">
        <f t="shared" si="42"/>
        <v>275.83000000000004</v>
      </c>
      <c r="AL164" s="8">
        <v>16</v>
      </c>
      <c r="AM164" s="17">
        <f t="shared" si="43"/>
        <v>0.91428571428571426</v>
      </c>
      <c r="AN164" s="8">
        <v>15</v>
      </c>
      <c r="AO164" s="17">
        <f t="shared" si="44"/>
        <v>0.75</v>
      </c>
      <c r="AP164" s="7">
        <v>21.5</v>
      </c>
      <c r="AQ164" s="17">
        <f t="shared" si="45"/>
        <v>0.86</v>
      </c>
      <c r="AR164" s="21">
        <v>0</v>
      </c>
      <c r="AS164" s="17">
        <f t="shared" si="46"/>
        <v>0</v>
      </c>
      <c r="AT164" s="21">
        <v>26</v>
      </c>
      <c r="AU164" s="17">
        <f t="shared" si="47"/>
        <v>1.04</v>
      </c>
      <c r="AV164" s="21">
        <v>24.25</v>
      </c>
      <c r="AW164" s="17">
        <f t="shared" si="48"/>
        <v>1.0104166666666667</v>
      </c>
      <c r="AX164" s="17"/>
      <c r="AY164" s="21">
        <v>18</v>
      </c>
      <c r="AZ164" s="17">
        <f t="shared" si="49"/>
        <v>0.75</v>
      </c>
      <c r="BA164" s="17" t="s">
        <v>1526</v>
      </c>
      <c r="BB164" s="21">
        <v>13</v>
      </c>
      <c r="BC164" s="17">
        <f t="shared" si="50"/>
        <v>0.54166666666666663</v>
      </c>
      <c r="BD164" s="21">
        <v>23.5</v>
      </c>
      <c r="BE164" s="17">
        <f t="shared" si="51"/>
        <v>0.97916666666666663</v>
      </c>
      <c r="BF164" s="21">
        <v>14</v>
      </c>
      <c r="BG164" s="17">
        <f t="shared" si="52"/>
        <v>0.7</v>
      </c>
      <c r="BH164" s="21">
        <v>17.5</v>
      </c>
      <c r="BI164" s="17">
        <f t="shared" si="53"/>
        <v>0.82044069385841534</v>
      </c>
      <c r="BJ164" s="21">
        <f t="shared" si="54"/>
        <v>248.83</v>
      </c>
      <c r="BK164" s="21">
        <f t="shared" si="55"/>
        <v>188.75</v>
      </c>
      <c r="BL164" s="21">
        <f t="shared" si="56"/>
        <v>68.33</v>
      </c>
      <c r="BM164" s="21">
        <f t="shared" si="57"/>
        <v>31.5</v>
      </c>
      <c r="BN164" s="17" t="s">
        <v>1601</v>
      </c>
      <c r="BO164" s="17" t="s">
        <v>1601</v>
      </c>
      <c r="BQ164" s="17">
        <v>0.57258064516129037</v>
      </c>
      <c r="BR164" s="26">
        <v>0.72</v>
      </c>
      <c r="BS164" s="26">
        <f t="shared" si="58"/>
        <v>0.67258064516129035</v>
      </c>
      <c r="BU164" s="17">
        <f t="shared" si="59"/>
        <v>0</v>
      </c>
    </row>
    <row r="165" spans="1:73" s="6" customFormat="1" ht="18.75" customHeight="1" x14ac:dyDescent="0.15">
      <c r="A165" s="6" t="s">
        <v>1527</v>
      </c>
      <c r="B165" s="6" t="s">
        <v>112</v>
      </c>
      <c r="C165" s="6" t="s">
        <v>1469</v>
      </c>
      <c r="D165" s="6" t="s">
        <v>331</v>
      </c>
      <c r="E165" s="6" t="s">
        <v>331</v>
      </c>
      <c r="F165" s="6" t="s">
        <v>331</v>
      </c>
      <c r="G165" s="6" t="s">
        <v>355</v>
      </c>
      <c r="H165" s="6" t="s">
        <v>372</v>
      </c>
      <c r="I165" s="6" t="s">
        <v>373</v>
      </c>
      <c r="J165" s="6" t="s">
        <v>29</v>
      </c>
      <c r="K165" s="6" t="s">
        <v>1529</v>
      </c>
      <c r="L165" s="6" t="s">
        <v>1545</v>
      </c>
      <c r="M165" s="6" t="s">
        <v>1533</v>
      </c>
      <c r="N165" s="6">
        <v>1</v>
      </c>
      <c r="O165" s="8">
        <v>23.833333333333332</v>
      </c>
      <c r="P165" s="8">
        <v>24.833333333333332</v>
      </c>
      <c r="Q165" s="8">
        <v>24.765833333333333</v>
      </c>
      <c r="R165" s="7">
        <f t="shared" si="40"/>
        <v>31.341666666666669</v>
      </c>
      <c r="S165" s="17">
        <f t="shared" si="41"/>
        <v>0.26552037417140562</v>
      </c>
      <c r="T165" s="6">
        <v>3</v>
      </c>
      <c r="U165" s="6">
        <v>3</v>
      </c>
      <c r="V165" s="6">
        <v>3</v>
      </c>
      <c r="W165" s="6">
        <v>2</v>
      </c>
      <c r="X165" s="6" t="s">
        <v>36</v>
      </c>
      <c r="Y165" s="8">
        <v>11</v>
      </c>
      <c r="Z165" s="8">
        <v>20</v>
      </c>
      <c r="AA165" s="8">
        <v>25</v>
      </c>
      <c r="AB165" s="8">
        <v>37</v>
      </c>
      <c r="AC165" s="8">
        <v>37</v>
      </c>
      <c r="AD165" s="8">
        <v>37</v>
      </c>
      <c r="AE165" s="8">
        <v>37</v>
      </c>
      <c r="AF165" s="8">
        <v>37</v>
      </c>
      <c r="AG165" s="8">
        <v>37.5</v>
      </c>
      <c r="AH165" s="21">
        <v>24</v>
      </c>
      <c r="AI165" s="21">
        <v>31.6</v>
      </c>
      <c r="AJ165" s="21">
        <v>42</v>
      </c>
      <c r="AK165" s="8">
        <f t="shared" si="42"/>
        <v>376.1</v>
      </c>
      <c r="AL165" s="8">
        <v>11</v>
      </c>
      <c r="AM165" s="17">
        <f t="shared" si="43"/>
        <v>1</v>
      </c>
      <c r="AN165" s="8">
        <v>20</v>
      </c>
      <c r="AO165" s="17">
        <f t="shared" si="44"/>
        <v>1</v>
      </c>
      <c r="AP165" s="7">
        <v>25</v>
      </c>
      <c r="AQ165" s="17">
        <f t="shared" si="45"/>
        <v>1</v>
      </c>
      <c r="AR165" s="21">
        <v>17</v>
      </c>
      <c r="AS165" s="17">
        <f t="shared" si="46"/>
        <v>0.45945945945945948</v>
      </c>
      <c r="AT165" s="21">
        <v>8</v>
      </c>
      <c r="AU165" s="17">
        <f t="shared" si="47"/>
        <v>0.21621621621621623</v>
      </c>
      <c r="AV165" s="21">
        <v>5</v>
      </c>
      <c r="AW165" s="17">
        <f t="shared" si="48"/>
        <v>0.13513513513513514</v>
      </c>
      <c r="AX165" s="17" t="s">
        <v>1526</v>
      </c>
      <c r="AY165" s="21">
        <v>0</v>
      </c>
      <c r="AZ165" s="17">
        <f t="shared" si="49"/>
        <v>0</v>
      </c>
      <c r="BA165" s="17" t="s">
        <v>1526</v>
      </c>
      <c r="BB165" s="21">
        <v>0</v>
      </c>
      <c r="BC165" s="17">
        <f t="shared" si="50"/>
        <v>0</v>
      </c>
      <c r="BD165" s="21">
        <v>0</v>
      </c>
      <c r="BE165" s="17">
        <f t="shared" si="51"/>
        <v>0</v>
      </c>
      <c r="BF165" s="21">
        <v>5</v>
      </c>
      <c r="BG165" s="17">
        <f t="shared" si="52"/>
        <v>0.20833333333333334</v>
      </c>
      <c r="BH165" s="21">
        <v>0</v>
      </c>
      <c r="BI165" s="17">
        <f t="shared" si="53"/>
        <v>0</v>
      </c>
      <c r="BJ165" s="21">
        <f t="shared" si="54"/>
        <v>334.1</v>
      </c>
      <c r="BK165" s="21">
        <f t="shared" si="55"/>
        <v>91</v>
      </c>
      <c r="BL165" s="21">
        <f t="shared" si="56"/>
        <v>97.6</v>
      </c>
      <c r="BM165" s="21">
        <f t="shared" si="57"/>
        <v>5</v>
      </c>
      <c r="BN165" s="17" t="s">
        <v>1601</v>
      </c>
      <c r="BO165" s="17" t="s">
        <v>1601</v>
      </c>
      <c r="BQ165" s="17">
        <v>0.61929523643408035</v>
      </c>
      <c r="BR165" s="26">
        <v>0.72</v>
      </c>
      <c r="BS165" s="26">
        <f t="shared" si="58"/>
        <v>0.71929523643408033</v>
      </c>
      <c r="BU165" s="17">
        <f t="shared" si="59"/>
        <v>0</v>
      </c>
    </row>
    <row r="166" spans="1:73" s="6" customFormat="1" ht="18.75" customHeight="1" x14ac:dyDescent="0.15">
      <c r="A166" s="6" t="s">
        <v>1527</v>
      </c>
      <c r="B166" s="6" t="s">
        <v>112</v>
      </c>
      <c r="C166" s="6" t="s">
        <v>1469</v>
      </c>
      <c r="D166" s="6" t="s">
        <v>331</v>
      </c>
      <c r="E166" s="6" t="s">
        <v>331</v>
      </c>
      <c r="F166" s="6" t="s">
        <v>331</v>
      </c>
      <c r="G166" s="6" t="s">
        <v>355</v>
      </c>
      <c r="H166" s="6" t="s">
        <v>356</v>
      </c>
      <c r="I166" s="6" t="s">
        <v>357</v>
      </c>
      <c r="J166" s="6" t="s">
        <v>1347</v>
      </c>
      <c r="K166" s="6" t="s">
        <v>1529</v>
      </c>
      <c r="L166" s="6" t="s">
        <v>1546</v>
      </c>
      <c r="M166" s="6" t="s">
        <v>1525</v>
      </c>
      <c r="N166" s="6">
        <v>1</v>
      </c>
      <c r="O166" s="8">
        <v>0</v>
      </c>
      <c r="P166" s="8">
        <v>0</v>
      </c>
      <c r="Q166" s="8">
        <v>6.3550000000000004</v>
      </c>
      <c r="R166" s="7">
        <f t="shared" si="40"/>
        <v>14.666666666666666</v>
      </c>
      <c r="S166" s="17">
        <f t="shared" si="41"/>
        <v>1.3078940466824021</v>
      </c>
      <c r="V166" s="6">
        <v>2</v>
      </c>
      <c r="W166" s="6">
        <v>1</v>
      </c>
      <c r="X166" s="6" t="s">
        <v>28</v>
      </c>
      <c r="Y166" s="8">
        <v>12</v>
      </c>
      <c r="Z166" s="8">
        <v>12</v>
      </c>
      <c r="AA166" s="8">
        <v>16</v>
      </c>
      <c r="AB166" s="8">
        <v>14</v>
      </c>
      <c r="AC166" s="8">
        <v>13</v>
      </c>
      <c r="AD166" s="8">
        <v>15</v>
      </c>
      <c r="AE166" s="8">
        <v>16</v>
      </c>
      <c r="AF166" s="8">
        <v>16</v>
      </c>
      <c r="AG166" s="8">
        <v>18</v>
      </c>
      <c r="AH166" s="21"/>
      <c r="AI166" s="21"/>
      <c r="AJ166" s="21"/>
      <c r="AK166" s="8">
        <f t="shared" si="42"/>
        <v>132</v>
      </c>
      <c r="AL166" s="8">
        <v>12</v>
      </c>
      <c r="AM166" s="17">
        <f t="shared" si="43"/>
        <v>1</v>
      </c>
      <c r="AN166" s="8">
        <v>12</v>
      </c>
      <c r="AO166" s="17">
        <f t="shared" si="44"/>
        <v>1</v>
      </c>
      <c r="AP166" s="7">
        <v>16</v>
      </c>
      <c r="AQ166" s="17">
        <f t="shared" si="45"/>
        <v>1</v>
      </c>
      <c r="AR166" s="21">
        <v>2</v>
      </c>
      <c r="AS166" s="17">
        <f t="shared" si="46"/>
        <v>0.14285714285714285</v>
      </c>
      <c r="AT166" s="21">
        <v>13</v>
      </c>
      <c r="AU166" s="17">
        <f t="shared" si="47"/>
        <v>1</v>
      </c>
      <c r="AV166" s="21">
        <v>15</v>
      </c>
      <c r="AW166" s="17">
        <f t="shared" si="48"/>
        <v>1</v>
      </c>
      <c r="AX166" s="17"/>
      <c r="AY166" s="21">
        <v>0</v>
      </c>
      <c r="AZ166" s="17">
        <f t="shared" si="49"/>
        <v>0</v>
      </c>
      <c r="BA166" s="17" t="s">
        <v>1526</v>
      </c>
      <c r="BB166" s="21">
        <v>0</v>
      </c>
      <c r="BC166" s="17">
        <f t="shared" si="50"/>
        <v>0</v>
      </c>
      <c r="BD166" s="21">
        <v>0</v>
      </c>
      <c r="BE166" s="17">
        <f t="shared" si="51"/>
        <v>0</v>
      </c>
      <c r="BF166" s="21"/>
      <c r="BG166" s="17"/>
      <c r="BH166" s="21"/>
      <c r="BI166" s="17"/>
      <c r="BJ166" s="21">
        <f t="shared" si="54"/>
        <v>132</v>
      </c>
      <c r="BK166" s="21">
        <f t="shared" si="55"/>
        <v>70</v>
      </c>
      <c r="BL166" s="21">
        <f t="shared" si="56"/>
        <v>0</v>
      </c>
      <c r="BM166" s="21">
        <f t="shared" si="57"/>
        <v>0</v>
      </c>
      <c r="BN166" s="17"/>
      <c r="BO166" s="17"/>
      <c r="BQ166" s="17">
        <v>0.61929523643408035</v>
      </c>
      <c r="BR166" s="26">
        <v>0.72</v>
      </c>
      <c r="BS166" s="26">
        <f t="shared" si="58"/>
        <v>0.71929523643408033</v>
      </c>
      <c r="BU166" s="17" t="e">
        <f t="shared" si="59"/>
        <v>#DIV/0!</v>
      </c>
    </row>
    <row r="167" spans="1:73" s="6" customFormat="1" ht="18.75" customHeight="1" x14ac:dyDescent="0.15">
      <c r="A167" s="6" t="s">
        <v>1527</v>
      </c>
      <c r="B167" s="6" t="s">
        <v>112</v>
      </c>
      <c r="C167" s="6" t="s">
        <v>1469</v>
      </c>
      <c r="D167" s="6" t="s">
        <v>331</v>
      </c>
      <c r="E167" s="6" t="s">
        <v>331</v>
      </c>
      <c r="F167" s="6" t="s">
        <v>331</v>
      </c>
      <c r="G167" s="6" t="s">
        <v>355</v>
      </c>
      <c r="H167" s="6" t="s">
        <v>358</v>
      </c>
      <c r="I167" s="6" t="s">
        <v>359</v>
      </c>
      <c r="J167" s="6" t="s">
        <v>1347</v>
      </c>
      <c r="K167" s="6" t="s">
        <v>1529</v>
      </c>
      <c r="L167" s="6" t="s">
        <v>1545</v>
      </c>
      <c r="M167" s="6" t="s">
        <v>1525</v>
      </c>
      <c r="N167" s="6">
        <v>1</v>
      </c>
      <c r="O167" s="8">
        <v>0</v>
      </c>
      <c r="P167" s="8">
        <v>0</v>
      </c>
      <c r="Q167" s="8">
        <v>6.970136111111084</v>
      </c>
      <c r="R167" s="7">
        <f t="shared" si="40"/>
        <v>17.659166666666668</v>
      </c>
      <c r="S167" s="17">
        <f t="shared" si="41"/>
        <v>1.5335468899260398</v>
      </c>
      <c r="V167" s="6">
        <v>2</v>
      </c>
      <c r="W167" s="6">
        <v>1</v>
      </c>
      <c r="X167" s="6" t="s">
        <v>28</v>
      </c>
      <c r="Y167" s="8">
        <v>16</v>
      </c>
      <c r="Z167" s="8">
        <v>18</v>
      </c>
      <c r="AA167" s="8">
        <v>19</v>
      </c>
      <c r="AB167" s="8">
        <v>21</v>
      </c>
      <c r="AC167" s="8">
        <v>19</v>
      </c>
      <c r="AD167" s="8">
        <v>18</v>
      </c>
      <c r="AE167" s="8">
        <v>18</v>
      </c>
      <c r="AF167" s="8">
        <v>19</v>
      </c>
      <c r="AG167" s="8">
        <v>17</v>
      </c>
      <c r="AH167" s="21">
        <v>12</v>
      </c>
      <c r="AI167" s="21">
        <v>17.380000000000003</v>
      </c>
      <c r="AJ167" s="21">
        <v>17.53</v>
      </c>
      <c r="AK167" s="8">
        <f t="shared" si="42"/>
        <v>211.91</v>
      </c>
      <c r="AL167" s="8">
        <v>18</v>
      </c>
      <c r="AM167" s="17">
        <f t="shared" si="43"/>
        <v>1.125</v>
      </c>
      <c r="AN167" s="8">
        <v>18</v>
      </c>
      <c r="AO167" s="17">
        <f t="shared" si="44"/>
        <v>1</v>
      </c>
      <c r="AP167" s="7">
        <v>19</v>
      </c>
      <c r="AQ167" s="17">
        <f t="shared" si="45"/>
        <v>1</v>
      </c>
      <c r="AR167" s="21">
        <v>3</v>
      </c>
      <c r="AS167" s="17">
        <f t="shared" si="46"/>
        <v>0.14285714285714285</v>
      </c>
      <c r="AT167" s="21">
        <v>19</v>
      </c>
      <c r="AU167" s="17">
        <f t="shared" si="47"/>
        <v>1</v>
      </c>
      <c r="AV167" s="21">
        <v>18</v>
      </c>
      <c r="AW167" s="17">
        <f t="shared" si="48"/>
        <v>1</v>
      </c>
      <c r="AX167" s="17"/>
      <c r="AY167" s="21">
        <v>0</v>
      </c>
      <c r="AZ167" s="17">
        <f t="shared" si="49"/>
        <v>0</v>
      </c>
      <c r="BA167" s="17" t="s">
        <v>1526</v>
      </c>
      <c r="BB167" s="21">
        <v>0</v>
      </c>
      <c r="BC167" s="17">
        <f t="shared" si="50"/>
        <v>0</v>
      </c>
      <c r="BD167" s="21">
        <v>0</v>
      </c>
      <c r="BE167" s="17">
        <f t="shared" si="51"/>
        <v>0</v>
      </c>
      <c r="BF167" s="21">
        <v>0</v>
      </c>
      <c r="BG167" s="17">
        <f t="shared" si="52"/>
        <v>0</v>
      </c>
      <c r="BH167" s="21">
        <v>0</v>
      </c>
      <c r="BI167" s="17">
        <f t="shared" si="53"/>
        <v>0</v>
      </c>
      <c r="BJ167" s="21">
        <f t="shared" si="54"/>
        <v>194.38</v>
      </c>
      <c r="BK167" s="21">
        <f t="shared" si="55"/>
        <v>95</v>
      </c>
      <c r="BL167" s="21">
        <f t="shared" si="56"/>
        <v>46.910000000000004</v>
      </c>
      <c r="BM167" s="21">
        <f t="shared" si="57"/>
        <v>0</v>
      </c>
      <c r="BN167" s="17" t="s">
        <v>1601</v>
      </c>
      <c r="BO167" s="17" t="s">
        <v>1601</v>
      </c>
      <c r="BQ167" s="17">
        <v>0.61929523643408035</v>
      </c>
      <c r="BR167" s="26">
        <v>0.72</v>
      </c>
      <c r="BS167" s="26">
        <f t="shared" si="58"/>
        <v>0.71929523643408033</v>
      </c>
      <c r="BU167" s="17">
        <f t="shared" si="59"/>
        <v>0</v>
      </c>
    </row>
    <row r="168" spans="1:73" s="6" customFormat="1" ht="18.75" customHeight="1" x14ac:dyDescent="0.15">
      <c r="A168" s="6" t="s">
        <v>1527</v>
      </c>
      <c r="B168" s="6" t="s">
        <v>112</v>
      </c>
      <c r="C168" s="6" t="s">
        <v>1469</v>
      </c>
      <c r="D168" s="6" t="s">
        <v>331</v>
      </c>
      <c r="E168" s="6" t="s">
        <v>331</v>
      </c>
      <c r="F168" s="6" t="s">
        <v>331</v>
      </c>
      <c r="G168" s="6" t="s">
        <v>355</v>
      </c>
      <c r="H168" s="6" t="s">
        <v>360</v>
      </c>
      <c r="I168" s="6" t="s">
        <v>361</v>
      </c>
      <c r="J168" s="6" t="s">
        <v>1346</v>
      </c>
      <c r="K168" s="6" t="s">
        <v>1530</v>
      </c>
      <c r="L168" s="6" t="s">
        <v>1545</v>
      </c>
      <c r="M168" s="6" t="s">
        <v>1525</v>
      </c>
      <c r="N168" s="6">
        <v>1</v>
      </c>
      <c r="O168" s="8">
        <v>0</v>
      </c>
      <c r="P168" s="8">
        <v>5</v>
      </c>
      <c r="Q168" s="8">
        <v>11.936666666666667</v>
      </c>
      <c r="R168" s="7">
        <f t="shared" si="40"/>
        <v>15.5625</v>
      </c>
      <c r="S168" s="17">
        <f t="shared" si="41"/>
        <v>0.30375593409662094</v>
      </c>
      <c r="U168" s="6">
        <v>2</v>
      </c>
      <c r="V168" s="6">
        <v>2</v>
      </c>
      <c r="W168" s="6">
        <v>1</v>
      </c>
      <c r="X168" s="6" t="s">
        <v>28</v>
      </c>
      <c r="Y168" s="8">
        <v>15</v>
      </c>
      <c r="Z168" s="8">
        <v>10</v>
      </c>
      <c r="AA168" s="8">
        <v>15.17</v>
      </c>
      <c r="AB168" s="8">
        <v>15.1</v>
      </c>
      <c r="AC168" s="8">
        <v>14.79</v>
      </c>
      <c r="AD168" s="8">
        <v>17.47</v>
      </c>
      <c r="AE168" s="8">
        <v>17</v>
      </c>
      <c r="AF168" s="8">
        <v>17</v>
      </c>
      <c r="AG168" s="8">
        <v>18</v>
      </c>
      <c r="AH168" s="21">
        <v>14</v>
      </c>
      <c r="AI168" s="21">
        <v>14.22</v>
      </c>
      <c r="AJ168" s="21">
        <v>19</v>
      </c>
      <c r="AK168" s="8">
        <f t="shared" si="42"/>
        <v>186.75</v>
      </c>
      <c r="AL168" s="8">
        <v>18</v>
      </c>
      <c r="AM168" s="17">
        <f t="shared" si="43"/>
        <v>1.2</v>
      </c>
      <c r="AN168" s="8">
        <v>10</v>
      </c>
      <c r="AO168" s="17">
        <f t="shared" si="44"/>
        <v>1</v>
      </c>
      <c r="AP168" s="7">
        <v>15.5</v>
      </c>
      <c r="AQ168" s="17">
        <f t="shared" si="45"/>
        <v>1.0217534607778511</v>
      </c>
      <c r="AR168" s="21">
        <v>4</v>
      </c>
      <c r="AS168" s="17">
        <f t="shared" si="46"/>
        <v>0.26490066225165565</v>
      </c>
      <c r="AT168" s="21">
        <v>15</v>
      </c>
      <c r="AU168" s="17">
        <f t="shared" si="47"/>
        <v>1.0141987829614605</v>
      </c>
      <c r="AV168" s="21">
        <v>18</v>
      </c>
      <c r="AW168" s="17">
        <f t="shared" si="48"/>
        <v>1.0303377218088152</v>
      </c>
      <c r="AX168" s="17"/>
      <c r="AY168" s="21">
        <v>0</v>
      </c>
      <c r="AZ168" s="17">
        <f t="shared" si="49"/>
        <v>0</v>
      </c>
      <c r="BA168" s="17" t="s">
        <v>1526</v>
      </c>
      <c r="BB168" s="21">
        <v>11</v>
      </c>
      <c r="BC168" s="17">
        <f t="shared" si="50"/>
        <v>0.6470588235294118</v>
      </c>
      <c r="BD168" s="21">
        <v>2.5</v>
      </c>
      <c r="BE168" s="17">
        <f t="shared" si="51"/>
        <v>0.1388888888888889</v>
      </c>
      <c r="BF168" s="21">
        <v>0</v>
      </c>
      <c r="BG168" s="17">
        <f t="shared" si="52"/>
        <v>0</v>
      </c>
      <c r="BH168" s="21">
        <v>12</v>
      </c>
      <c r="BI168" s="17">
        <f t="shared" si="53"/>
        <v>0.8438818565400843</v>
      </c>
      <c r="BJ168" s="21">
        <f t="shared" si="54"/>
        <v>167.75</v>
      </c>
      <c r="BK168" s="21">
        <f t="shared" si="55"/>
        <v>106</v>
      </c>
      <c r="BL168" s="21">
        <f t="shared" si="56"/>
        <v>47.22</v>
      </c>
      <c r="BM168" s="21">
        <f t="shared" si="57"/>
        <v>12</v>
      </c>
      <c r="BN168" s="17"/>
      <c r="BO168" s="17" t="s">
        <v>1601</v>
      </c>
      <c r="BQ168" s="17">
        <v>0.61929523643408035</v>
      </c>
      <c r="BR168" s="26">
        <v>0.72</v>
      </c>
      <c r="BS168" s="26">
        <f t="shared" si="58"/>
        <v>0.71929523643408033</v>
      </c>
      <c r="BU168" s="17">
        <f t="shared" si="59"/>
        <v>0</v>
      </c>
    </row>
    <row r="169" spans="1:73" s="6" customFormat="1" ht="18.75" customHeight="1" x14ac:dyDescent="0.15">
      <c r="A169" s="6" t="s">
        <v>1527</v>
      </c>
      <c r="B169" s="6" t="s">
        <v>112</v>
      </c>
      <c r="C169" s="6" t="s">
        <v>1469</v>
      </c>
      <c r="D169" s="6" t="s">
        <v>331</v>
      </c>
      <c r="E169" s="6" t="s">
        <v>331</v>
      </c>
      <c r="F169" s="6" t="s">
        <v>331</v>
      </c>
      <c r="G169" s="6" t="s">
        <v>355</v>
      </c>
      <c r="H169" s="6" t="s">
        <v>362</v>
      </c>
      <c r="I169" s="6" t="s">
        <v>363</v>
      </c>
      <c r="J169" s="6" t="s">
        <v>1347</v>
      </c>
      <c r="K169" s="6" t="s">
        <v>1529</v>
      </c>
      <c r="L169" s="6" t="s">
        <v>1545</v>
      </c>
      <c r="M169" s="6" t="s">
        <v>1525</v>
      </c>
      <c r="N169" s="6">
        <v>1</v>
      </c>
      <c r="O169" s="8">
        <v>1</v>
      </c>
      <c r="P169" s="8">
        <v>16.916666666666668</v>
      </c>
      <c r="Q169" s="8">
        <v>18.106666666666666</v>
      </c>
      <c r="R169" s="7">
        <f t="shared" si="40"/>
        <v>22.217500000000001</v>
      </c>
      <c r="S169" s="17">
        <f t="shared" si="41"/>
        <v>0.2270342415316644</v>
      </c>
      <c r="T169" s="6">
        <v>3</v>
      </c>
      <c r="U169" s="6">
        <v>3</v>
      </c>
      <c r="V169" s="6">
        <v>3</v>
      </c>
      <c r="W169" s="6">
        <v>2</v>
      </c>
      <c r="X169" s="6" t="s">
        <v>28</v>
      </c>
      <c r="Y169" s="8">
        <v>20</v>
      </c>
      <c r="Z169" s="8">
        <v>16.61</v>
      </c>
      <c r="AA169" s="8">
        <v>21</v>
      </c>
      <c r="AB169" s="8">
        <v>25</v>
      </c>
      <c r="AC169" s="8">
        <v>25</v>
      </c>
      <c r="AD169" s="8">
        <v>25</v>
      </c>
      <c r="AE169" s="8">
        <v>25</v>
      </c>
      <c r="AF169" s="8">
        <v>25</v>
      </c>
      <c r="AG169" s="8">
        <v>26</v>
      </c>
      <c r="AH169" s="21">
        <v>18</v>
      </c>
      <c r="AI169" s="21">
        <v>10</v>
      </c>
      <c r="AJ169" s="21">
        <v>30</v>
      </c>
      <c r="AK169" s="8">
        <f t="shared" si="42"/>
        <v>266.61</v>
      </c>
      <c r="AL169" s="8">
        <v>23</v>
      </c>
      <c r="AM169" s="17">
        <f t="shared" si="43"/>
        <v>1.1499999999999999</v>
      </c>
      <c r="AN169" s="8">
        <v>19</v>
      </c>
      <c r="AO169" s="17">
        <f t="shared" si="44"/>
        <v>1.143889223359422</v>
      </c>
      <c r="AP169" s="7">
        <v>21</v>
      </c>
      <c r="AQ169" s="17">
        <f t="shared" si="45"/>
        <v>1</v>
      </c>
      <c r="AR169" s="21">
        <v>5</v>
      </c>
      <c r="AS169" s="17">
        <f t="shared" si="46"/>
        <v>0.2</v>
      </c>
      <c r="AT169" s="21">
        <v>25</v>
      </c>
      <c r="AU169" s="17">
        <f t="shared" si="47"/>
        <v>1</v>
      </c>
      <c r="AV169" s="21">
        <v>25</v>
      </c>
      <c r="AW169" s="17">
        <f t="shared" si="48"/>
        <v>1</v>
      </c>
      <c r="AX169" s="17"/>
      <c r="AY169" s="21">
        <v>10.130000000000001</v>
      </c>
      <c r="AZ169" s="17">
        <f t="shared" si="49"/>
        <v>0.4052</v>
      </c>
      <c r="BA169" s="17" t="s">
        <v>1526</v>
      </c>
      <c r="BB169" s="21">
        <v>9</v>
      </c>
      <c r="BC169" s="17">
        <f t="shared" si="50"/>
        <v>0.36</v>
      </c>
      <c r="BD169" s="21">
        <v>4.29</v>
      </c>
      <c r="BE169" s="17">
        <f t="shared" si="51"/>
        <v>0.16500000000000001</v>
      </c>
      <c r="BF169" s="21">
        <v>13</v>
      </c>
      <c r="BG169" s="17">
        <f t="shared" si="52"/>
        <v>0.72222222222222221</v>
      </c>
      <c r="BH169" s="21">
        <v>19.329999999999998</v>
      </c>
      <c r="BI169" s="17">
        <f t="shared" si="53"/>
        <v>1.9329999999999998</v>
      </c>
      <c r="BJ169" s="21">
        <f t="shared" si="54"/>
        <v>236.61</v>
      </c>
      <c r="BK169" s="21">
        <f t="shared" si="55"/>
        <v>173.75</v>
      </c>
      <c r="BL169" s="21">
        <f t="shared" si="56"/>
        <v>58</v>
      </c>
      <c r="BM169" s="21">
        <f t="shared" si="57"/>
        <v>32.33</v>
      </c>
      <c r="BN169" s="17"/>
      <c r="BO169" s="17"/>
      <c r="BQ169" s="17">
        <v>0.61929523643408035</v>
      </c>
      <c r="BR169" s="26">
        <v>0.72</v>
      </c>
      <c r="BS169" s="26">
        <f t="shared" si="58"/>
        <v>0.71929523643408033</v>
      </c>
      <c r="BU169" s="17">
        <f t="shared" si="59"/>
        <v>0</v>
      </c>
    </row>
    <row r="170" spans="1:73" s="6" customFormat="1" ht="18.75" customHeight="1" x14ac:dyDescent="0.15">
      <c r="A170" s="6" t="s">
        <v>1527</v>
      </c>
      <c r="B170" s="6" t="s">
        <v>112</v>
      </c>
      <c r="C170" s="6" t="s">
        <v>1469</v>
      </c>
      <c r="D170" s="6" t="s">
        <v>331</v>
      </c>
      <c r="E170" s="6" t="s">
        <v>331</v>
      </c>
      <c r="F170" s="6" t="s">
        <v>331</v>
      </c>
      <c r="G170" s="6" t="s">
        <v>355</v>
      </c>
      <c r="H170" s="6" t="s">
        <v>364</v>
      </c>
      <c r="I170" s="6" t="s">
        <v>365</v>
      </c>
      <c r="J170" s="6" t="s">
        <v>1347</v>
      </c>
      <c r="K170" s="6" t="s">
        <v>1529</v>
      </c>
      <c r="L170" s="6" t="s">
        <v>1545</v>
      </c>
      <c r="M170" s="6" t="s">
        <v>1525</v>
      </c>
      <c r="N170" s="6">
        <v>1</v>
      </c>
      <c r="O170" s="8">
        <v>13</v>
      </c>
      <c r="P170" s="8">
        <v>17.25</v>
      </c>
      <c r="Q170" s="8">
        <v>17.771666666666665</v>
      </c>
      <c r="R170" s="7">
        <f t="shared" si="40"/>
        <v>23.145833333333332</v>
      </c>
      <c r="S170" s="17">
        <f t="shared" si="41"/>
        <v>0.30240082528369139</v>
      </c>
      <c r="T170" s="6">
        <v>2</v>
      </c>
      <c r="U170" s="6">
        <v>2</v>
      </c>
      <c r="V170" s="6">
        <v>1</v>
      </c>
      <c r="W170" s="6">
        <v>1</v>
      </c>
      <c r="Y170" s="8">
        <v>20</v>
      </c>
      <c r="Z170" s="8">
        <v>22</v>
      </c>
      <c r="AA170" s="8">
        <v>22</v>
      </c>
      <c r="AB170" s="8">
        <v>25</v>
      </c>
      <c r="AC170" s="8">
        <v>26</v>
      </c>
      <c r="AD170" s="8">
        <v>25</v>
      </c>
      <c r="AE170" s="8">
        <v>25</v>
      </c>
      <c r="AF170" s="8">
        <v>23</v>
      </c>
      <c r="AG170" s="8">
        <v>25</v>
      </c>
      <c r="AH170" s="21">
        <v>19</v>
      </c>
      <c r="AI170" s="21">
        <v>19.75</v>
      </c>
      <c r="AJ170" s="21">
        <v>26</v>
      </c>
      <c r="AK170" s="8">
        <f t="shared" si="42"/>
        <v>277.75</v>
      </c>
      <c r="AL170" s="8">
        <v>21</v>
      </c>
      <c r="AM170" s="17">
        <f t="shared" si="43"/>
        <v>1.05</v>
      </c>
      <c r="AN170" s="8">
        <v>20</v>
      </c>
      <c r="AO170" s="17">
        <f t="shared" si="44"/>
        <v>0.90909090909090906</v>
      </c>
      <c r="AP170" s="7">
        <v>22</v>
      </c>
      <c r="AQ170" s="17">
        <f t="shared" si="45"/>
        <v>1</v>
      </c>
      <c r="AR170" s="21">
        <v>10</v>
      </c>
      <c r="AS170" s="17">
        <f t="shared" si="46"/>
        <v>0.4</v>
      </c>
      <c r="AT170" s="21">
        <v>26</v>
      </c>
      <c r="AU170" s="17">
        <f t="shared" si="47"/>
        <v>1</v>
      </c>
      <c r="AV170" s="21">
        <v>25</v>
      </c>
      <c r="AW170" s="17">
        <f t="shared" si="48"/>
        <v>1</v>
      </c>
      <c r="AX170" s="17"/>
      <c r="AY170" s="21">
        <v>0</v>
      </c>
      <c r="AZ170" s="17">
        <f t="shared" si="49"/>
        <v>0</v>
      </c>
      <c r="BA170" s="17" t="s">
        <v>1526</v>
      </c>
      <c r="BB170" s="21">
        <v>0</v>
      </c>
      <c r="BC170" s="17">
        <f t="shared" si="50"/>
        <v>0</v>
      </c>
      <c r="BD170" s="21">
        <v>25</v>
      </c>
      <c r="BE170" s="17">
        <f t="shared" si="51"/>
        <v>1</v>
      </c>
      <c r="BF170" s="21">
        <v>17</v>
      </c>
      <c r="BG170" s="17">
        <f t="shared" si="52"/>
        <v>0.89473684210526316</v>
      </c>
      <c r="BH170" s="21">
        <v>25.919999999999998</v>
      </c>
      <c r="BI170" s="17">
        <f t="shared" si="53"/>
        <v>1.312405063291139</v>
      </c>
      <c r="BJ170" s="21">
        <f t="shared" si="54"/>
        <v>251.75</v>
      </c>
      <c r="BK170" s="21">
        <f t="shared" si="55"/>
        <v>191.92</v>
      </c>
      <c r="BL170" s="21">
        <f t="shared" si="56"/>
        <v>64.75</v>
      </c>
      <c r="BM170" s="21">
        <f t="shared" si="57"/>
        <v>42.92</v>
      </c>
      <c r="BN170" s="17"/>
      <c r="BO170" s="17"/>
      <c r="BQ170" s="17">
        <v>0.61929523643408035</v>
      </c>
      <c r="BR170" s="26">
        <v>0.72</v>
      </c>
      <c r="BS170" s="26">
        <f t="shared" si="58"/>
        <v>0.71929523643408033</v>
      </c>
      <c r="BU170" s="17">
        <f t="shared" si="59"/>
        <v>0</v>
      </c>
    </row>
    <row r="171" spans="1:73" s="6" customFormat="1" ht="18.75" customHeight="1" x14ac:dyDescent="0.15">
      <c r="A171" s="6" t="s">
        <v>1527</v>
      </c>
      <c r="B171" s="6" t="s">
        <v>112</v>
      </c>
      <c r="C171" s="6" t="s">
        <v>1469</v>
      </c>
      <c r="D171" s="6" t="s">
        <v>331</v>
      </c>
      <c r="E171" s="6" t="s">
        <v>331</v>
      </c>
      <c r="F171" s="6" t="s">
        <v>331</v>
      </c>
      <c r="G171" s="6" t="s">
        <v>355</v>
      </c>
      <c r="H171" s="6" t="s">
        <v>366</v>
      </c>
      <c r="I171" s="6" t="s">
        <v>367</v>
      </c>
      <c r="J171" s="6" t="s">
        <v>1347</v>
      </c>
      <c r="K171" s="6" t="s">
        <v>1529</v>
      </c>
      <c r="L171" s="6" t="s">
        <v>1545</v>
      </c>
      <c r="M171" s="6" t="s">
        <v>1525</v>
      </c>
      <c r="N171" s="6">
        <v>1</v>
      </c>
      <c r="O171" s="8">
        <v>20.583333333333332</v>
      </c>
      <c r="P171" s="8">
        <v>17.416666666666668</v>
      </c>
      <c r="Q171" s="8">
        <v>18.371666666666666</v>
      </c>
      <c r="R171" s="7">
        <f t="shared" si="40"/>
        <v>23.813333333333333</v>
      </c>
      <c r="S171" s="17">
        <f t="shared" si="41"/>
        <v>0.29619885693549852</v>
      </c>
      <c r="T171" s="6">
        <v>3</v>
      </c>
      <c r="U171" s="6">
        <v>2</v>
      </c>
      <c r="V171" s="6">
        <v>1</v>
      </c>
      <c r="W171" s="6">
        <v>1</v>
      </c>
      <c r="Y171" s="8">
        <v>22</v>
      </c>
      <c r="Z171" s="8">
        <v>20</v>
      </c>
      <c r="AA171" s="8">
        <v>21</v>
      </c>
      <c r="AB171" s="8">
        <v>23</v>
      </c>
      <c r="AC171" s="8">
        <v>25</v>
      </c>
      <c r="AD171" s="8">
        <v>25</v>
      </c>
      <c r="AE171" s="8">
        <v>26</v>
      </c>
      <c r="AF171" s="8">
        <v>25</v>
      </c>
      <c r="AG171" s="8">
        <v>31</v>
      </c>
      <c r="AH171" s="21">
        <v>21</v>
      </c>
      <c r="AI171" s="21">
        <v>20.54</v>
      </c>
      <c r="AJ171" s="21">
        <v>26.22</v>
      </c>
      <c r="AK171" s="8">
        <f t="shared" si="42"/>
        <v>285.76</v>
      </c>
      <c r="AL171" s="8">
        <v>25</v>
      </c>
      <c r="AM171" s="17">
        <f t="shared" si="43"/>
        <v>1.1363636363636365</v>
      </c>
      <c r="AN171" s="8">
        <v>23</v>
      </c>
      <c r="AO171" s="17">
        <f t="shared" si="44"/>
        <v>1.1499999999999999</v>
      </c>
      <c r="AP171" s="7">
        <v>23</v>
      </c>
      <c r="AQ171" s="17">
        <f t="shared" si="45"/>
        <v>1.0952380952380953</v>
      </c>
      <c r="AR171" s="21">
        <v>2</v>
      </c>
      <c r="AS171" s="17">
        <f t="shared" si="46"/>
        <v>8.6956521739130432E-2</v>
      </c>
      <c r="AT171" s="21">
        <v>19</v>
      </c>
      <c r="AU171" s="17">
        <f t="shared" si="47"/>
        <v>0.76</v>
      </c>
      <c r="AV171" s="21">
        <v>19</v>
      </c>
      <c r="AW171" s="17">
        <f t="shared" si="48"/>
        <v>0.76</v>
      </c>
      <c r="AX171" s="17" t="s">
        <v>1526</v>
      </c>
      <c r="AY171" s="21">
        <v>0</v>
      </c>
      <c r="AZ171" s="17">
        <f t="shared" si="49"/>
        <v>0</v>
      </c>
      <c r="BA171" s="17" t="s">
        <v>1526</v>
      </c>
      <c r="BB171" s="21">
        <v>9</v>
      </c>
      <c r="BC171" s="17">
        <f t="shared" si="50"/>
        <v>0.36</v>
      </c>
      <c r="BD171" s="21">
        <v>13</v>
      </c>
      <c r="BE171" s="17">
        <f t="shared" si="51"/>
        <v>0.41935483870967744</v>
      </c>
      <c r="BF171" s="21">
        <v>16</v>
      </c>
      <c r="BG171" s="17">
        <f t="shared" si="52"/>
        <v>0.76190476190476186</v>
      </c>
      <c r="BH171" s="21">
        <v>14.58</v>
      </c>
      <c r="BI171" s="17">
        <f t="shared" si="53"/>
        <v>0.70983446932814021</v>
      </c>
      <c r="BJ171" s="21">
        <f t="shared" si="54"/>
        <v>259.54000000000002</v>
      </c>
      <c r="BK171" s="21">
        <f t="shared" si="55"/>
        <v>163.58000000000001</v>
      </c>
      <c r="BL171" s="21">
        <f t="shared" si="56"/>
        <v>67.759999999999991</v>
      </c>
      <c r="BM171" s="21">
        <f t="shared" si="57"/>
        <v>30.58</v>
      </c>
      <c r="BN171" s="17" t="s">
        <v>1601</v>
      </c>
      <c r="BO171" s="17" t="s">
        <v>1601</v>
      </c>
      <c r="BQ171" s="17">
        <v>0.61929523643408035</v>
      </c>
      <c r="BR171" s="26">
        <v>0.72</v>
      </c>
      <c r="BS171" s="26">
        <f t="shared" si="58"/>
        <v>0.71929523643408033</v>
      </c>
      <c r="BU171" s="17">
        <f t="shared" si="59"/>
        <v>0</v>
      </c>
    </row>
    <row r="172" spans="1:73" s="6" customFormat="1" ht="18.75" customHeight="1" x14ac:dyDescent="0.15">
      <c r="A172" s="6" t="s">
        <v>1527</v>
      </c>
      <c r="B172" s="6" t="s">
        <v>112</v>
      </c>
      <c r="C172" s="6" t="s">
        <v>1469</v>
      </c>
      <c r="D172" s="6" t="s">
        <v>331</v>
      </c>
      <c r="E172" s="6" t="s">
        <v>331</v>
      </c>
      <c r="F172" s="6" t="s">
        <v>331</v>
      </c>
      <c r="G172" s="6" t="s">
        <v>355</v>
      </c>
      <c r="H172" s="6" t="s">
        <v>368</v>
      </c>
      <c r="I172" s="6" t="s">
        <v>369</v>
      </c>
      <c r="J172" s="6" t="s">
        <v>1347</v>
      </c>
      <c r="K172" s="6" t="s">
        <v>1529</v>
      </c>
      <c r="L172" s="6" t="s">
        <v>1545</v>
      </c>
      <c r="M172" s="6" t="s">
        <v>1525</v>
      </c>
      <c r="N172" s="6">
        <v>1</v>
      </c>
      <c r="O172" s="8">
        <v>17.75</v>
      </c>
      <c r="P172" s="8">
        <v>22.666666666666668</v>
      </c>
      <c r="Q172" s="8">
        <v>27.793333333333333</v>
      </c>
      <c r="R172" s="7">
        <f t="shared" si="40"/>
        <v>35.883333333333333</v>
      </c>
      <c r="S172" s="17">
        <f t="shared" si="41"/>
        <v>0.29107699688174615</v>
      </c>
      <c r="T172" s="6">
        <v>3</v>
      </c>
      <c r="U172" s="6">
        <v>3</v>
      </c>
      <c r="V172" s="6">
        <v>2</v>
      </c>
      <c r="W172" s="6">
        <v>1</v>
      </c>
      <c r="X172" s="6" t="s">
        <v>31</v>
      </c>
      <c r="Y172" s="8">
        <v>32</v>
      </c>
      <c r="Z172" s="8">
        <v>29</v>
      </c>
      <c r="AA172" s="8">
        <v>31</v>
      </c>
      <c r="AB172" s="8">
        <v>39</v>
      </c>
      <c r="AC172" s="8">
        <v>39</v>
      </c>
      <c r="AD172" s="8">
        <v>39</v>
      </c>
      <c r="AE172" s="8">
        <v>39</v>
      </c>
      <c r="AF172" s="8">
        <v>39</v>
      </c>
      <c r="AG172" s="8">
        <v>39</v>
      </c>
      <c r="AH172" s="21">
        <v>32</v>
      </c>
      <c r="AI172" s="21">
        <v>31.6</v>
      </c>
      <c r="AJ172" s="21">
        <v>41</v>
      </c>
      <c r="AK172" s="8">
        <f t="shared" si="42"/>
        <v>430.6</v>
      </c>
      <c r="AL172" s="8">
        <v>32.2083333333333</v>
      </c>
      <c r="AM172" s="17">
        <f t="shared" si="43"/>
        <v>1.0065104166666656</v>
      </c>
      <c r="AN172" s="8">
        <v>29</v>
      </c>
      <c r="AO172" s="17">
        <f t="shared" si="44"/>
        <v>1</v>
      </c>
      <c r="AP172" s="7">
        <v>31</v>
      </c>
      <c r="AQ172" s="17">
        <f t="shared" si="45"/>
        <v>1</v>
      </c>
      <c r="AR172" s="21">
        <v>7.25</v>
      </c>
      <c r="AS172" s="17">
        <f t="shared" si="46"/>
        <v>0.1858974358974359</v>
      </c>
      <c r="AT172" s="21">
        <v>23.5</v>
      </c>
      <c r="AU172" s="17">
        <f t="shared" si="47"/>
        <v>0.60256410256410253</v>
      </c>
      <c r="AV172" s="21">
        <v>24.75</v>
      </c>
      <c r="AW172" s="17">
        <f t="shared" si="48"/>
        <v>0.63461538461538458</v>
      </c>
      <c r="AX172" s="17" t="s">
        <v>1526</v>
      </c>
      <c r="AY172" s="21">
        <v>0</v>
      </c>
      <c r="AZ172" s="17">
        <f t="shared" si="49"/>
        <v>0</v>
      </c>
      <c r="BA172" s="17" t="s">
        <v>1526</v>
      </c>
      <c r="BB172" s="21">
        <v>16</v>
      </c>
      <c r="BC172" s="17">
        <f t="shared" si="50"/>
        <v>0.41025641025641024</v>
      </c>
      <c r="BD172" s="21">
        <v>41</v>
      </c>
      <c r="BE172" s="17">
        <f t="shared" si="51"/>
        <v>1.0512820512820513</v>
      </c>
      <c r="BF172" s="21">
        <v>15</v>
      </c>
      <c r="BG172" s="17">
        <f t="shared" si="52"/>
        <v>0.46875</v>
      </c>
      <c r="BH172" s="21">
        <v>42.59</v>
      </c>
      <c r="BI172" s="17">
        <f t="shared" si="53"/>
        <v>1.3477848101265824</v>
      </c>
      <c r="BJ172" s="21">
        <f t="shared" si="54"/>
        <v>389.6</v>
      </c>
      <c r="BK172" s="21">
        <f t="shared" si="55"/>
        <v>262.29833333333329</v>
      </c>
      <c r="BL172" s="21">
        <f t="shared" si="56"/>
        <v>104.6</v>
      </c>
      <c r="BM172" s="21">
        <f t="shared" si="57"/>
        <v>57.59</v>
      </c>
      <c r="BN172" s="17"/>
      <c r="BO172" s="17"/>
      <c r="BQ172" s="17">
        <v>0.61929523643408035</v>
      </c>
      <c r="BR172" s="26">
        <v>0.72</v>
      </c>
      <c r="BS172" s="26">
        <f t="shared" si="58"/>
        <v>0.71929523643408033</v>
      </c>
      <c r="BU172" s="17">
        <f t="shared" si="59"/>
        <v>0</v>
      </c>
    </row>
    <row r="173" spans="1:73" s="6" customFormat="1" ht="18.75" customHeight="1" x14ac:dyDescent="0.15">
      <c r="A173" s="6" t="s">
        <v>1527</v>
      </c>
      <c r="B173" s="6" t="s">
        <v>112</v>
      </c>
      <c r="C173" s="6" t="s">
        <v>1469</v>
      </c>
      <c r="D173" s="6" t="s">
        <v>331</v>
      </c>
      <c r="E173" s="6" t="s">
        <v>331</v>
      </c>
      <c r="F173" s="6" t="s">
        <v>331</v>
      </c>
      <c r="G173" s="6" t="s">
        <v>355</v>
      </c>
      <c r="H173" s="6" t="s">
        <v>370</v>
      </c>
      <c r="I173" s="6" t="s">
        <v>371</v>
      </c>
      <c r="J173" s="6" t="s">
        <v>1347</v>
      </c>
      <c r="K173" s="6" t="s">
        <v>1529</v>
      </c>
      <c r="L173" s="6" t="s">
        <v>1545</v>
      </c>
      <c r="M173" s="6" t="s">
        <v>1525</v>
      </c>
      <c r="N173" s="6">
        <v>1</v>
      </c>
      <c r="O173" s="8">
        <v>22.5</v>
      </c>
      <c r="P173" s="8">
        <v>23.916666666666668</v>
      </c>
      <c r="Q173" s="8">
        <v>26.070833333333336</v>
      </c>
      <c r="R173" s="7">
        <f t="shared" si="40"/>
        <v>33.769166666666671</v>
      </c>
      <c r="S173" s="17">
        <f t="shared" si="41"/>
        <v>0.29528528048585589</v>
      </c>
      <c r="T173" s="6">
        <v>2</v>
      </c>
      <c r="U173" s="6">
        <v>2</v>
      </c>
      <c r="V173" s="6">
        <v>2</v>
      </c>
      <c r="W173" s="6">
        <v>1</v>
      </c>
      <c r="X173" s="6" t="s">
        <v>36</v>
      </c>
      <c r="Y173" s="8">
        <v>29</v>
      </c>
      <c r="Z173" s="8">
        <v>25</v>
      </c>
      <c r="AA173" s="8">
        <v>26</v>
      </c>
      <c r="AB173" s="8">
        <v>37</v>
      </c>
      <c r="AC173" s="8">
        <v>37</v>
      </c>
      <c r="AD173" s="8">
        <v>37</v>
      </c>
      <c r="AE173" s="8">
        <v>37</v>
      </c>
      <c r="AF173" s="8">
        <v>37</v>
      </c>
      <c r="AG173" s="8">
        <v>37</v>
      </c>
      <c r="AH173" s="21">
        <v>30</v>
      </c>
      <c r="AI173" s="21">
        <v>29.23</v>
      </c>
      <c r="AJ173" s="21">
        <v>44</v>
      </c>
      <c r="AK173" s="8">
        <f t="shared" si="42"/>
        <v>405.23</v>
      </c>
      <c r="AL173" s="8">
        <v>30</v>
      </c>
      <c r="AM173" s="17">
        <f t="shared" si="43"/>
        <v>1.0344827586206897</v>
      </c>
      <c r="AN173" s="8">
        <v>29</v>
      </c>
      <c r="AO173" s="17">
        <f t="shared" si="44"/>
        <v>1.1599999999999999</v>
      </c>
      <c r="AP173" s="7">
        <v>30</v>
      </c>
      <c r="AQ173" s="17">
        <f t="shared" si="45"/>
        <v>1.1538461538461537</v>
      </c>
      <c r="AR173" s="21">
        <v>20.3333333333333</v>
      </c>
      <c r="AS173" s="17">
        <f t="shared" si="46"/>
        <v>0.5495495495495486</v>
      </c>
      <c r="AT173" s="21">
        <v>37</v>
      </c>
      <c r="AU173" s="17">
        <f t="shared" si="47"/>
        <v>1</v>
      </c>
      <c r="AV173" s="21">
        <v>37.125</v>
      </c>
      <c r="AW173" s="17">
        <f t="shared" si="48"/>
        <v>1.0033783783783783</v>
      </c>
      <c r="AX173" s="17"/>
      <c r="AY173" s="21">
        <v>17</v>
      </c>
      <c r="AZ173" s="17">
        <f t="shared" si="49"/>
        <v>0.45945945945945948</v>
      </c>
      <c r="BA173" s="17" t="s">
        <v>1526</v>
      </c>
      <c r="BB173" s="21">
        <v>15</v>
      </c>
      <c r="BC173" s="17">
        <f t="shared" si="50"/>
        <v>0.40540540540540543</v>
      </c>
      <c r="BD173" s="21">
        <v>24.510000000000005</v>
      </c>
      <c r="BE173" s="17">
        <f t="shared" si="51"/>
        <v>0.66243243243243255</v>
      </c>
      <c r="BF173" s="21">
        <v>7.5</v>
      </c>
      <c r="BG173" s="17">
        <f t="shared" si="52"/>
        <v>0.25</v>
      </c>
      <c r="BH173" s="21">
        <v>29.31</v>
      </c>
      <c r="BI173" s="17">
        <f t="shared" si="53"/>
        <v>1.0027369141293192</v>
      </c>
      <c r="BJ173" s="21">
        <f t="shared" si="54"/>
        <v>361.23</v>
      </c>
      <c r="BK173" s="21">
        <f t="shared" si="55"/>
        <v>276.77833333333331</v>
      </c>
      <c r="BL173" s="21">
        <f t="shared" si="56"/>
        <v>103.23</v>
      </c>
      <c r="BM173" s="21">
        <f t="shared" si="57"/>
        <v>36.81</v>
      </c>
      <c r="BN173" s="17"/>
      <c r="BO173" s="17"/>
      <c r="BQ173" s="17">
        <v>0.61929523643408035</v>
      </c>
      <c r="BR173" s="26">
        <v>0.72</v>
      </c>
      <c r="BS173" s="26">
        <f t="shared" si="58"/>
        <v>0.71929523643408033</v>
      </c>
      <c r="BU173" s="17">
        <f t="shared" si="59"/>
        <v>0</v>
      </c>
    </row>
    <row r="174" spans="1:73" s="6" customFormat="1" ht="18.75" customHeight="1" x14ac:dyDescent="0.15">
      <c r="A174" s="6" t="s">
        <v>1527</v>
      </c>
      <c r="B174" s="6" t="s">
        <v>112</v>
      </c>
      <c r="C174" s="6" t="s">
        <v>1469</v>
      </c>
      <c r="D174" s="6" t="s">
        <v>331</v>
      </c>
      <c r="E174" s="6" t="s">
        <v>331</v>
      </c>
      <c r="F174" s="6" t="s">
        <v>331</v>
      </c>
      <c r="G174" s="6" t="s">
        <v>355</v>
      </c>
      <c r="H174" s="6" t="s">
        <v>374</v>
      </c>
      <c r="I174" s="6" t="s">
        <v>375</v>
      </c>
      <c r="J174" s="6" t="s">
        <v>1346</v>
      </c>
      <c r="K174" s="6" t="s">
        <v>1532</v>
      </c>
      <c r="L174" s="6" t="s">
        <v>1545</v>
      </c>
      <c r="M174" s="6" t="s">
        <v>1525</v>
      </c>
      <c r="N174" s="6">
        <v>1</v>
      </c>
      <c r="O174" s="8">
        <v>17.5</v>
      </c>
      <c r="P174" s="8">
        <v>16.123333333333331</v>
      </c>
      <c r="Q174" s="8">
        <v>15.795833333333334</v>
      </c>
      <c r="R174" s="7">
        <f t="shared" si="40"/>
        <v>20.458333333333332</v>
      </c>
      <c r="S174" s="17">
        <f t="shared" si="41"/>
        <v>0.29517277763123162</v>
      </c>
      <c r="T174" s="6">
        <v>4</v>
      </c>
      <c r="U174" s="6">
        <v>4</v>
      </c>
      <c r="V174" s="6">
        <v>4</v>
      </c>
      <c r="W174" s="6">
        <v>3</v>
      </c>
      <c r="X174" s="6" t="s">
        <v>28</v>
      </c>
      <c r="Y174" s="8">
        <v>30</v>
      </c>
      <c r="Z174" s="8">
        <v>12.12</v>
      </c>
      <c r="AA174" s="8">
        <v>16</v>
      </c>
      <c r="AB174" s="8">
        <v>21</v>
      </c>
      <c r="AC174" s="8">
        <v>21</v>
      </c>
      <c r="AD174" s="8">
        <v>21</v>
      </c>
      <c r="AE174" s="8">
        <v>21</v>
      </c>
      <c r="AF174" s="8">
        <v>22</v>
      </c>
      <c r="AG174" s="8">
        <v>22</v>
      </c>
      <c r="AH174" s="21">
        <v>18</v>
      </c>
      <c r="AI174" s="21">
        <v>17.380000000000003</v>
      </c>
      <c r="AJ174" s="21">
        <v>24</v>
      </c>
      <c r="AK174" s="8">
        <f t="shared" si="42"/>
        <v>245.5</v>
      </c>
      <c r="AL174" s="8">
        <v>25.5</v>
      </c>
      <c r="AM174" s="17">
        <f t="shared" si="43"/>
        <v>0.85</v>
      </c>
      <c r="AN174" s="8">
        <v>38.5</v>
      </c>
      <c r="AO174" s="17">
        <f t="shared" si="44"/>
        <v>3.1765676567656769</v>
      </c>
      <c r="AP174" s="7">
        <v>12.5</v>
      </c>
      <c r="AQ174" s="17">
        <f t="shared" si="45"/>
        <v>0.78125</v>
      </c>
      <c r="AR174" s="21">
        <v>4</v>
      </c>
      <c r="AS174" s="17">
        <f t="shared" si="46"/>
        <v>0.19047619047619047</v>
      </c>
      <c r="AT174" s="21">
        <v>21</v>
      </c>
      <c r="AU174" s="17">
        <f t="shared" si="47"/>
        <v>1</v>
      </c>
      <c r="AV174" s="21">
        <v>13.5</v>
      </c>
      <c r="AW174" s="17">
        <f t="shared" si="48"/>
        <v>0.6428571428571429</v>
      </c>
      <c r="AX174" s="17" t="s">
        <v>1526</v>
      </c>
      <c r="AY174" s="21">
        <v>14.719999999999999</v>
      </c>
      <c r="AZ174" s="17">
        <f t="shared" si="49"/>
        <v>0.70095238095238088</v>
      </c>
      <c r="BA174" s="17" t="s">
        <v>1526</v>
      </c>
      <c r="BB174" s="21">
        <v>0</v>
      </c>
      <c r="BC174" s="17">
        <f t="shared" si="50"/>
        <v>0</v>
      </c>
      <c r="BD174" s="21">
        <v>32.33</v>
      </c>
      <c r="BE174" s="17">
        <f t="shared" si="51"/>
        <v>1.4695454545454545</v>
      </c>
      <c r="BF174" s="21">
        <v>13.58</v>
      </c>
      <c r="BG174" s="17">
        <f t="shared" si="52"/>
        <v>0.75444444444444447</v>
      </c>
      <c r="BH174" s="21">
        <v>12.75</v>
      </c>
      <c r="BI174" s="17">
        <f t="shared" si="53"/>
        <v>0.73360184119677785</v>
      </c>
      <c r="BJ174" s="21">
        <f t="shared" si="54"/>
        <v>221.5</v>
      </c>
      <c r="BK174" s="21">
        <f t="shared" si="55"/>
        <v>188.38000000000002</v>
      </c>
      <c r="BL174" s="21">
        <f t="shared" si="56"/>
        <v>59.38</v>
      </c>
      <c r="BM174" s="21">
        <f t="shared" si="57"/>
        <v>26.33</v>
      </c>
      <c r="BN174" s="17" t="s">
        <v>1601</v>
      </c>
      <c r="BO174" s="17" t="s">
        <v>1601</v>
      </c>
      <c r="BQ174" s="17">
        <v>0.61929523643408035</v>
      </c>
      <c r="BR174" s="26">
        <v>0.72</v>
      </c>
      <c r="BS174" s="26">
        <f t="shared" si="58"/>
        <v>0.71929523643408033</v>
      </c>
      <c r="BU174" s="17">
        <f t="shared" si="59"/>
        <v>0</v>
      </c>
    </row>
    <row r="175" spans="1:73" s="6" customFormat="1" ht="18.75" customHeight="1" x14ac:dyDescent="0.15">
      <c r="A175" s="6" t="s">
        <v>1527</v>
      </c>
      <c r="B175" s="6" t="s">
        <v>112</v>
      </c>
      <c r="C175" s="6" t="s">
        <v>1469</v>
      </c>
      <c r="D175" s="6" t="s">
        <v>331</v>
      </c>
      <c r="E175" s="6" t="s">
        <v>344</v>
      </c>
      <c r="F175" s="6" t="s">
        <v>344</v>
      </c>
      <c r="G175" s="6" t="s">
        <v>333</v>
      </c>
      <c r="H175" s="6" t="s">
        <v>345</v>
      </c>
      <c r="I175" s="6" t="s">
        <v>346</v>
      </c>
      <c r="J175" s="6" t="s">
        <v>27</v>
      </c>
      <c r="K175" s="6" t="s">
        <v>1532</v>
      </c>
      <c r="L175" s="6" t="s">
        <v>1545</v>
      </c>
      <c r="M175" s="6" t="s">
        <v>1525</v>
      </c>
      <c r="N175" s="6">
        <v>1</v>
      </c>
      <c r="O175" s="8">
        <v>0</v>
      </c>
      <c r="P175" s="8">
        <v>0</v>
      </c>
      <c r="Q175" s="8">
        <v>5.6944444444444455</v>
      </c>
      <c r="R175" s="7">
        <f t="shared" si="40"/>
        <v>11.166666666666666</v>
      </c>
      <c r="S175" s="17">
        <f t="shared" si="41"/>
        <v>0.96097560975609708</v>
      </c>
      <c r="V175" s="6">
        <v>4</v>
      </c>
      <c r="W175" s="6">
        <v>3</v>
      </c>
      <c r="X175" s="6" t="s">
        <v>31</v>
      </c>
      <c r="Y175" s="8">
        <v>10</v>
      </c>
      <c r="Z175" s="8">
        <v>10</v>
      </c>
      <c r="AA175" s="8">
        <v>11</v>
      </c>
      <c r="AB175" s="8">
        <v>12</v>
      </c>
      <c r="AC175" s="8">
        <v>11</v>
      </c>
      <c r="AD175" s="8">
        <v>11</v>
      </c>
      <c r="AE175" s="8">
        <v>12</v>
      </c>
      <c r="AF175" s="8">
        <v>11</v>
      </c>
      <c r="AG175" s="8">
        <v>11</v>
      </c>
      <c r="AH175" s="21">
        <v>11</v>
      </c>
      <c r="AI175" s="21">
        <v>12</v>
      </c>
      <c r="AJ175" s="21">
        <v>12</v>
      </c>
      <c r="AK175" s="8">
        <f t="shared" si="42"/>
        <v>134</v>
      </c>
      <c r="AL175" s="8">
        <v>41</v>
      </c>
      <c r="AM175" s="17">
        <f t="shared" si="43"/>
        <v>4.0999999999999996</v>
      </c>
      <c r="AN175" s="8">
        <v>2</v>
      </c>
      <c r="AO175" s="17">
        <f t="shared" si="44"/>
        <v>0.2</v>
      </c>
      <c r="AP175" s="7">
        <v>6.5</v>
      </c>
      <c r="AQ175" s="17">
        <f t="shared" si="45"/>
        <v>0.59090909090909094</v>
      </c>
      <c r="AR175" s="21">
        <v>4</v>
      </c>
      <c r="AS175" s="17">
        <f t="shared" si="46"/>
        <v>0.33333333333333331</v>
      </c>
      <c r="AT175" s="21">
        <v>8</v>
      </c>
      <c r="AU175" s="17">
        <f t="shared" si="47"/>
        <v>0.72727272727272729</v>
      </c>
      <c r="AV175" s="21">
        <v>7.1666666666666679</v>
      </c>
      <c r="AW175" s="17">
        <f t="shared" si="48"/>
        <v>0.6515151515151516</v>
      </c>
      <c r="AX175" s="17" t="s">
        <v>1526</v>
      </c>
      <c r="AY175" s="21">
        <v>7.26</v>
      </c>
      <c r="AZ175" s="17">
        <f t="shared" si="49"/>
        <v>0.60499999999999998</v>
      </c>
      <c r="BA175" s="17" t="s">
        <v>1526</v>
      </c>
      <c r="BB175" s="21">
        <v>13.6</v>
      </c>
      <c r="BC175" s="17">
        <f t="shared" si="50"/>
        <v>1.2363636363636363</v>
      </c>
      <c r="BD175" s="21">
        <v>16.560000000000002</v>
      </c>
      <c r="BE175" s="17">
        <f t="shared" si="51"/>
        <v>1.5054545454545456</v>
      </c>
      <c r="BF175" s="21">
        <v>1.01</v>
      </c>
      <c r="BG175" s="17">
        <f t="shared" si="52"/>
        <v>9.1818181818181813E-2</v>
      </c>
      <c r="BH175" s="21">
        <v>6.22</v>
      </c>
      <c r="BI175" s="17">
        <f t="shared" si="53"/>
        <v>0.51833333333333331</v>
      </c>
      <c r="BJ175" s="21">
        <f t="shared" si="54"/>
        <v>122</v>
      </c>
      <c r="BK175" s="21">
        <f t="shared" si="55"/>
        <v>113.31666666666668</v>
      </c>
      <c r="BL175" s="21">
        <f t="shared" si="56"/>
        <v>35</v>
      </c>
      <c r="BM175" s="21">
        <f t="shared" si="57"/>
        <v>7.2299999999999995</v>
      </c>
      <c r="BN175" s="17" t="s">
        <v>1601</v>
      </c>
      <c r="BO175" s="17" t="s">
        <v>1601</v>
      </c>
      <c r="BQ175" s="17">
        <v>0.91489361702127658</v>
      </c>
      <c r="BR175" s="26">
        <v>0.72</v>
      </c>
      <c r="BS175" s="26">
        <f t="shared" si="58"/>
        <v>1.0148936170212766</v>
      </c>
      <c r="BU175" s="17">
        <f t="shared" si="59"/>
        <v>0</v>
      </c>
    </row>
    <row r="176" spans="1:73" s="6" customFormat="1" ht="18.75" customHeight="1" x14ac:dyDescent="0.15">
      <c r="A176" s="6" t="s">
        <v>1527</v>
      </c>
      <c r="B176" s="6" t="s">
        <v>112</v>
      </c>
      <c r="C176" s="6" t="s">
        <v>1469</v>
      </c>
      <c r="D176" s="6" t="s">
        <v>331</v>
      </c>
      <c r="E176" s="6" t="s">
        <v>344</v>
      </c>
      <c r="F176" s="6" t="s">
        <v>344</v>
      </c>
      <c r="G176" s="6" t="s">
        <v>333</v>
      </c>
      <c r="H176" s="6" t="s">
        <v>347</v>
      </c>
      <c r="I176" s="6" t="s">
        <v>348</v>
      </c>
      <c r="J176" s="6" t="s">
        <v>29</v>
      </c>
      <c r="K176" s="6" t="s">
        <v>1529</v>
      </c>
      <c r="L176" s="6" t="s">
        <v>1545</v>
      </c>
      <c r="M176" s="6" t="s">
        <v>1531</v>
      </c>
      <c r="N176" s="6">
        <v>0</v>
      </c>
      <c r="O176" s="8">
        <v>0</v>
      </c>
      <c r="P176" s="8">
        <v>1.25</v>
      </c>
      <c r="Q176" s="8">
        <v>4.1388888888888919</v>
      </c>
      <c r="R176" s="7">
        <f t="shared" si="40"/>
        <v>9.9166666666666661</v>
      </c>
      <c r="S176" s="17">
        <f t="shared" si="41"/>
        <v>1.3959731543624141</v>
      </c>
      <c r="U176" s="6">
        <v>4</v>
      </c>
      <c r="V176" s="6">
        <v>3</v>
      </c>
      <c r="W176" s="6">
        <v>2</v>
      </c>
      <c r="X176" s="6" t="s">
        <v>28</v>
      </c>
      <c r="Y176" s="8">
        <v>10</v>
      </c>
      <c r="Z176" s="8">
        <v>4</v>
      </c>
      <c r="AA176" s="8">
        <v>6</v>
      </c>
      <c r="AB176" s="8">
        <v>11</v>
      </c>
      <c r="AC176" s="8">
        <v>11</v>
      </c>
      <c r="AD176" s="8">
        <v>11</v>
      </c>
      <c r="AE176" s="8">
        <v>11</v>
      </c>
      <c r="AF176" s="8">
        <v>11</v>
      </c>
      <c r="AG176" s="8">
        <v>11</v>
      </c>
      <c r="AH176" s="21">
        <v>10</v>
      </c>
      <c r="AI176" s="21">
        <v>11</v>
      </c>
      <c r="AJ176" s="21">
        <v>12</v>
      </c>
      <c r="AK176" s="8">
        <f t="shared" si="42"/>
        <v>119</v>
      </c>
      <c r="AL176" s="8">
        <v>7</v>
      </c>
      <c r="AM176" s="17">
        <f t="shared" si="43"/>
        <v>0.7</v>
      </c>
      <c r="AN176" s="8">
        <v>10</v>
      </c>
      <c r="AO176" s="17">
        <f t="shared" si="44"/>
        <v>2.5</v>
      </c>
      <c r="AP176" s="7">
        <v>3</v>
      </c>
      <c r="AQ176" s="17">
        <f t="shared" si="45"/>
        <v>0.5</v>
      </c>
      <c r="AR176" s="21">
        <v>11</v>
      </c>
      <c r="AS176" s="17">
        <f t="shared" si="46"/>
        <v>1</v>
      </c>
      <c r="AT176" s="21">
        <v>13</v>
      </c>
      <c r="AU176" s="17">
        <f t="shared" si="47"/>
        <v>1.1818181818181819</v>
      </c>
      <c r="AV176" s="21">
        <v>11</v>
      </c>
      <c r="AW176" s="17">
        <f t="shared" si="48"/>
        <v>1</v>
      </c>
      <c r="AX176" s="17"/>
      <c r="AY176" s="21">
        <v>14</v>
      </c>
      <c r="AZ176" s="17">
        <f t="shared" si="49"/>
        <v>1.2727272727272727</v>
      </c>
      <c r="BA176" s="17"/>
      <c r="BB176" s="21">
        <v>11.67</v>
      </c>
      <c r="BC176" s="17">
        <f t="shared" si="50"/>
        <v>1.0609090909090908</v>
      </c>
      <c r="BD176" s="21">
        <v>12.51</v>
      </c>
      <c r="BE176" s="17">
        <f t="shared" si="51"/>
        <v>1.1372727272727272</v>
      </c>
      <c r="BF176" s="21">
        <v>9.5</v>
      </c>
      <c r="BG176" s="17">
        <f t="shared" si="52"/>
        <v>0.95</v>
      </c>
      <c r="BH176" s="21">
        <v>1.55</v>
      </c>
      <c r="BI176" s="17">
        <f t="shared" si="53"/>
        <v>0.1409090909090909</v>
      </c>
      <c r="BJ176" s="21">
        <f t="shared" si="54"/>
        <v>107</v>
      </c>
      <c r="BK176" s="21">
        <f t="shared" si="55"/>
        <v>104.23</v>
      </c>
      <c r="BL176" s="21">
        <f t="shared" si="56"/>
        <v>33</v>
      </c>
      <c r="BM176" s="21">
        <f t="shared" si="57"/>
        <v>11.05</v>
      </c>
      <c r="BN176" s="17" t="s">
        <v>1601</v>
      </c>
      <c r="BO176" s="17" t="s">
        <v>1601</v>
      </c>
      <c r="BQ176" s="17">
        <v>0.91489361702127658</v>
      </c>
      <c r="BR176" s="26">
        <v>0.72</v>
      </c>
      <c r="BS176" s="26">
        <f t="shared" si="58"/>
        <v>1.0148936170212766</v>
      </c>
      <c r="BU176" s="17">
        <f t="shared" si="59"/>
        <v>0</v>
      </c>
    </row>
    <row r="177" spans="1:73" s="6" customFormat="1" ht="18.75" customHeight="1" x14ac:dyDescent="0.15">
      <c r="A177" s="6" t="s">
        <v>1527</v>
      </c>
      <c r="B177" s="6" t="s">
        <v>112</v>
      </c>
      <c r="C177" s="6" t="s">
        <v>1469</v>
      </c>
      <c r="D177" s="6" t="s">
        <v>331</v>
      </c>
      <c r="E177" s="6" t="s">
        <v>344</v>
      </c>
      <c r="F177" s="6" t="s">
        <v>344</v>
      </c>
      <c r="G177" s="6" t="s">
        <v>333</v>
      </c>
      <c r="H177" s="6" t="s">
        <v>349</v>
      </c>
      <c r="I177" s="6" t="s">
        <v>350</v>
      </c>
      <c r="J177" s="6" t="s">
        <v>29</v>
      </c>
      <c r="K177" s="6" t="s">
        <v>1529</v>
      </c>
      <c r="L177" s="6" t="s">
        <v>1545</v>
      </c>
      <c r="M177" s="6" t="s">
        <v>1531</v>
      </c>
      <c r="N177" s="6">
        <v>0</v>
      </c>
      <c r="O177" s="8">
        <v>0</v>
      </c>
      <c r="P177" s="8">
        <v>4.083333333333333</v>
      </c>
      <c r="Q177" s="8">
        <v>4.7812527777777829</v>
      </c>
      <c r="R177" s="7">
        <f t="shared" si="40"/>
        <v>9.9166666666666661</v>
      </c>
      <c r="S177" s="17">
        <f t="shared" si="41"/>
        <v>1.0740728690934653</v>
      </c>
      <c r="U177" s="6">
        <v>3</v>
      </c>
      <c r="V177" s="6">
        <v>3</v>
      </c>
      <c r="W177" s="6">
        <v>2</v>
      </c>
      <c r="X177" s="6" t="s">
        <v>28</v>
      </c>
      <c r="Y177" s="8">
        <v>10</v>
      </c>
      <c r="Z177" s="8">
        <v>5</v>
      </c>
      <c r="AA177" s="8">
        <v>7</v>
      </c>
      <c r="AB177" s="8">
        <v>10</v>
      </c>
      <c r="AC177" s="8">
        <v>11</v>
      </c>
      <c r="AD177" s="8">
        <v>11</v>
      </c>
      <c r="AE177" s="8">
        <v>11</v>
      </c>
      <c r="AF177" s="8">
        <v>11</v>
      </c>
      <c r="AG177" s="8">
        <v>11</v>
      </c>
      <c r="AH177" s="21">
        <v>10</v>
      </c>
      <c r="AI177" s="21">
        <v>10.5</v>
      </c>
      <c r="AJ177" s="21">
        <v>11.5</v>
      </c>
      <c r="AK177" s="8">
        <f t="shared" si="42"/>
        <v>119</v>
      </c>
      <c r="AL177" s="8">
        <v>10</v>
      </c>
      <c r="AM177" s="17">
        <f t="shared" si="43"/>
        <v>1</v>
      </c>
      <c r="AN177" s="8">
        <v>13</v>
      </c>
      <c r="AO177" s="17">
        <f t="shared" si="44"/>
        <v>2.6</v>
      </c>
      <c r="AP177" s="7">
        <v>5</v>
      </c>
      <c r="AQ177" s="17">
        <f t="shared" si="45"/>
        <v>0.7142857142857143</v>
      </c>
      <c r="AR177" s="21">
        <v>10</v>
      </c>
      <c r="AS177" s="17">
        <f t="shared" si="46"/>
        <v>1</v>
      </c>
      <c r="AT177" s="21">
        <v>12</v>
      </c>
      <c r="AU177" s="17">
        <f t="shared" si="47"/>
        <v>1.0909090909090908</v>
      </c>
      <c r="AV177" s="21">
        <v>11.25</v>
      </c>
      <c r="AW177" s="17">
        <f t="shared" si="48"/>
        <v>1.0227272727272727</v>
      </c>
      <c r="AX177" s="17"/>
      <c r="AY177" s="21">
        <v>3</v>
      </c>
      <c r="AZ177" s="17">
        <f t="shared" si="49"/>
        <v>0.27272727272727271</v>
      </c>
      <c r="BA177" s="17" t="s">
        <v>1526</v>
      </c>
      <c r="BB177" s="21">
        <v>1.5</v>
      </c>
      <c r="BC177" s="17">
        <f t="shared" si="50"/>
        <v>0.13636363636363635</v>
      </c>
      <c r="BD177" s="21">
        <v>0</v>
      </c>
      <c r="BE177" s="17">
        <f t="shared" si="51"/>
        <v>0</v>
      </c>
      <c r="BF177" s="21">
        <v>0</v>
      </c>
      <c r="BG177" s="17">
        <f t="shared" si="52"/>
        <v>0</v>
      </c>
      <c r="BH177" s="21">
        <v>1.59</v>
      </c>
      <c r="BI177" s="17">
        <f t="shared" si="53"/>
        <v>0.15142857142857144</v>
      </c>
      <c r="BJ177" s="21">
        <f t="shared" si="54"/>
        <v>107.5</v>
      </c>
      <c r="BK177" s="21">
        <f t="shared" si="55"/>
        <v>67.34</v>
      </c>
      <c r="BL177" s="21">
        <f t="shared" si="56"/>
        <v>32</v>
      </c>
      <c r="BM177" s="21">
        <f t="shared" si="57"/>
        <v>1.59</v>
      </c>
      <c r="BN177" s="17" t="s">
        <v>1601</v>
      </c>
      <c r="BO177" s="17" t="s">
        <v>1601</v>
      </c>
      <c r="BQ177" s="17">
        <v>0.91489361702127658</v>
      </c>
      <c r="BR177" s="26">
        <v>0.72</v>
      </c>
      <c r="BS177" s="26">
        <f t="shared" si="58"/>
        <v>1.0148936170212766</v>
      </c>
      <c r="BU177" s="17">
        <f t="shared" si="59"/>
        <v>0</v>
      </c>
    </row>
    <row r="178" spans="1:73" s="6" customFormat="1" ht="18.75" customHeight="1" x14ac:dyDescent="0.15">
      <c r="A178" s="6" t="s">
        <v>1527</v>
      </c>
      <c r="B178" s="6" t="s">
        <v>112</v>
      </c>
      <c r="C178" s="6" t="s">
        <v>1469</v>
      </c>
      <c r="D178" s="6" t="s">
        <v>331</v>
      </c>
      <c r="E178" s="6" t="s">
        <v>344</v>
      </c>
      <c r="F178" s="6" t="s">
        <v>344</v>
      </c>
      <c r="G178" s="6" t="s">
        <v>333</v>
      </c>
      <c r="H178" s="6" t="s">
        <v>351</v>
      </c>
      <c r="I178" s="6" t="s">
        <v>352</v>
      </c>
      <c r="J178" s="6" t="s">
        <v>29</v>
      </c>
      <c r="K178" s="6" t="s">
        <v>1529</v>
      </c>
      <c r="L178" s="6" t="s">
        <v>1545</v>
      </c>
      <c r="M178" s="6" t="s">
        <v>1525</v>
      </c>
      <c r="N178" s="6">
        <v>1</v>
      </c>
      <c r="O178" s="8">
        <v>13.416666666666666</v>
      </c>
      <c r="P178" s="8">
        <v>11.916666666666666</v>
      </c>
      <c r="Q178" s="8">
        <v>7.291666666666667</v>
      </c>
      <c r="R178" s="7">
        <f t="shared" si="40"/>
        <v>14.967682795138876</v>
      </c>
      <c r="S178" s="17">
        <f t="shared" si="41"/>
        <v>1.0527107833333313</v>
      </c>
      <c r="T178" s="6">
        <v>4</v>
      </c>
      <c r="U178" s="6">
        <v>2</v>
      </c>
      <c r="V178" s="6">
        <v>2</v>
      </c>
      <c r="W178" s="6">
        <v>1</v>
      </c>
      <c r="X178" s="6" t="s">
        <v>36</v>
      </c>
      <c r="Y178" s="8">
        <v>10</v>
      </c>
      <c r="Z178" s="8">
        <v>11.133333333333301</v>
      </c>
      <c r="AA178" s="8">
        <v>17.696283333333302</v>
      </c>
      <c r="AB178" s="8">
        <v>17</v>
      </c>
      <c r="AC178" s="8">
        <v>17</v>
      </c>
      <c r="AD178" s="8">
        <v>16</v>
      </c>
      <c r="AE178" s="8">
        <v>16</v>
      </c>
      <c r="AF178" s="8">
        <v>17</v>
      </c>
      <c r="AG178" s="8">
        <v>15</v>
      </c>
      <c r="AH178" s="21">
        <v>14</v>
      </c>
      <c r="AI178" s="21">
        <v>14</v>
      </c>
      <c r="AJ178" s="21">
        <v>14.782576874999904</v>
      </c>
      <c r="AK178" s="8">
        <f t="shared" si="42"/>
        <v>179.6121935416665</v>
      </c>
      <c r="AL178" s="8">
        <v>6</v>
      </c>
      <c r="AM178" s="17">
        <f t="shared" si="43"/>
        <v>0.6</v>
      </c>
      <c r="AN178" s="8">
        <v>12</v>
      </c>
      <c r="AO178" s="17">
        <f t="shared" si="44"/>
        <v>1.0778443113772487</v>
      </c>
      <c r="AP178" s="7">
        <v>12</v>
      </c>
      <c r="AQ178" s="17">
        <f t="shared" si="45"/>
        <v>0.67810849170777032</v>
      </c>
      <c r="AR178" s="21">
        <v>17</v>
      </c>
      <c r="AS178" s="17">
        <f t="shared" si="46"/>
        <v>1</v>
      </c>
      <c r="AT178" s="21">
        <v>17</v>
      </c>
      <c r="AU178" s="17">
        <f t="shared" si="47"/>
        <v>1</v>
      </c>
      <c r="AV178" s="21">
        <v>20</v>
      </c>
      <c r="AW178" s="17">
        <f t="shared" si="48"/>
        <v>1.25</v>
      </c>
      <c r="AX178" s="17"/>
      <c r="AY178" s="21">
        <v>22.39</v>
      </c>
      <c r="AZ178" s="17">
        <f t="shared" si="49"/>
        <v>1.399375</v>
      </c>
      <c r="BA178" s="17"/>
      <c r="BB178" s="21">
        <v>11.99</v>
      </c>
      <c r="BC178" s="17">
        <f t="shared" si="50"/>
        <v>0.70529411764705885</v>
      </c>
      <c r="BD178" s="21">
        <v>10.65</v>
      </c>
      <c r="BE178" s="17">
        <f t="shared" si="51"/>
        <v>0.71000000000000008</v>
      </c>
      <c r="BF178" s="21">
        <v>6.7899999999999991</v>
      </c>
      <c r="BG178" s="17">
        <f t="shared" si="52"/>
        <v>0.48499999999999993</v>
      </c>
      <c r="BH178" s="21">
        <v>14.550000000000002</v>
      </c>
      <c r="BI178" s="17">
        <f t="shared" si="53"/>
        <v>1.0392857142857144</v>
      </c>
      <c r="BJ178" s="21">
        <f t="shared" si="54"/>
        <v>164.8296166666666</v>
      </c>
      <c r="BK178" s="21">
        <f t="shared" si="55"/>
        <v>150.37</v>
      </c>
      <c r="BL178" s="21">
        <f t="shared" si="56"/>
        <v>42.782576874999904</v>
      </c>
      <c r="BM178" s="21">
        <f t="shared" si="57"/>
        <v>21.340000000000003</v>
      </c>
      <c r="BN178" s="17"/>
      <c r="BO178" s="17"/>
      <c r="BQ178" s="17">
        <v>0.91489361702127658</v>
      </c>
      <c r="BR178" s="26">
        <v>0.72</v>
      </c>
      <c r="BS178" s="26">
        <f t="shared" si="58"/>
        <v>1.0148936170212766</v>
      </c>
      <c r="BU178" s="17">
        <f t="shared" si="59"/>
        <v>0</v>
      </c>
    </row>
    <row r="179" spans="1:73" s="6" customFormat="1" ht="18.75" customHeight="1" x14ac:dyDescent="0.15">
      <c r="A179" s="6" t="s">
        <v>1527</v>
      </c>
      <c r="B179" s="6" t="s">
        <v>112</v>
      </c>
      <c r="C179" s="6" t="s">
        <v>1469</v>
      </c>
      <c r="D179" s="6" t="s">
        <v>331</v>
      </c>
      <c r="E179" s="6" t="s">
        <v>344</v>
      </c>
      <c r="F179" s="6" t="s">
        <v>344</v>
      </c>
      <c r="G179" s="6" t="s">
        <v>333</v>
      </c>
      <c r="H179" s="6" t="s">
        <v>353</v>
      </c>
      <c r="I179" s="6" t="s">
        <v>354</v>
      </c>
      <c r="J179" s="6" t="s">
        <v>27</v>
      </c>
      <c r="K179" s="6" t="s">
        <v>1530</v>
      </c>
      <c r="L179" s="6" t="s">
        <v>1545</v>
      </c>
      <c r="M179" s="6" t="s">
        <v>1525</v>
      </c>
      <c r="N179" s="6">
        <v>1</v>
      </c>
      <c r="O179" s="8">
        <v>4.916666666666667</v>
      </c>
      <c r="P179" s="8">
        <v>10.75</v>
      </c>
      <c r="Q179" s="8">
        <v>6.71875</v>
      </c>
      <c r="R179" s="7">
        <f t="shared" si="40"/>
        <v>13.75</v>
      </c>
      <c r="S179" s="17">
        <f t="shared" si="41"/>
        <v>1.0465116279069768</v>
      </c>
      <c r="T179" s="6">
        <v>4</v>
      </c>
      <c r="U179" s="6">
        <v>2</v>
      </c>
      <c r="V179" s="6">
        <v>1</v>
      </c>
      <c r="W179" s="6">
        <v>1</v>
      </c>
      <c r="Y179" s="8">
        <v>10</v>
      </c>
      <c r="Z179" s="8">
        <v>10</v>
      </c>
      <c r="AA179" s="8">
        <v>13</v>
      </c>
      <c r="AB179" s="8">
        <v>16</v>
      </c>
      <c r="AC179" s="8">
        <v>15</v>
      </c>
      <c r="AD179" s="8">
        <v>15</v>
      </c>
      <c r="AE179" s="8">
        <v>14</v>
      </c>
      <c r="AF179" s="8">
        <v>14</v>
      </c>
      <c r="AG179" s="8">
        <v>15</v>
      </c>
      <c r="AH179" s="21">
        <v>15</v>
      </c>
      <c r="AI179" s="21">
        <v>13</v>
      </c>
      <c r="AJ179" s="21">
        <v>15</v>
      </c>
      <c r="AK179" s="8">
        <f t="shared" si="42"/>
        <v>165</v>
      </c>
      <c r="AL179" s="8">
        <v>8</v>
      </c>
      <c r="AM179" s="17">
        <f t="shared" si="43"/>
        <v>0.8</v>
      </c>
      <c r="AN179" s="8">
        <v>12</v>
      </c>
      <c r="AO179" s="17">
        <f t="shared" si="44"/>
        <v>1.2</v>
      </c>
      <c r="AP179" s="7">
        <v>14</v>
      </c>
      <c r="AQ179" s="17">
        <f t="shared" si="45"/>
        <v>1.0769230769230769</v>
      </c>
      <c r="AR179" s="21">
        <v>18</v>
      </c>
      <c r="AS179" s="17">
        <f t="shared" si="46"/>
        <v>1.125</v>
      </c>
      <c r="AT179" s="21">
        <v>15</v>
      </c>
      <c r="AU179" s="17">
        <f t="shared" si="47"/>
        <v>1</v>
      </c>
      <c r="AV179" s="21">
        <v>15</v>
      </c>
      <c r="AW179" s="17">
        <f t="shared" si="48"/>
        <v>1</v>
      </c>
      <c r="AX179" s="17"/>
      <c r="AY179" s="21">
        <v>20.58</v>
      </c>
      <c r="AZ179" s="17">
        <f t="shared" si="49"/>
        <v>1.47</v>
      </c>
      <c r="BA179" s="17"/>
      <c r="BB179" s="21">
        <v>14.290000000000001</v>
      </c>
      <c r="BC179" s="17">
        <f t="shared" si="50"/>
        <v>1.0207142857142857</v>
      </c>
      <c r="BD179" s="21">
        <v>14.64</v>
      </c>
      <c r="BE179" s="17">
        <f t="shared" si="51"/>
        <v>0.97600000000000009</v>
      </c>
      <c r="BF179" s="21">
        <v>6.68</v>
      </c>
      <c r="BG179" s="17">
        <f t="shared" si="52"/>
        <v>0.4453333333333333</v>
      </c>
      <c r="BH179" s="21">
        <v>15.320000000000002</v>
      </c>
      <c r="BI179" s="17">
        <f t="shared" si="53"/>
        <v>1.1784615384615387</v>
      </c>
      <c r="BJ179" s="21">
        <f t="shared" si="54"/>
        <v>150</v>
      </c>
      <c r="BK179" s="21">
        <f t="shared" si="55"/>
        <v>153.51</v>
      </c>
      <c r="BL179" s="21">
        <f t="shared" si="56"/>
        <v>43</v>
      </c>
      <c r="BM179" s="21">
        <f t="shared" si="57"/>
        <v>22</v>
      </c>
      <c r="BN179" s="17"/>
      <c r="BO179" s="17"/>
      <c r="BQ179" s="17">
        <v>0.91489361702127658</v>
      </c>
      <c r="BR179" s="26">
        <v>0.72</v>
      </c>
      <c r="BS179" s="26">
        <f t="shared" si="58"/>
        <v>1.0148936170212766</v>
      </c>
      <c r="BU179" s="17">
        <f t="shared" si="59"/>
        <v>0</v>
      </c>
    </row>
    <row r="180" spans="1:73" s="6" customFormat="1" ht="18.75" customHeight="1" x14ac:dyDescent="0.15">
      <c r="A180" s="6" t="s">
        <v>1527</v>
      </c>
      <c r="B180" s="6" t="s">
        <v>112</v>
      </c>
      <c r="C180" s="6" t="s">
        <v>1469</v>
      </c>
      <c r="D180" s="6" t="s">
        <v>331</v>
      </c>
      <c r="E180" s="6" t="s">
        <v>332</v>
      </c>
      <c r="F180" s="6" t="s">
        <v>332</v>
      </c>
      <c r="G180" s="6" t="s">
        <v>333</v>
      </c>
      <c r="H180" s="6" t="s">
        <v>334</v>
      </c>
      <c r="I180" s="6" t="s">
        <v>335</v>
      </c>
      <c r="J180" s="6" t="s">
        <v>29</v>
      </c>
      <c r="K180" s="6" t="s">
        <v>1529</v>
      </c>
      <c r="L180" s="6" t="s">
        <v>1545</v>
      </c>
      <c r="M180" s="6" t="s">
        <v>1525</v>
      </c>
      <c r="N180" s="6">
        <v>1</v>
      </c>
      <c r="O180" s="8">
        <v>0</v>
      </c>
      <c r="P180" s="8">
        <v>0</v>
      </c>
      <c r="Q180" s="8">
        <v>4.546875</v>
      </c>
      <c r="R180" s="7">
        <f t="shared" si="40"/>
        <v>12.545712326310884</v>
      </c>
      <c r="S180" s="17">
        <f t="shared" si="41"/>
        <v>1.7591944635185448</v>
      </c>
      <c r="V180" s="6">
        <v>4</v>
      </c>
      <c r="W180" s="6">
        <v>3</v>
      </c>
      <c r="X180" s="6" t="s">
        <v>31</v>
      </c>
      <c r="Y180" s="8">
        <v>9.8333333333333339</v>
      </c>
      <c r="Z180" s="8">
        <v>10</v>
      </c>
      <c r="AA180" s="8">
        <v>13.0485479157306</v>
      </c>
      <c r="AB180" s="8">
        <v>12</v>
      </c>
      <c r="AC180" s="8">
        <v>13</v>
      </c>
      <c r="AD180" s="8">
        <v>12</v>
      </c>
      <c r="AE180" s="8">
        <v>13</v>
      </c>
      <c r="AF180" s="8">
        <v>13</v>
      </c>
      <c r="AG180" s="8">
        <v>14</v>
      </c>
      <c r="AH180" s="21">
        <v>13</v>
      </c>
      <c r="AI180" s="21">
        <v>13.5</v>
      </c>
      <c r="AJ180" s="21">
        <v>14.166666666666657</v>
      </c>
      <c r="AK180" s="8">
        <f t="shared" si="42"/>
        <v>150.54854791573061</v>
      </c>
      <c r="AL180" s="8">
        <v>7.08</v>
      </c>
      <c r="AM180" s="17">
        <f t="shared" si="43"/>
        <v>0.72</v>
      </c>
      <c r="AN180" s="8">
        <v>12.5</v>
      </c>
      <c r="AO180" s="17">
        <f t="shared" si="44"/>
        <v>1.25</v>
      </c>
      <c r="AP180" s="7">
        <v>10.5</v>
      </c>
      <c r="AQ180" s="17">
        <f t="shared" si="45"/>
        <v>0.80468723936261033</v>
      </c>
      <c r="AR180" s="21">
        <v>12</v>
      </c>
      <c r="AS180" s="17">
        <f t="shared" si="46"/>
        <v>1</v>
      </c>
      <c r="AT180" s="21">
        <v>13</v>
      </c>
      <c r="AU180" s="17">
        <f t="shared" si="47"/>
        <v>1</v>
      </c>
      <c r="AV180" s="21">
        <v>14.0833333333333</v>
      </c>
      <c r="AW180" s="17">
        <f t="shared" si="48"/>
        <v>1.1736111111111083</v>
      </c>
      <c r="AX180" s="17"/>
      <c r="AY180" s="21">
        <v>10.96</v>
      </c>
      <c r="AZ180" s="17">
        <f t="shared" si="49"/>
        <v>0.84307692307692317</v>
      </c>
      <c r="BA180" s="17" t="s">
        <v>1526</v>
      </c>
      <c r="BB180" s="21">
        <v>8.09</v>
      </c>
      <c r="BC180" s="17">
        <f t="shared" si="50"/>
        <v>0.62230769230769234</v>
      </c>
      <c r="BD180" s="21">
        <v>3.46</v>
      </c>
      <c r="BE180" s="17">
        <f t="shared" si="51"/>
        <v>0.24714285714285714</v>
      </c>
      <c r="BF180" s="21">
        <v>11.85</v>
      </c>
      <c r="BG180" s="17">
        <f t="shared" si="52"/>
        <v>0.91153846153846152</v>
      </c>
      <c r="BH180" s="21">
        <v>11.5</v>
      </c>
      <c r="BI180" s="17">
        <f t="shared" si="53"/>
        <v>0.85185185185185186</v>
      </c>
      <c r="BJ180" s="21">
        <f t="shared" si="54"/>
        <v>136.38188124906395</v>
      </c>
      <c r="BK180" s="21">
        <f t="shared" si="55"/>
        <v>115.0233333333333</v>
      </c>
      <c r="BL180" s="21">
        <f t="shared" si="56"/>
        <v>40.666666666666657</v>
      </c>
      <c r="BM180" s="21">
        <f t="shared" si="57"/>
        <v>23.35</v>
      </c>
      <c r="BN180" s="17"/>
      <c r="BO180" s="17" t="s">
        <v>1601</v>
      </c>
      <c r="BQ180" s="17">
        <v>0.96104300112418783</v>
      </c>
      <c r="BR180" s="26">
        <v>0.72</v>
      </c>
      <c r="BS180" s="26">
        <f t="shared" si="58"/>
        <v>1.0610430011241878</v>
      </c>
      <c r="BU180" s="17">
        <f t="shared" si="59"/>
        <v>0</v>
      </c>
    </row>
    <row r="181" spans="1:73" s="6" customFormat="1" ht="18.75" customHeight="1" x14ac:dyDescent="0.15">
      <c r="A181" s="6" t="s">
        <v>1527</v>
      </c>
      <c r="B181" s="6" t="s">
        <v>112</v>
      </c>
      <c r="C181" s="6" t="s">
        <v>1469</v>
      </c>
      <c r="D181" s="6" t="s">
        <v>331</v>
      </c>
      <c r="E181" s="6" t="s">
        <v>332</v>
      </c>
      <c r="F181" s="6" t="s">
        <v>332</v>
      </c>
      <c r="G181" s="6" t="s">
        <v>333</v>
      </c>
      <c r="H181" s="6" t="s">
        <v>336</v>
      </c>
      <c r="I181" s="6" t="s">
        <v>337</v>
      </c>
      <c r="J181" s="6" t="s">
        <v>29</v>
      </c>
      <c r="K181" s="6" t="s">
        <v>1528</v>
      </c>
      <c r="L181" s="6" t="s">
        <v>1545</v>
      </c>
      <c r="M181" s="6" t="s">
        <v>1525</v>
      </c>
      <c r="N181" s="6">
        <v>1</v>
      </c>
      <c r="O181" s="8">
        <v>0</v>
      </c>
      <c r="P181" s="8">
        <v>0</v>
      </c>
      <c r="Q181" s="8">
        <v>6.1369444444444445</v>
      </c>
      <c r="R181" s="7">
        <f t="shared" si="40"/>
        <v>11.180734848484846</v>
      </c>
      <c r="S181" s="17">
        <f t="shared" si="41"/>
        <v>0.82187323833546588</v>
      </c>
      <c r="V181" s="6">
        <v>3</v>
      </c>
      <c r="W181" s="6">
        <v>2</v>
      </c>
      <c r="X181" s="6" t="s">
        <v>36</v>
      </c>
      <c r="Y181" s="8">
        <v>9.9166666666666679</v>
      </c>
      <c r="Z181" s="8">
        <v>10.29009090909091</v>
      </c>
      <c r="AA181" s="8">
        <v>13.285090909090901</v>
      </c>
      <c r="AB181" s="8">
        <v>12.3860909090909</v>
      </c>
      <c r="AC181" s="8">
        <v>10.918090909090914</v>
      </c>
      <c r="AD181" s="8">
        <v>10.253090909090913</v>
      </c>
      <c r="AE181" s="8">
        <v>9.6520909090908997</v>
      </c>
      <c r="AF181" s="8">
        <v>10.1840909090909</v>
      </c>
      <c r="AG181" s="8">
        <v>12.381090909090908</v>
      </c>
      <c r="AH181" s="21">
        <v>11</v>
      </c>
      <c r="AI181" s="21">
        <v>11</v>
      </c>
      <c r="AJ181" s="21">
        <v>12.902424242424246</v>
      </c>
      <c r="AK181" s="8">
        <f t="shared" si="42"/>
        <v>134.16881818181815</v>
      </c>
      <c r="AL181" s="8">
        <v>9</v>
      </c>
      <c r="AM181" s="17">
        <f t="shared" si="43"/>
        <v>0.90756302521008392</v>
      </c>
      <c r="AN181" s="8">
        <v>15</v>
      </c>
      <c r="AO181" s="17">
        <f t="shared" si="44"/>
        <v>1.4577130690602609</v>
      </c>
      <c r="AP181" s="7">
        <v>21.3333333333333</v>
      </c>
      <c r="AQ181" s="17">
        <f t="shared" si="45"/>
        <v>1.6058101129541418</v>
      </c>
      <c r="AR181" s="21">
        <v>12.25</v>
      </c>
      <c r="AS181" s="17">
        <f t="shared" si="46"/>
        <v>0.98901260211234088</v>
      </c>
      <c r="AT181" s="21">
        <v>11.25</v>
      </c>
      <c r="AU181" s="17">
        <f t="shared" si="47"/>
        <v>1.0303999200659451</v>
      </c>
      <c r="AV181" s="21">
        <v>12.25</v>
      </c>
      <c r="AW181" s="17">
        <f t="shared" si="48"/>
        <v>1.1947616683217472</v>
      </c>
      <c r="AX181" s="17"/>
      <c r="AY181" s="21">
        <v>19.909999999999997</v>
      </c>
      <c r="AZ181" s="17">
        <f t="shared" si="49"/>
        <v>2.0627654865172893</v>
      </c>
      <c r="BA181" s="17"/>
      <c r="BB181" s="21">
        <v>12.41</v>
      </c>
      <c r="BC181" s="17">
        <f t="shared" si="50"/>
        <v>1.2185672840883743</v>
      </c>
      <c r="BD181" s="21">
        <v>14.58</v>
      </c>
      <c r="BE181" s="17">
        <f t="shared" si="51"/>
        <v>1.1776022086466167</v>
      </c>
      <c r="BF181" s="21">
        <v>7.33</v>
      </c>
      <c r="BG181" s="17">
        <f t="shared" si="52"/>
        <v>0.66636363636363638</v>
      </c>
      <c r="BH181" s="21">
        <v>21.75</v>
      </c>
      <c r="BI181" s="17">
        <f t="shared" si="53"/>
        <v>1.9772727272727273</v>
      </c>
      <c r="BJ181" s="21">
        <f t="shared" si="54"/>
        <v>121.26639393939391</v>
      </c>
      <c r="BK181" s="21">
        <f t="shared" si="55"/>
        <v>157.0633333333333</v>
      </c>
      <c r="BL181" s="21">
        <f t="shared" si="56"/>
        <v>34.902424242424246</v>
      </c>
      <c r="BM181" s="21">
        <f t="shared" si="57"/>
        <v>29.08</v>
      </c>
      <c r="BN181" s="17"/>
      <c r="BO181" s="17"/>
      <c r="BQ181" s="17">
        <v>0.96104300112418783</v>
      </c>
      <c r="BR181" s="26">
        <v>0.72</v>
      </c>
      <c r="BS181" s="26">
        <f t="shared" si="58"/>
        <v>1.0610430011241878</v>
      </c>
      <c r="BU181" s="17">
        <f t="shared" si="59"/>
        <v>0</v>
      </c>
    </row>
    <row r="182" spans="1:73" s="6" customFormat="1" ht="18.75" customHeight="1" x14ac:dyDescent="0.15">
      <c r="A182" s="6" t="s">
        <v>1527</v>
      </c>
      <c r="B182" s="6" t="s">
        <v>112</v>
      </c>
      <c r="C182" s="6" t="s">
        <v>1469</v>
      </c>
      <c r="D182" s="6" t="s">
        <v>331</v>
      </c>
      <c r="E182" s="6" t="s">
        <v>332</v>
      </c>
      <c r="F182" s="6" t="s">
        <v>332</v>
      </c>
      <c r="G182" s="6" t="s">
        <v>333</v>
      </c>
      <c r="H182" s="6" t="s">
        <v>338</v>
      </c>
      <c r="I182" s="6" t="s">
        <v>339</v>
      </c>
      <c r="J182" s="6" t="s">
        <v>29</v>
      </c>
      <c r="K182" s="6" t="s">
        <v>1529</v>
      </c>
      <c r="L182" s="6" t="s">
        <v>1545</v>
      </c>
      <c r="M182" s="6" t="s">
        <v>1525</v>
      </c>
      <c r="N182" s="6">
        <v>1</v>
      </c>
      <c r="O182" s="8">
        <v>0</v>
      </c>
      <c r="P182" s="8">
        <v>8.3333333333333329E-2</v>
      </c>
      <c r="Q182" s="8">
        <v>8.9586111111111109</v>
      </c>
      <c r="R182" s="7">
        <f t="shared" si="40"/>
        <v>13.755523871649984</v>
      </c>
      <c r="S182" s="17">
        <f t="shared" si="41"/>
        <v>0.53545272822361922</v>
      </c>
      <c r="U182" s="6">
        <v>4</v>
      </c>
      <c r="V182" s="6">
        <v>3</v>
      </c>
      <c r="W182" s="6">
        <v>2</v>
      </c>
      <c r="X182" s="6" t="s">
        <v>28</v>
      </c>
      <c r="Y182" s="8">
        <v>11.916666666666668</v>
      </c>
      <c r="Z182" s="8">
        <v>10.5</v>
      </c>
      <c r="AA182" s="8">
        <v>15</v>
      </c>
      <c r="AB182" s="8">
        <v>14.0662864597998</v>
      </c>
      <c r="AC182" s="8">
        <v>15</v>
      </c>
      <c r="AD182" s="8">
        <v>13</v>
      </c>
      <c r="AE182" s="8">
        <v>14</v>
      </c>
      <c r="AF182" s="8">
        <v>14</v>
      </c>
      <c r="AG182" s="8">
        <v>15</v>
      </c>
      <c r="AH182" s="21">
        <v>13</v>
      </c>
      <c r="AI182" s="21">
        <v>14.5</v>
      </c>
      <c r="AJ182" s="21">
        <v>15.083333333333343</v>
      </c>
      <c r="AK182" s="8">
        <f t="shared" si="42"/>
        <v>165.06628645979981</v>
      </c>
      <c r="AL182" s="8">
        <v>9</v>
      </c>
      <c r="AM182" s="17">
        <f t="shared" si="43"/>
        <v>0.75524475524475521</v>
      </c>
      <c r="AN182" s="8">
        <v>13</v>
      </c>
      <c r="AO182" s="17">
        <f t="shared" si="44"/>
        <v>1.2380952380952381</v>
      </c>
      <c r="AP182" s="7">
        <v>13.125</v>
      </c>
      <c r="AQ182" s="17">
        <f t="shared" si="45"/>
        <v>0.875</v>
      </c>
      <c r="AR182" s="21">
        <v>14</v>
      </c>
      <c r="AS182" s="17">
        <f t="shared" si="46"/>
        <v>0.99528756505924709</v>
      </c>
      <c r="AT182" s="21">
        <v>15</v>
      </c>
      <c r="AU182" s="17">
        <f t="shared" si="47"/>
        <v>1</v>
      </c>
      <c r="AV182" s="21">
        <v>15.75</v>
      </c>
      <c r="AW182" s="17">
        <f t="shared" si="48"/>
        <v>1.2115384615384615</v>
      </c>
      <c r="AX182" s="17"/>
      <c r="AY182" s="21">
        <v>13.51</v>
      </c>
      <c r="AZ182" s="17">
        <f t="shared" si="49"/>
        <v>0.96499999999999997</v>
      </c>
      <c r="BA182" s="17" t="s">
        <v>1526</v>
      </c>
      <c r="BB182" s="21">
        <v>8.33</v>
      </c>
      <c r="BC182" s="17">
        <f t="shared" si="50"/>
        <v>0.59499999999999997</v>
      </c>
      <c r="BD182" s="21">
        <v>7.68</v>
      </c>
      <c r="BE182" s="17">
        <f t="shared" si="51"/>
        <v>0.51200000000000001</v>
      </c>
      <c r="BF182" s="21">
        <v>10.549999999999999</v>
      </c>
      <c r="BG182" s="17">
        <f t="shared" si="52"/>
        <v>0.81153846153846143</v>
      </c>
      <c r="BH182" s="21">
        <v>1.25</v>
      </c>
      <c r="BI182" s="17">
        <f t="shared" si="53"/>
        <v>8.6206896551724144E-2</v>
      </c>
      <c r="BJ182" s="21">
        <f t="shared" si="54"/>
        <v>149.98295312646647</v>
      </c>
      <c r="BK182" s="21">
        <f t="shared" si="55"/>
        <v>121.19500000000001</v>
      </c>
      <c r="BL182" s="21">
        <f t="shared" si="56"/>
        <v>42.583333333333343</v>
      </c>
      <c r="BM182" s="21">
        <f t="shared" si="57"/>
        <v>11.799999999999999</v>
      </c>
      <c r="BN182" s="17" t="s">
        <v>1601</v>
      </c>
      <c r="BO182" s="17" t="s">
        <v>1601</v>
      </c>
      <c r="BQ182" s="17">
        <v>0.96104300112418783</v>
      </c>
      <c r="BR182" s="26">
        <v>0.72</v>
      </c>
      <c r="BS182" s="26">
        <f t="shared" si="58"/>
        <v>1.0610430011241878</v>
      </c>
      <c r="BU182" s="17">
        <f t="shared" si="59"/>
        <v>0</v>
      </c>
    </row>
    <row r="183" spans="1:73" s="6" customFormat="1" ht="18.75" customHeight="1" x14ac:dyDescent="0.15">
      <c r="A183" s="6" t="s">
        <v>1527</v>
      </c>
      <c r="B183" s="6" t="s">
        <v>112</v>
      </c>
      <c r="C183" s="6" t="s">
        <v>1469</v>
      </c>
      <c r="D183" s="6" t="s">
        <v>331</v>
      </c>
      <c r="E183" s="6" t="s">
        <v>332</v>
      </c>
      <c r="F183" s="6" t="s">
        <v>332</v>
      </c>
      <c r="G183" s="6" t="s">
        <v>333</v>
      </c>
      <c r="H183" s="6" t="s">
        <v>340</v>
      </c>
      <c r="I183" s="6" t="s">
        <v>341</v>
      </c>
      <c r="J183" s="6" t="s">
        <v>27</v>
      </c>
      <c r="K183" s="6" t="s">
        <v>1532</v>
      </c>
      <c r="L183" s="6" t="s">
        <v>1545</v>
      </c>
      <c r="M183" s="6" t="s">
        <v>1525</v>
      </c>
      <c r="N183" s="6">
        <v>1</v>
      </c>
      <c r="O183" s="8">
        <v>13.333333333333334</v>
      </c>
      <c r="P183" s="8">
        <v>16.083333333333332</v>
      </c>
      <c r="Q183" s="8">
        <v>10.525138888888888</v>
      </c>
      <c r="R183" s="7">
        <f t="shared" si="40"/>
        <v>15.224082921471691</v>
      </c>
      <c r="S183" s="17">
        <f t="shared" si="41"/>
        <v>0.44644959864076994</v>
      </c>
      <c r="T183" s="6">
        <v>4</v>
      </c>
      <c r="U183" s="6">
        <v>4</v>
      </c>
      <c r="V183" s="6">
        <v>4</v>
      </c>
      <c r="W183" s="6">
        <v>3</v>
      </c>
      <c r="X183" s="6" t="s">
        <v>31</v>
      </c>
      <c r="Y183" s="8">
        <v>17.760428336079038</v>
      </c>
      <c r="Z183" s="8">
        <v>11.901317957166365</v>
      </c>
      <c r="AA183" s="8">
        <v>15.64777594728168</v>
      </c>
      <c r="AB183" s="8">
        <v>15.098484349258616</v>
      </c>
      <c r="AC183" s="8">
        <v>14.830873146622702</v>
      </c>
      <c r="AD183" s="8">
        <v>13.915387149917597</v>
      </c>
      <c r="AE183" s="8">
        <v>14.464678747940658</v>
      </c>
      <c r="AF183" s="8">
        <v>15.197067545304744</v>
      </c>
      <c r="AG183" s="8">
        <v>16.844942339373933</v>
      </c>
      <c r="AH183" s="21">
        <v>15</v>
      </c>
      <c r="AI183" s="21">
        <v>16</v>
      </c>
      <c r="AJ183" s="21">
        <v>16.028039538714957</v>
      </c>
      <c r="AK183" s="8">
        <f t="shared" si="42"/>
        <v>182.68899505766029</v>
      </c>
      <c r="AL183" s="8">
        <v>10.541666666666666</v>
      </c>
      <c r="AM183" s="17">
        <f t="shared" si="43"/>
        <v>0.59354799710838202</v>
      </c>
      <c r="AN183" s="8">
        <v>10.5</v>
      </c>
      <c r="AO183" s="17">
        <f t="shared" si="44"/>
        <v>0.88225522902507092</v>
      </c>
      <c r="AP183" s="7">
        <v>9.25</v>
      </c>
      <c r="AQ183" s="17">
        <f t="shared" si="45"/>
        <v>0.59113832094502239</v>
      </c>
      <c r="AR183" s="21">
        <v>10.75</v>
      </c>
      <c r="AS183" s="17">
        <f t="shared" si="46"/>
        <v>0.71199199544342739</v>
      </c>
      <c r="AT183" s="21">
        <v>10.999999999999998</v>
      </c>
      <c r="AU183" s="17">
        <f t="shared" si="47"/>
        <v>0.74169604791643218</v>
      </c>
      <c r="AV183" s="21">
        <v>10.708333333333332</v>
      </c>
      <c r="AW183" s="17">
        <f t="shared" si="48"/>
        <v>0.76953182961903743</v>
      </c>
      <c r="AX183" s="17" t="s">
        <v>1526</v>
      </c>
      <c r="AY183" s="21">
        <v>11.874999999999998</v>
      </c>
      <c r="AZ183" s="17">
        <f t="shared" si="49"/>
        <v>0.82096534647827191</v>
      </c>
      <c r="BA183" s="17" t="s">
        <v>1526</v>
      </c>
      <c r="BB183" s="21">
        <v>6.9583333333333321</v>
      </c>
      <c r="BC183" s="17">
        <f t="shared" si="50"/>
        <v>0.4578734227895937</v>
      </c>
      <c r="BD183" s="21">
        <v>9.875</v>
      </c>
      <c r="BE183" s="17">
        <f t="shared" si="51"/>
        <v>0.58622937384106344</v>
      </c>
      <c r="BF183" s="21">
        <v>10.833333333333334</v>
      </c>
      <c r="BG183" s="17">
        <f t="shared" si="52"/>
        <v>0.72222222222222221</v>
      </c>
      <c r="BH183" s="21">
        <v>13.875</v>
      </c>
      <c r="BI183" s="17">
        <f t="shared" si="53"/>
        <v>0.8671875</v>
      </c>
      <c r="BJ183" s="21">
        <f t="shared" si="54"/>
        <v>166.66095551894534</v>
      </c>
      <c r="BK183" s="21">
        <f t="shared" si="55"/>
        <v>116.16666666666666</v>
      </c>
      <c r="BL183" s="21">
        <f t="shared" si="56"/>
        <v>47.028039538714957</v>
      </c>
      <c r="BM183" s="21">
        <f t="shared" si="57"/>
        <v>24.708333333333336</v>
      </c>
      <c r="BN183" s="17"/>
      <c r="BO183" s="17" t="s">
        <v>1601</v>
      </c>
      <c r="BQ183" s="17">
        <v>0.96104300112418783</v>
      </c>
      <c r="BR183" s="26">
        <v>0.72</v>
      </c>
      <c r="BS183" s="26">
        <f t="shared" si="58"/>
        <v>1.0610430011241878</v>
      </c>
      <c r="BU183" s="17">
        <f t="shared" si="59"/>
        <v>0</v>
      </c>
    </row>
    <row r="184" spans="1:73" s="6" customFormat="1" ht="18.75" customHeight="1" x14ac:dyDescent="0.15">
      <c r="A184" s="6" t="s">
        <v>1527</v>
      </c>
      <c r="B184" s="6" t="s">
        <v>112</v>
      </c>
      <c r="C184" s="6" t="s">
        <v>1469</v>
      </c>
      <c r="D184" s="6" t="s">
        <v>331</v>
      </c>
      <c r="E184" s="6" t="s">
        <v>332</v>
      </c>
      <c r="F184" s="6" t="s">
        <v>332</v>
      </c>
      <c r="G184" s="6" t="s">
        <v>333</v>
      </c>
      <c r="H184" s="6" t="s">
        <v>342</v>
      </c>
      <c r="I184" s="6" t="s">
        <v>343</v>
      </c>
      <c r="J184" s="6" t="s">
        <v>27</v>
      </c>
      <c r="K184" s="6" t="s">
        <v>1532</v>
      </c>
      <c r="L184" s="6" t="s">
        <v>1545</v>
      </c>
      <c r="M184" s="6" t="s">
        <v>1525</v>
      </c>
      <c r="N184" s="6">
        <v>1</v>
      </c>
      <c r="O184" s="8">
        <v>20.833333333333332</v>
      </c>
      <c r="P184" s="8">
        <v>37.833333333333336</v>
      </c>
      <c r="Q184" s="8">
        <v>25.321391666666674</v>
      </c>
      <c r="R184" s="7">
        <f t="shared" si="40"/>
        <v>32.863253706754534</v>
      </c>
      <c r="S184" s="17">
        <f t="shared" si="41"/>
        <v>0.29784547940214678</v>
      </c>
      <c r="T184" s="6">
        <v>4</v>
      </c>
      <c r="U184" s="6">
        <v>4</v>
      </c>
      <c r="V184" s="6">
        <v>4</v>
      </c>
      <c r="W184" s="6">
        <v>3</v>
      </c>
      <c r="X184" s="6" t="s">
        <v>31</v>
      </c>
      <c r="Y184" s="8">
        <v>32.610856672158171</v>
      </c>
      <c r="Z184" s="8">
        <v>21.852635914332797</v>
      </c>
      <c r="AA184" s="8">
        <v>27.895551894563443</v>
      </c>
      <c r="AB184" s="8">
        <v>38</v>
      </c>
      <c r="AC184" s="8">
        <v>38</v>
      </c>
      <c r="AD184" s="8">
        <v>36</v>
      </c>
      <c r="AE184" s="8">
        <v>36</v>
      </c>
      <c r="AF184" s="8">
        <v>37</v>
      </c>
      <c r="AG184" s="8">
        <v>37</v>
      </c>
      <c r="AH184" s="21">
        <v>26</v>
      </c>
      <c r="AI184" s="21">
        <v>26</v>
      </c>
      <c r="AJ184" s="21">
        <v>38</v>
      </c>
      <c r="AK184" s="8">
        <f t="shared" si="42"/>
        <v>394.35904448105441</v>
      </c>
      <c r="AL184" s="8">
        <v>28.666666666666664</v>
      </c>
      <c r="AM184" s="17">
        <f t="shared" si="43"/>
        <v>0.87905285515363674</v>
      </c>
      <c r="AN184" s="8">
        <v>33.333333333333329</v>
      </c>
      <c r="AO184" s="17">
        <f t="shared" si="44"/>
        <v>1.5253689973148972</v>
      </c>
      <c r="AP184" s="7">
        <v>31.333333333333332</v>
      </c>
      <c r="AQ184" s="17">
        <f t="shared" si="45"/>
        <v>1.1232376205268726</v>
      </c>
      <c r="AR184" s="21">
        <v>29.416666666666664</v>
      </c>
      <c r="AS184" s="17">
        <f t="shared" si="46"/>
        <v>0.77412280701754377</v>
      </c>
      <c r="AT184" s="21">
        <v>29.458333333333336</v>
      </c>
      <c r="AU184" s="17">
        <f t="shared" si="47"/>
        <v>0.77521929824561409</v>
      </c>
      <c r="AV184" s="21">
        <v>24.541666666666668</v>
      </c>
      <c r="AW184" s="17">
        <f t="shared" si="48"/>
        <v>0.68171296296296302</v>
      </c>
      <c r="AX184" s="17" t="s">
        <v>1526</v>
      </c>
      <c r="AY184" s="21">
        <v>28.958333333333339</v>
      </c>
      <c r="AZ184" s="17">
        <f t="shared" si="49"/>
        <v>0.80439814814814836</v>
      </c>
      <c r="BA184" s="17" t="s">
        <v>1526</v>
      </c>
      <c r="BB184" s="21">
        <v>13.333333333333334</v>
      </c>
      <c r="BC184" s="17">
        <f t="shared" si="50"/>
        <v>0.3603603603603604</v>
      </c>
      <c r="BD184" s="21">
        <v>23.916666666666668</v>
      </c>
      <c r="BE184" s="17">
        <f t="shared" si="51"/>
        <v>0.64639639639639646</v>
      </c>
      <c r="BF184" s="21">
        <v>17.125</v>
      </c>
      <c r="BG184" s="17">
        <f t="shared" si="52"/>
        <v>0.65865384615384615</v>
      </c>
      <c r="BH184" s="21">
        <v>13.708333333333332</v>
      </c>
      <c r="BI184" s="17">
        <f t="shared" si="53"/>
        <v>0.52724358974358965</v>
      </c>
      <c r="BJ184" s="21">
        <f t="shared" si="54"/>
        <v>356.35904448105441</v>
      </c>
      <c r="BK184" s="21">
        <f t="shared" si="55"/>
        <v>273.79166666666669</v>
      </c>
      <c r="BL184" s="21">
        <f t="shared" si="56"/>
        <v>90</v>
      </c>
      <c r="BM184" s="21">
        <f t="shared" si="57"/>
        <v>30.833333333333332</v>
      </c>
      <c r="BN184" s="17" t="s">
        <v>1601</v>
      </c>
      <c r="BO184" s="17" t="s">
        <v>1601</v>
      </c>
      <c r="BQ184" s="17">
        <v>0.96104300112418783</v>
      </c>
      <c r="BR184" s="26">
        <v>0.72</v>
      </c>
      <c r="BS184" s="26">
        <f t="shared" si="58"/>
        <v>1.0610430011241878</v>
      </c>
      <c r="BU184" s="17">
        <f t="shared" si="59"/>
        <v>0</v>
      </c>
    </row>
    <row r="185" spans="1:73" s="6" customFormat="1" ht="18.75" customHeight="1" x14ac:dyDescent="0.15">
      <c r="A185" s="6" t="s">
        <v>1527</v>
      </c>
      <c r="B185" s="6" t="s">
        <v>112</v>
      </c>
      <c r="C185" s="6" t="s">
        <v>1469</v>
      </c>
      <c r="D185" s="6" t="s">
        <v>310</v>
      </c>
      <c r="E185" s="6" t="s">
        <v>310</v>
      </c>
      <c r="F185" s="6" t="s">
        <v>310</v>
      </c>
      <c r="G185" s="6" t="s">
        <v>24</v>
      </c>
      <c r="H185" s="6" t="s">
        <v>311</v>
      </c>
      <c r="I185" s="6" t="s">
        <v>312</v>
      </c>
      <c r="J185" s="6" t="s">
        <v>29</v>
      </c>
      <c r="K185" s="6" t="s">
        <v>1528</v>
      </c>
      <c r="L185" s="6" t="s">
        <v>1545</v>
      </c>
      <c r="M185" s="6" t="s">
        <v>1525</v>
      </c>
      <c r="N185" s="6">
        <v>1</v>
      </c>
      <c r="O185" s="8">
        <v>0</v>
      </c>
      <c r="P185" s="8">
        <v>0</v>
      </c>
      <c r="Q185" s="8">
        <v>4.9027777777777777</v>
      </c>
      <c r="R185" s="7">
        <f t="shared" si="40"/>
        <v>18.482348484848487</v>
      </c>
      <c r="S185" s="17">
        <f t="shared" si="41"/>
        <v>2.7697707957764619</v>
      </c>
      <c r="V185" s="6">
        <v>3</v>
      </c>
      <c r="W185" s="6">
        <v>2</v>
      </c>
      <c r="X185" s="6" t="s">
        <v>28</v>
      </c>
      <c r="Y185" s="8">
        <v>18</v>
      </c>
      <c r="Z185" s="8">
        <v>15.200909090909088</v>
      </c>
      <c r="AA185" s="8">
        <v>22.650909090909099</v>
      </c>
      <c r="AB185" s="8">
        <v>21.960909090909102</v>
      </c>
      <c r="AC185" s="8">
        <v>17.8809090909091</v>
      </c>
      <c r="AD185" s="8">
        <v>17.730909090909094</v>
      </c>
      <c r="AE185" s="8">
        <v>15.420909090909101</v>
      </c>
      <c r="AF185" s="8">
        <v>17.340909090909101</v>
      </c>
      <c r="AG185" s="8">
        <v>21.410909090909083</v>
      </c>
      <c r="AH185" s="21">
        <v>15</v>
      </c>
      <c r="AI185" s="21">
        <v>17</v>
      </c>
      <c r="AJ185" s="21">
        <v>22.190909090909088</v>
      </c>
      <c r="AK185" s="8">
        <f t="shared" si="42"/>
        <v>221.78818181818184</v>
      </c>
      <c r="AL185" s="8">
        <v>16.125</v>
      </c>
      <c r="AM185" s="17">
        <f t="shared" si="43"/>
        <v>0.89583333333333337</v>
      </c>
      <c r="AN185" s="8">
        <v>8.0416666666666661</v>
      </c>
      <c r="AO185" s="17">
        <f t="shared" si="44"/>
        <v>0.52902537727009957</v>
      </c>
      <c r="AP185" s="7">
        <v>20.5</v>
      </c>
      <c r="AQ185" s="17">
        <f t="shared" si="45"/>
        <v>0.90504093755016823</v>
      </c>
      <c r="AR185" s="21">
        <v>19</v>
      </c>
      <c r="AS185" s="17">
        <f t="shared" si="46"/>
        <v>0.86517365566916382</v>
      </c>
      <c r="AT185" s="21">
        <v>23</v>
      </c>
      <c r="AU185" s="17">
        <f t="shared" si="47"/>
        <v>1.2862880675174126</v>
      </c>
      <c r="AV185" s="21">
        <v>18</v>
      </c>
      <c r="AW185" s="17">
        <f t="shared" si="48"/>
        <v>1.0151763740771123</v>
      </c>
      <c r="AX185" s="17"/>
      <c r="AY185" s="21">
        <v>14.58</v>
      </c>
      <c r="AZ185" s="17">
        <f t="shared" si="49"/>
        <v>0.94546955137652477</v>
      </c>
      <c r="BA185" s="17" t="s">
        <v>1526</v>
      </c>
      <c r="BB185" s="21">
        <v>3.59</v>
      </c>
      <c r="BC185" s="17">
        <f t="shared" si="50"/>
        <v>0.20702490170380067</v>
      </c>
      <c r="BD185" s="21">
        <v>28.919999999999998</v>
      </c>
      <c r="BE185" s="17">
        <f t="shared" si="51"/>
        <v>1.3507133152173918</v>
      </c>
      <c r="BF185" s="21">
        <v>24</v>
      </c>
      <c r="BG185" s="17">
        <f t="shared" si="52"/>
        <v>1.6</v>
      </c>
      <c r="BH185" s="21">
        <v>6.5</v>
      </c>
      <c r="BI185" s="17">
        <f t="shared" si="53"/>
        <v>0.38235294117647056</v>
      </c>
      <c r="BJ185" s="21">
        <f t="shared" si="54"/>
        <v>199.59727272727275</v>
      </c>
      <c r="BK185" s="21">
        <f t="shared" si="55"/>
        <v>182.25666666666666</v>
      </c>
      <c r="BL185" s="21">
        <f t="shared" si="56"/>
        <v>54.190909090909088</v>
      </c>
      <c r="BM185" s="21">
        <f t="shared" si="57"/>
        <v>30.5</v>
      </c>
      <c r="BN185" s="17" t="s">
        <v>1601</v>
      </c>
      <c r="BO185" s="17" t="s">
        <v>1601</v>
      </c>
      <c r="BQ185" s="17">
        <v>0.70422360076033108</v>
      </c>
      <c r="BR185" s="26">
        <v>0.72</v>
      </c>
      <c r="BS185" s="26">
        <f t="shared" si="58"/>
        <v>0.80422360076033106</v>
      </c>
      <c r="BU185" s="17">
        <f t="shared" si="59"/>
        <v>0</v>
      </c>
    </row>
    <row r="186" spans="1:73" s="6" customFormat="1" ht="18.75" customHeight="1" x14ac:dyDescent="0.15">
      <c r="A186" s="6" t="s">
        <v>1527</v>
      </c>
      <c r="B186" s="6" t="s">
        <v>112</v>
      </c>
      <c r="C186" s="6" t="s">
        <v>1469</v>
      </c>
      <c r="D186" s="6" t="s">
        <v>310</v>
      </c>
      <c r="E186" s="6" t="s">
        <v>310</v>
      </c>
      <c r="F186" s="6" t="s">
        <v>310</v>
      </c>
      <c r="G186" s="6" t="s">
        <v>24</v>
      </c>
      <c r="H186" s="6" t="s">
        <v>313</v>
      </c>
      <c r="I186" s="6" t="s">
        <v>314</v>
      </c>
      <c r="J186" s="6" t="s">
        <v>29</v>
      </c>
      <c r="K186" s="6" t="s">
        <v>1529</v>
      </c>
      <c r="L186" s="6" t="s">
        <v>1545</v>
      </c>
      <c r="M186" s="6" t="s">
        <v>1525</v>
      </c>
      <c r="N186" s="6">
        <v>1</v>
      </c>
      <c r="O186" s="8">
        <v>0</v>
      </c>
      <c r="P186" s="8">
        <v>0.83333333333333337</v>
      </c>
      <c r="Q186" s="8">
        <v>6.604166666666667</v>
      </c>
      <c r="R186" s="7">
        <f t="shared" si="40"/>
        <v>10.625256813417186</v>
      </c>
      <c r="S186" s="17">
        <f t="shared" si="41"/>
        <v>0.60887169414518905</v>
      </c>
      <c r="U186" s="6">
        <v>3</v>
      </c>
      <c r="V186" s="6">
        <v>2</v>
      </c>
      <c r="W186" s="6">
        <v>1</v>
      </c>
      <c r="X186" s="6" t="s">
        <v>28</v>
      </c>
      <c r="Y186" s="8">
        <v>13.5191433278418</v>
      </c>
      <c r="Z186" s="8">
        <v>10.405849056603699</v>
      </c>
      <c r="AA186" s="8">
        <v>11.365660377358491</v>
      </c>
      <c r="AB186" s="8">
        <v>10.995283018867925</v>
      </c>
      <c r="AC186" s="8">
        <v>10.56433962264151</v>
      </c>
      <c r="AD186" s="8">
        <v>9.9396855345911934</v>
      </c>
      <c r="AE186" s="8">
        <v>10.223396226415094</v>
      </c>
      <c r="AF186" s="8">
        <v>10.2916352201258</v>
      </c>
      <c r="AG186" s="8">
        <v>10</v>
      </c>
      <c r="AH186" s="21">
        <v>10</v>
      </c>
      <c r="AI186" s="21">
        <v>9</v>
      </c>
      <c r="AJ186" s="21">
        <v>11.198089376560722</v>
      </c>
      <c r="AK186" s="8">
        <f t="shared" si="42"/>
        <v>127.50308176100623</v>
      </c>
      <c r="AL186" s="8">
        <v>15</v>
      </c>
      <c r="AM186" s="17">
        <f t="shared" si="43"/>
        <v>1.1095377596233094</v>
      </c>
      <c r="AN186" s="8">
        <v>14</v>
      </c>
      <c r="AO186" s="17">
        <f t="shared" si="44"/>
        <v>1.3453971822813826</v>
      </c>
      <c r="AP186" s="7">
        <v>11.5</v>
      </c>
      <c r="AQ186" s="17">
        <f t="shared" si="45"/>
        <v>1.0118197815332515</v>
      </c>
      <c r="AR186" s="21">
        <v>11</v>
      </c>
      <c r="AS186" s="17">
        <f t="shared" si="46"/>
        <v>1.0004290004290004</v>
      </c>
      <c r="AT186" s="21">
        <v>14.5</v>
      </c>
      <c r="AU186" s="17">
        <f t="shared" si="47"/>
        <v>1.3725420156810915</v>
      </c>
      <c r="AV186" s="21">
        <v>10</v>
      </c>
      <c r="AW186" s="17">
        <f t="shared" si="48"/>
        <v>1.0060680456337281</v>
      </c>
      <c r="AX186" s="17"/>
      <c r="AY186" s="21">
        <v>0</v>
      </c>
      <c r="AZ186" s="17">
        <f t="shared" si="49"/>
        <v>0</v>
      </c>
      <c r="BA186" s="17" t="s">
        <v>1526</v>
      </c>
      <c r="BB186" s="21">
        <v>0</v>
      </c>
      <c r="BC186" s="17">
        <f t="shared" si="50"/>
        <v>0</v>
      </c>
      <c r="BD186" s="21">
        <v>16.59</v>
      </c>
      <c r="BE186" s="17">
        <f t="shared" si="51"/>
        <v>1.659</v>
      </c>
      <c r="BF186" s="21">
        <v>10.5</v>
      </c>
      <c r="BG186" s="17">
        <f t="shared" si="52"/>
        <v>1.05</v>
      </c>
      <c r="BH186" s="21">
        <v>2.67</v>
      </c>
      <c r="BI186" s="17">
        <f t="shared" si="53"/>
        <v>0.29666666666666663</v>
      </c>
      <c r="BJ186" s="21">
        <f t="shared" si="54"/>
        <v>116.30499238444551</v>
      </c>
      <c r="BK186" s="21">
        <f t="shared" si="55"/>
        <v>105.76</v>
      </c>
      <c r="BL186" s="21">
        <f t="shared" si="56"/>
        <v>30.198089376560723</v>
      </c>
      <c r="BM186" s="21">
        <f t="shared" si="57"/>
        <v>13.17</v>
      </c>
      <c r="BN186" s="17" t="s">
        <v>1601</v>
      </c>
      <c r="BO186" s="17" t="s">
        <v>1601</v>
      </c>
      <c r="BQ186" s="17">
        <v>0.70422360076033108</v>
      </c>
      <c r="BR186" s="26">
        <v>0.72</v>
      </c>
      <c r="BS186" s="26">
        <f t="shared" si="58"/>
        <v>0.80422360076033106</v>
      </c>
      <c r="BU186" s="17">
        <f t="shared" si="59"/>
        <v>0</v>
      </c>
    </row>
    <row r="187" spans="1:73" s="6" customFormat="1" ht="18.75" customHeight="1" x14ac:dyDescent="0.15">
      <c r="A187" s="6" t="s">
        <v>1527</v>
      </c>
      <c r="B187" s="6" t="s">
        <v>112</v>
      </c>
      <c r="C187" s="6" t="s">
        <v>1469</v>
      </c>
      <c r="D187" s="6" t="s">
        <v>310</v>
      </c>
      <c r="E187" s="6" t="s">
        <v>310</v>
      </c>
      <c r="F187" s="6" t="s">
        <v>310</v>
      </c>
      <c r="G187" s="6" t="s">
        <v>24</v>
      </c>
      <c r="H187" s="6" t="s">
        <v>315</v>
      </c>
      <c r="I187" s="6" t="s">
        <v>316</v>
      </c>
      <c r="J187" s="6" t="s">
        <v>29</v>
      </c>
      <c r="K187" s="6" t="s">
        <v>1529</v>
      </c>
      <c r="L187" s="6" t="s">
        <v>1545</v>
      </c>
      <c r="M187" s="6" t="s">
        <v>1525</v>
      </c>
      <c r="N187" s="6">
        <v>1</v>
      </c>
      <c r="O187" s="8">
        <v>0</v>
      </c>
      <c r="P187" s="8">
        <v>2.0833333333333335</v>
      </c>
      <c r="Q187" s="8">
        <v>13.475666666666667</v>
      </c>
      <c r="R187" s="7">
        <f t="shared" si="40"/>
        <v>18.274226415094336</v>
      </c>
      <c r="S187" s="17">
        <f t="shared" si="41"/>
        <v>0.35609071277322113</v>
      </c>
      <c r="U187" s="6">
        <v>2</v>
      </c>
      <c r="V187" s="6">
        <v>2</v>
      </c>
      <c r="W187" s="6">
        <v>1</v>
      </c>
      <c r="X187" s="6" t="s">
        <v>28</v>
      </c>
      <c r="Y187" s="8">
        <v>15</v>
      </c>
      <c r="Z187" s="8">
        <v>14.742566037735848</v>
      </c>
      <c r="AA187" s="8">
        <v>19.179773584905661</v>
      </c>
      <c r="AB187" s="8">
        <v>18.530188679245281</v>
      </c>
      <c r="AC187" s="8">
        <v>18.528226415094341</v>
      </c>
      <c r="AD187" s="8">
        <v>17.432679245283019</v>
      </c>
      <c r="AE187" s="8">
        <v>20</v>
      </c>
      <c r="AF187" s="8">
        <v>20</v>
      </c>
      <c r="AG187" s="8">
        <v>20.978867924528302</v>
      </c>
      <c r="AH187" s="21">
        <v>16.5</v>
      </c>
      <c r="AI187" s="21">
        <v>16.5</v>
      </c>
      <c r="AJ187" s="21">
        <v>21.898415094339612</v>
      </c>
      <c r="AK187" s="8">
        <f t="shared" si="42"/>
        <v>219.29071698113205</v>
      </c>
      <c r="AL187" s="8">
        <v>17</v>
      </c>
      <c r="AM187" s="17">
        <f t="shared" si="43"/>
        <v>1.1333333333333333</v>
      </c>
      <c r="AN187" s="8">
        <v>15.125</v>
      </c>
      <c r="AO187" s="17">
        <f t="shared" si="44"/>
        <v>1.0259408003522084</v>
      </c>
      <c r="AP187" s="7">
        <v>19.25</v>
      </c>
      <c r="AQ187" s="17">
        <f t="shared" si="45"/>
        <v>1.00366148300883</v>
      </c>
      <c r="AR187" s="21">
        <v>19</v>
      </c>
      <c r="AS187" s="17">
        <f t="shared" si="46"/>
        <v>1.0253538336218309</v>
      </c>
      <c r="AT187" s="21">
        <v>18.5</v>
      </c>
      <c r="AU187" s="17">
        <f t="shared" si="47"/>
        <v>0.99847657220599673</v>
      </c>
      <c r="AV187" s="21">
        <v>17.5</v>
      </c>
      <c r="AW187" s="17">
        <f t="shared" si="48"/>
        <v>1.0038617560599699</v>
      </c>
      <c r="AX187" s="17"/>
      <c r="AY187" s="21">
        <v>-34.870000000000005</v>
      </c>
      <c r="AZ187" s="17">
        <f t="shared" si="49"/>
        <v>-1.7435000000000003</v>
      </c>
      <c r="BA187" s="17" t="s">
        <v>1526</v>
      </c>
      <c r="BB187" s="21">
        <v>1.7763568394002505E-15</v>
      </c>
      <c r="BC187" s="17">
        <f t="shared" si="50"/>
        <v>8.8817841970012528E-17</v>
      </c>
      <c r="BD187" s="21">
        <v>9.4600000000000009</v>
      </c>
      <c r="BE187" s="17">
        <f t="shared" si="51"/>
        <v>0.45092995647012274</v>
      </c>
      <c r="BF187" s="21">
        <v>10.33</v>
      </c>
      <c r="BG187" s="17">
        <f t="shared" si="52"/>
        <v>0.6260606060606061</v>
      </c>
      <c r="BH187" s="21">
        <v>4.17</v>
      </c>
      <c r="BI187" s="17">
        <f t="shared" si="53"/>
        <v>0.25272727272727274</v>
      </c>
      <c r="BJ187" s="21">
        <f t="shared" si="54"/>
        <v>197.39230188679244</v>
      </c>
      <c r="BK187" s="21">
        <f t="shared" si="55"/>
        <v>95.465000000000003</v>
      </c>
      <c r="BL187" s="21">
        <f t="shared" si="56"/>
        <v>54.898415094339612</v>
      </c>
      <c r="BM187" s="21">
        <f t="shared" si="57"/>
        <v>14.5</v>
      </c>
      <c r="BN187" s="17" t="s">
        <v>1601</v>
      </c>
      <c r="BO187" s="17" t="s">
        <v>1601</v>
      </c>
      <c r="BQ187" s="17">
        <v>0.70422360076033108</v>
      </c>
      <c r="BR187" s="26">
        <v>0.72</v>
      </c>
      <c r="BS187" s="26">
        <f t="shared" si="58"/>
        <v>0.80422360076033106</v>
      </c>
      <c r="BU187" s="17">
        <f t="shared" si="59"/>
        <v>0</v>
      </c>
    </row>
    <row r="188" spans="1:73" s="6" customFormat="1" ht="18.75" customHeight="1" x14ac:dyDescent="0.15">
      <c r="A188" s="6" t="s">
        <v>1527</v>
      </c>
      <c r="B188" s="6" t="s">
        <v>112</v>
      </c>
      <c r="C188" s="6" t="s">
        <v>1469</v>
      </c>
      <c r="D188" s="6" t="s">
        <v>310</v>
      </c>
      <c r="E188" s="6" t="s">
        <v>310</v>
      </c>
      <c r="F188" s="6" t="s">
        <v>310</v>
      </c>
      <c r="G188" s="6" t="s">
        <v>24</v>
      </c>
      <c r="H188" s="6" t="s">
        <v>317</v>
      </c>
      <c r="I188" s="6" t="s">
        <v>318</v>
      </c>
      <c r="J188" s="6" t="s">
        <v>29</v>
      </c>
      <c r="K188" s="6" t="s">
        <v>1529</v>
      </c>
      <c r="L188" s="6" t="s">
        <v>1545</v>
      </c>
      <c r="M188" s="6" t="s">
        <v>1525</v>
      </c>
      <c r="N188" s="6">
        <v>1</v>
      </c>
      <c r="O188" s="8">
        <v>0</v>
      </c>
      <c r="P188" s="8">
        <v>1.25</v>
      </c>
      <c r="Q188" s="8">
        <v>7.072916666666667</v>
      </c>
      <c r="R188" s="7">
        <f t="shared" si="40"/>
        <v>9.5833333333333339</v>
      </c>
      <c r="S188" s="17">
        <f t="shared" si="41"/>
        <v>0.35493372606774676</v>
      </c>
      <c r="U188" s="6">
        <v>2</v>
      </c>
      <c r="V188" s="6">
        <v>2</v>
      </c>
      <c r="W188" s="6">
        <v>1</v>
      </c>
      <c r="X188" s="6" t="s">
        <v>28</v>
      </c>
      <c r="Y188" s="8">
        <v>10</v>
      </c>
      <c r="Z188" s="8">
        <v>10</v>
      </c>
      <c r="AA188" s="8">
        <v>10</v>
      </c>
      <c r="AB188" s="8">
        <v>10</v>
      </c>
      <c r="AC188" s="8">
        <v>10</v>
      </c>
      <c r="AD188" s="8">
        <v>10</v>
      </c>
      <c r="AE188" s="8">
        <v>10</v>
      </c>
      <c r="AF188" s="8">
        <v>10</v>
      </c>
      <c r="AG188" s="8">
        <v>10</v>
      </c>
      <c r="AH188" s="21">
        <v>10</v>
      </c>
      <c r="AI188" s="21">
        <v>5</v>
      </c>
      <c r="AJ188" s="21">
        <v>10</v>
      </c>
      <c r="AK188" s="8">
        <f t="shared" si="42"/>
        <v>115</v>
      </c>
      <c r="AL188" s="8">
        <v>13</v>
      </c>
      <c r="AM188" s="17">
        <f t="shared" si="43"/>
        <v>1.3</v>
      </c>
      <c r="AN188" s="8">
        <v>12</v>
      </c>
      <c r="AO188" s="17">
        <f t="shared" si="44"/>
        <v>1.2</v>
      </c>
      <c r="AP188" s="7">
        <v>20</v>
      </c>
      <c r="AQ188" s="17">
        <f t="shared" si="45"/>
        <v>2</v>
      </c>
      <c r="AR188" s="21">
        <v>17</v>
      </c>
      <c r="AS188" s="17">
        <f t="shared" si="46"/>
        <v>1.7</v>
      </c>
      <c r="AT188" s="21">
        <v>10</v>
      </c>
      <c r="AU188" s="17">
        <f t="shared" si="47"/>
        <v>1</v>
      </c>
      <c r="AV188" s="21">
        <v>3.5</v>
      </c>
      <c r="AW188" s="17">
        <f t="shared" si="48"/>
        <v>0.35</v>
      </c>
      <c r="AX188" s="17" t="s">
        <v>1526</v>
      </c>
      <c r="AY188" s="21">
        <v>0</v>
      </c>
      <c r="AZ188" s="17">
        <f t="shared" si="49"/>
        <v>0</v>
      </c>
      <c r="BA188" s="17" t="s">
        <v>1526</v>
      </c>
      <c r="BB188" s="21">
        <v>0</v>
      </c>
      <c r="BC188" s="17">
        <f t="shared" si="50"/>
        <v>0</v>
      </c>
      <c r="BD188" s="21">
        <v>0</v>
      </c>
      <c r="BE188" s="17">
        <f t="shared" si="51"/>
        <v>0</v>
      </c>
      <c r="BF188" s="21">
        <v>0</v>
      </c>
      <c r="BG188" s="17">
        <f t="shared" si="52"/>
        <v>0</v>
      </c>
      <c r="BH188" s="21">
        <v>0</v>
      </c>
      <c r="BI188" s="17">
        <f t="shared" si="53"/>
        <v>0</v>
      </c>
      <c r="BJ188" s="21">
        <f t="shared" si="54"/>
        <v>105</v>
      </c>
      <c r="BK188" s="21">
        <f t="shared" si="55"/>
        <v>75.5</v>
      </c>
      <c r="BL188" s="21">
        <f t="shared" si="56"/>
        <v>25</v>
      </c>
      <c r="BM188" s="21">
        <f t="shared" si="57"/>
        <v>0</v>
      </c>
      <c r="BN188" s="17" t="s">
        <v>1601</v>
      </c>
      <c r="BO188" s="17" t="s">
        <v>1601</v>
      </c>
      <c r="BQ188" s="17">
        <v>0.70422360076033108</v>
      </c>
      <c r="BR188" s="26">
        <v>0.72</v>
      </c>
      <c r="BS188" s="26">
        <f t="shared" si="58"/>
        <v>0.80422360076033106</v>
      </c>
      <c r="BU188" s="17">
        <f t="shared" si="59"/>
        <v>0</v>
      </c>
    </row>
    <row r="189" spans="1:73" s="6" customFormat="1" ht="18.75" customHeight="1" x14ac:dyDescent="0.15">
      <c r="A189" s="6" t="s">
        <v>1527</v>
      </c>
      <c r="B189" s="6" t="s">
        <v>112</v>
      </c>
      <c r="C189" s="6" t="s">
        <v>1469</v>
      </c>
      <c r="D189" s="6" t="s">
        <v>310</v>
      </c>
      <c r="E189" s="6" t="s">
        <v>310</v>
      </c>
      <c r="F189" s="6" t="s">
        <v>310</v>
      </c>
      <c r="G189" s="6" t="s">
        <v>24</v>
      </c>
      <c r="H189" s="6" t="s">
        <v>319</v>
      </c>
      <c r="I189" s="6" t="s">
        <v>320</v>
      </c>
      <c r="J189" s="6" t="s">
        <v>29</v>
      </c>
      <c r="K189" s="6" t="s">
        <v>1529</v>
      </c>
      <c r="L189" s="6" t="s">
        <v>1545</v>
      </c>
      <c r="M189" s="6" t="s">
        <v>1525</v>
      </c>
      <c r="N189" s="6">
        <v>1</v>
      </c>
      <c r="O189" s="8">
        <v>10</v>
      </c>
      <c r="P189" s="8">
        <v>11.25</v>
      </c>
      <c r="Q189" s="8">
        <v>13.461805555555552</v>
      </c>
      <c r="R189" s="7">
        <f t="shared" si="40"/>
        <v>16.37814465408805</v>
      </c>
      <c r="S189" s="17">
        <f t="shared" si="41"/>
        <v>0.21663803466013931</v>
      </c>
      <c r="T189" s="6">
        <v>3</v>
      </c>
      <c r="U189" s="6">
        <v>2</v>
      </c>
      <c r="V189" s="6">
        <v>2</v>
      </c>
      <c r="W189" s="6">
        <v>1</v>
      </c>
      <c r="X189" s="6" t="s">
        <v>28</v>
      </c>
      <c r="Y189" s="8">
        <v>13</v>
      </c>
      <c r="Z189" s="8">
        <v>12.932075471698113</v>
      </c>
      <c r="AA189" s="8">
        <v>16.947169811320755</v>
      </c>
      <c r="AB189" s="8">
        <v>16.377358490566039</v>
      </c>
      <c r="AC189" s="8">
        <v>16.252830188679248</v>
      </c>
      <c r="AD189" s="8">
        <v>17</v>
      </c>
      <c r="AE189" s="8">
        <v>15.728301886792453</v>
      </c>
      <c r="AF189" s="8">
        <v>18</v>
      </c>
      <c r="AG189" s="8">
        <v>19</v>
      </c>
      <c r="AH189" s="21">
        <v>15.5</v>
      </c>
      <c r="AI189" s="21">
        <v>15.8</v>
      </c>
      <c r="AJ189" s="21">
        <v>20</v>
      </c>
      <c r="AK189" s="8">
        <f t="shared" si="42"/>
        <v>196.53773584905662</v>
      </c>
      <c r="AL189" s="8">
        <v>16</v>
      </c>
      <c r="AM189" s="17">
        <f t="shared" si="43"/>
        <v>1.2307692307692308</v>
      </c>
      <c r="AN189" s="8">
        <v>13.5</v>
      </c>
      <c r="AO189" s="17">
        <f t="shared" si="44"/>
        <v>1.0439159614823461</v>
      </c>
      <c r="AP189" s="7">
        <v>17</v>
      </c>
      <c r="AQ189" s="17">
        <f t="shared" si="45"/>
        <v>1.0031173458027165</v>
      </c>
      <c r="AR189" s="21">
        <v>17</v>
      </c>
      <c r="AS189" s="17">
        <f t="shared" si="46"/>
        <v>1.0380184331797235</v>
      </c>
      <c r="AT189" s="21">
        <v>16.25</v>
      </c>
      <c r="AU189" s="17">
        <f t="shared" si="47"/>
        <v>0.99982586487113989</v>
      </c>
      <c r="AV189" s="21">
        <v>17.25</v>
      </c>
      <c r="AW189" s="17">
        <f t="shared" si="48"/>
        <v>1.0147058823529411</v>
      </c>
      <c r="AX189" s="17"/>
      <c r="AY189" s="21">
        <v>0</v>
      </c>
      <c r="AZ189" s="17">
        <f t="shared" si="49"/>
        <v>0</v>
      </c>
      <c r="BA189" s="17" t="s">
        <v>1526</v>
      </c>
      <c r="BB189" s="21">
        <v>0</v>
      </c>
      <c r="BC189" s="17">
        <f t="shared" si="50"/>
        <v>0</v>
      </c>
      <c r="BD189" s="21">
        <v>13.459999999999999</v>
      </c>
      <c r="BE189" s="17">
        <f t="shared" si="51"/>
        <v>0.70842105263157895</v>
      </c>
      <c r="BF189" s="21">
        <v>9</v>
      </c>
      <c r="BG189" s="17">
        <f t="shared" si="52"/>
        <v>0.58064516129032262</v>
      </c>
      <c r="BH189" s="21">
        <v>4</v>
      </c>
      <c r="BI189" s="17">
        <f t="shared" si="53"/>
        <v>0.25316455696202528</v>
      </c>
      <c r="BJ189" s="21">
        <f t="shared" si="54"/>
        <v>176.53773584905662</v>
      </c>
      <c r="BK189" s="21">
        <f t="shared" si="55"/>
        <v>123.46</v>
      </c>
      <c r="BL189" s="21">
        <f t="shared" si="56"/>
        <v>51.3</v>
      </c>
      <c r="BM189" s="21">
        <f t="shared" si="57"/>
        <v>13</v>
      </c>
      <c r="BN189" s="17" t="s">
        <v>1601</v>
      </c>
      <c r="BO189" s="17" t="s">
        <v>1601</v>
      </c>
      <c r="BQ189" s="17">
        <v>0.70422360076033108</v>
      </c>
      <c r="BR189" s="26">
        <v>0.72</v>
      </c>
      <c r="BS189" s="26">
        <f t="shared" si="58"/>
        <v>0.80422360076033106</v>
      </c>
      <c r="BU189" s="17">
        <f t="shared" si="59"/>
        <v>0</v>
      </c>
    </row>
    <row r="190" spans="1:73" s="6" customFormat="1" ht="18.75" customHeight="1" x14ac:dyDescent="0.15">
      <c r="A190" s="6" t="s">
        <v>1527</v>
      </c>
      <c r="B190" s="6" t="s">
        <v>112</v>
      </c>
      <c r="C190" s="6" t="s">
        <v>1469</v>
      </c>
      <c r="D190" s="6" t="s">
        <v>310</v>
      </c>
      <c r="E190" s="6" t="s">
        <v>310</v>
      </c>
      <c r="F190" s="6" t="s">
        <v>310</v>
      </c>
      <c r="G190" s="6" t="s">
        <v>24</v>
      </c>
      <c r="H190" s="6" t="s">
        <v>321</v>
      </c>
      <c r="I190" s="6" t="s">
        <v>322</v>
      </c>
      <c r="J190" s="6" t="s">
        <v>29</v>
      </c>
      <c r="K190" s="6" t="s">
        <v>1529</v>
      </c>
      <c r="L190" s="6" t="s">
        <v>1545</v>
      </c>
      <c r="M190" s="6" t="s">
        <v>1525</v>
      </c>
      <c r="N190" s="6">
        <v>1</v>
      </c>
      <c r="O190" s="8">
        <v>10</v>
      </c>
      <c r="P190" s="8">
        <v>16.083333333333332</v>
      </c>
      <c r="Q190" s="8">
        <v>13.9375</v>
      </c>
      <c r="R190" s="7">
        <f t="shared" si="40"/>
        <v>17.146603773584904</v>
      </c>
      <c r="S190" s="17">
        <f t="shared" si="41"/>
        <v>0.23024959810474654</v>
      </c>
      <c r="T190" s="6">
        <v>4</v>
      </c>
      <c r="U190" s="6">
        <v>3</v>
      </c>
      <c r="V190" s="6">
        <v>3</v>
      </c>
      <c r="W190" s="6">
        <v>2</v>
      </c>
      <c r="X190" s="6" t="s">
        <v>28</v>
      </c>
      <c r="Y190" s="8">
        <v>12</v>
      </c>
      <c r="Z190" s="8">
        <v>12.932075471698113</v>
      </c>
      <c r="AA190" s="8">
        <v>16.947169811320755</v>
      </c>
      <c r="AB190" s="8">
        <v>17</v>
      </c>
      <c r="AC190" s="8">
        <v>17</v>
      </c>
      <c r="AD190" s="8">
        <v>17</v>
      </c>
      <c r="AE190" s="8">
        <v>19</v>
      </c>
      <c r="AF190" s="8">
        <v>19</v>
      </c>
      <c r="AG190" s="8">
        <v>20</v>
      </c>
      <c r="AH190" s="21">
        <v>15.5</v>
      </c>
      <c r="AI190" s="21">
        <v>17.380000000000003</v>
      </c>
      <c r="AJ190" s="21">
        <v>22</v>
      </c>
      <c r="AK190" s="8">
        <f t="shared" si="42"/>
        <v>205.75924528301886</v>
      </c>
      <c r="AL190" s="8">
        <v>12</v>
      </c>
      <c r="AM190" s="17">
        <f t="shared" si="43"/>
        <v>1</v>
      </c>
      <c r="AN190" s="8">
        <v>14</v>
      </c>
      <c r="AO190" s="17">
        <f t="shared" si="44"/>
        <v>1.0825795156113218</v>
      </c>
      <c r="AP190" s="7">
        <v>19</v>
      </c>
      <c r="AQ190" s="17">
        <f t="shared" si="45"/>
        <v>1.1211311511912714</v>
      </c>
      <c r="AR190" s="21">
        <v>17</v>
      </c>
      <c r="AS190" s="17">
        <f t="shared" si="46"/>
        <v>1</v>
      </c>
      <c r="AT190" s="21">
        <v>17</v>
      </c>
      <c r="AU190" s="17">
        <f t="shared" si="47"/>
        <v>1</v>
      </c>
      <c r="AV190" s="21">
        <v>17</v>
      </c>
      <c r="AW190" s="17">
        <f t="shared" si="48"/>
        <v>1</v>
      </c>
      <c r="AX190" s="17"/>
      <c r="AY190" s="21">
        <v>0</v>
      </c>
      <c r="AZ190" s="17">
        <f t="shared" si="49"/>
        <v>0</v>
      </c>
      <c r="BA190" s="17" t="s">
        <v>1526</v>
      </c>
      <c r="BB190" s="21">
        <v>16</v>
      </c>
      <c r="BC190" s="17">
        <f t="shared" si="50"/>
        <v>0.84210526315789469</v>
      </c>
      <c r="BD190" s="21"/>
      <c r="BE190" s="17">
        <f t="shared" si="51"/>
        <v>0</v>
      </c>
      <c r="BF190" s="21">
        <v>13</v>
      </c>
      <c r="BG190" s="17">
        <f t="shared" si="52"/>
        <v>0.83870967741935487</v>
      </c>
      <c r="BH190" s="21">
        <v>12.08</v>
      </c>
      <c r="BI190" s="17">
        <f t="shared" si="53"/>
        <v>0.69505178365937847</v>
      </c>
      <c r="BJ190" s="21">
        <f t="shared" si="54"/>
        <v>183.75924528301886</v>
      </c>
      <c r="BK190" s="21">
        <f t="shared" si="55"/>
        <v>137.08000000000001</v>
      </c>
      <c r="BL190" s="21">
        <f t="shared" si="56"/>
        <v>54.88</v>
      </c>
      <c r="BM190" s="21">
        <f t="shared" si="57"/>
        <v>25.08</v>
      </c>
      <c r="BN190" s="17" t="s">
        <v>1601</v>
      </c>
      <c r="BO190" s="17" t="s">
        <v>1601</v>
      </c>
      <c r="BQ190" s="17">
        <v>0.70422360076033108</v>
      </c>
      <c r="BR190" s="26">
        <v>0.72</v>
      </c>
      <c r="BS190" s="26">
        <f t="shared" si="58"/>
        <v>0.80422360076033106</v>
      </c>
      <c r="BU190" s="17">
        <f t="shared" si="59"/>
        <v>0</v>
      </c>
    </row>
    <row r="191" spans="1:73" s="6" customFormat="1" ht="18.75" customHeight="1" x14ac:dyDescent="0.15">
      <c r="A191" s="6" t="s">
        <v>1527</v>
      </c>
      <c r="B191" s="6" t="s">
        <v>112</v>
      </c>
      <c r="C191" s="6" t="s">
        <v>1469</v>
      </c>
      <c r="D191" s="6" t="s">
        <v>310</v>
      </c>
      <c r="E191" s="6" t="s">
        <v>310</v>
      </c>
      <c r="F191" s="6" t="s">
        <v>310</v>
      </c>
      <c r="G191" s="6" t="s">
        <v>24</v>
      </c>
      <c r="H191" s="6" t="s">
        <v>323</v>
      </c>
      <c r="I191" s="6" t="s">
        <v>324</v>
      </c>
      <c r="J191" s="6" t="s">
        <v>29</v>
      </c>
      <c r="K191" s="6" t="s">
        <v>1529</v>
      </c>
      <c r="L191" s="6" t="s">
        <v>1545</v>
      </c>
      <c r="M191" s="6" t="s">
        <v>1525</v>
      </c>
      <c r="N191" s="6">
        <v>1</v>
      </c>
      <c r="O191" s="8">
        <v>0.83333333333333337</v>
      </c>
      <c r="P191" s="8">
        <v>6.25</v>
      </c>
      <c r="Q191" s="8">
        <v>8.9131944444444446</v>
      </c>
      <c r="R191" s="7">
        <f t="shared" si="40"/>
        <v>11.273647798742132</v>
      </c>
      <c r="S191" s="17">
        <f t="shared" si="41"/>
        <v>0.2648268663956892</v>
      </c>
      <c r="T191" s="6">
        <v>4</v>
      </c>
      <c r="U191" s="6">
        <v>3</v>
      </c>
      <c r="V191" s="6">
        <v>3</v>
      </c>
      <c r="W191" s="6">
        <v>2</v>
      </c>
      <c r="X191" s="6" t="s">
        <v>36</v>
      </c>
      <c r="Y191" s="8">
        <v>10</v>
      </c>
      <c r="Z191" s="8">
        <v>10.052452830188599</v>
      </c>
      <c r="AA191" s="8">
        <v>12.163018867924528</v>
      </c>
      <c r="AB191" s="8">
        <v>11.764150943396226</v>
      </c>
      <c r="AC191" s="8">
        <v>11</v>
      </c>
      <c r="AD191" s="8">
        <v>12</v>
      </c>
      <c r="AE191" s="8">
        <v>11.009811320754718</v>
      </c>
      <c r="AF191" s="8">
        <v>11.621761006289308</v>
      </c>
      <c r="AG191" s="8">
        <v>12.881761006289308</v>
      </c>
      <c r="AH191" s="21">
        <v>10</v>
      </c>
      <c r="AI191" s="21">
        <v>10</v>
      </c>
      <c r="AJ191" s="21">
        <v>12.790817610062902</v>
      </c>
      <c r="AK191" s="8">
        <f t="shared" si="42"/>
        <v>135.28377358490559</v>
      </c>
      <c r="AL191" s="8">
        <v>15</v>
      </c>
      <c r="AM191" s="17">
        <f t="shared" si="43"/>
        <v>1.5</v>
      </c>
      <c r="AN191" s="8">
        <v>14</v>
      </c>
      <c r="AO191" s="17">
        <f t="shared" si="44"/>
        <v>1.3926949209805284</v>
      </c>
      <c r="AP191" s="7">
        <v>12.25</v>
      </c>
      <c r="AQ191" s="17">
        <f t="shared" si="45"/>
        <v>1.0071512782328123</v>
      </c>
      <c r="AR191" s="21">
        <v>13</v>
      </c>
      <c r="AS191" s="17">
        <f t="shared" si="46"/>
        <v>1.1050521251002405</v>
      </c>
      <c r="AT191" s="21">
        <v>13.5</v>
      </c>
      <c r="AU191" s="17">
        <f t="shared" si="47"/>
        <v>1.2272727272727273</v>
      </c>
      <c r="AV191" s="21">
        <v>12</v>
      </c>
      <c r="AW191" s="17">
        <f t="shared" si="48"/>
        <v>1</v>
      </c>
      <c r="AX191" s="17"/>
      <c r="AY191" s="21">
        <v>14</v>
      </c>
      <c r="AZ191" s="17">
        <f t="shared" si="49"/>
        <v>1.2715930902111323</v>
      </c>
      <c r="BA191" s="17"/>
      <c r="BB191" s="21">
        <v>0</v>
      </c>
      <c r="BC191" s="17">
        <f t="shared" si="50"/>
        <v>0</v>
      </c>
      <c r="BD191" s="21">
        <v>16</v>
      </c>
      <c r="BE191" s="17">
        <f t="shared" si="51"/>
        <v>1.2420662044722195</v>
      </c>
      <c r="BF191" s="21">
        <v>9</v>
      </c>
      <c r="BG191" s="17">
        <f t="shared" si="52"/>
        <v>0.9</v>
      </c>
      <c r="BH191" s="21">
        <v>6</v>
      </c>
      <c r="BI191" s="17">
        <f t="shared" si="53"/>
        <v>0.6</v>
      </c>
      <c r="BJ191" s="21">
        <f t="shared" si="54"/>
        <v>122.49295597484269</v>
      </c>
      <c r="BK191" s="21">
        <f t="shared" si="55"/>
        <v>124.75</v>
      </c>
      <c r="BL191" s="21">
        <f t="shared" si="56"/>
        <v>32.790817610062902</v>
      </c>
      <c r="BM191" s="21">
        <f t="shared" si="57"/>
        <v>15</v>
      </c>
      <c r="BN191" s="17" t="s">
        <v>1601</v>
      </c>
      <c r="BO191" s="17" t="s">
        <v>1601</v>
      </c>
      <c r="BQ191" s="17">
        <v>0.70422360076033108</v>
      </c>
      <c r="BR191" s="26">
        <v>0.72</v>
      </c>
      <c r="BS191" s="26">
        <f t="shared" si="58"/>
        <v>0.80422360076033106</v>
      </c>
      <c r="BU191" s="17">
        <f t="shared" si="59"/>
        <v>0</v>
      </c>
    </row>
    <row r="192" spans="1:73" s="6" customFormat="1" ht="18.75" customHeight="1" x14ac:dyDescent="0.15">
      <c r="A192" s="6" t="s">
        <v>1527</v>
      </c>
      <c r="B192" s="6" t="s">
        <v>112</v>
      </c>
      <c r="C192" s="6" t="s">
        <v>1469</v>
      </c>
      <c r="D192" s="6" t="s">
        <v>310</v>
      </c>
      <c r="E192" s="6" t="s">
        <v>310</v>
      </c>
      <c r="F192" s="6" t="s">
        <v>310</v>
      </c>
      <c r="G192" s="6" t="s">
        <v>24</v>
      </c>
      <c r="H192" s="6" t="s">
        <v>325</v>
      </c>
      <c r="I192" s="6" t="s">
        <v>326</v>
      </c>
      <c r="J192" s="6" t="s">
        <v>29</v>
      </c>
      <c r="K192" s="6" t="s">
        <v>1529</v>
      </c>
      <c r="L192" s="6" t="s">
        <v>1545</v>
      </c>
      <c r="M192" s="6" t="s">
        <v>1525</v>
      </c>
      <c r="N192" s="6">
        <v>1</v>
      </c>
      <c r="O192" s="8">
        <v>14.833333333333334</v>
      </c>
      <c r="P192" s="8">
        <v>17.416666666666668</v>
      </c>
      <c r="Q192" s="8">
        <v>14.58675</v>
      </c>
      <c r="R192" s="7">
        <f t="shared" si="40"/>
        <v>22.069166666666664</v>
      </c>
      <c r="S192" s="17">
        <f t="shared" si="41"/>
        <v>0.51295982084197389</v>
      </c>
      <c r="T192" s="6">
        <v>4</v>
      </c>
      <c r="U192" s="6">
        <v>3</v>
      </c>
      <c r="V192" s="6">
        <v>3</v>
      </c>
      <c r="W192" s="6">
        <v>2</v>
      </c>
      <c r="X192" s="6" t="s">
        <v>36</v>
      </c>
      <c r="Y192" s="8">
        <v>12</v>
      </c>
      <c r="Z192" s="8">
        <v>17.846264150943394</v>
      </c>
      <c r="AA192" s="8">
        <v>23.007094339622643</v>
      </c>
      <c r="AB192" s="8">
        <v>24</v>
      </c>
      <c r="AC192" s="8">
        <v>25</v>
      </c>
      <c r="AD192" s="8">
        <v>22</v>
      </c>
      <c r="AE192" s="8">
        <v>24</v>
      </c>
      <c r="AF192" s="8">
        <v>22.911471698113207</v>
      </c>
      <c r="AG192" s="8">
        <v>26</v>
      </c>
      <c r="AH192" s="21">
        <v>19.5</v>
      </c>
      <c r="AI192" s="21">
        <v>21.330000000000002</v>
      </c>
      <c r="AJ192" s="21">
        <v>27.235169811320702</v>
      </c>
      <c r="AK192" s="8">
        <f t="shared" si="42"/>
        <v>264.83</v>
      </c>
      <c r="AL192" s="8">
        <v>16</v>
      </c>
      <c r="AM192" s="17">
        <f t="shared" si="43"/>
        <v>1.3333333333333333</v>
      </c>
      <c r="AN192" s="8">
        <v>11</v>
      </c>
      <c r="AO192" s="17">
        <f t="shared" si="44"/>
        <v>0.6163755006068603</v>
      </c>
      <c r="AP192" s="7">
        <v>14</v>
      </c>
      <c r="AQ192" s="17">
        <f t="shared" si="45"/>
        <v>0.60850795816876824</v>
      </c>
      <c r="AR192" s="21">
        <v>12</v>
      </c>
      <c r="AS192" s="17">
        <f t="shared" si="46"/>
        <v>0.5</v>
      </c>
      <c r="AT192" s="21">
        <v>20</v>
      </c>
      <c r="AU192" s="17">
        <f t="shared" si="47"/>
        <v>0.8</v>
      </c>
      <c r="AV192" s="21">
        <v>22</v>
      </c>
      <c r="AW192" s="17">
        <f t="shared" si="48"/>
        <v>1</v>
      </c>
      <c r="AX192" s="17"/>
      <c r="AY192" s="21">
        <v>20</v>
      </c>
      <c r="AZ192" s="17">
        <f t="shared" si="49"/>
        <v>0.83333333333333337</v>
      </c>
      <c r="BA192" s="17" t="s">
        <v>1526</v>
      </c>
      <c r="BB192" s="21">
        <v>0</v>
      </c>
      <c r="BC192" s="17">
        <f t="shared" si="50"/>
        <v>0</v>
      </c>
      <c r="BD192" s="21">
        <v>6.17</v>
      </c>
      <c r="BE192" s="17">
        <f t="shared" si="51"/>
        <v>0.2373076923076923</v>
      </c>
      <c r="BF192" s="21">
        <v>19</v>
      </c>
      <c r="BG192" s="17">
        <f t="shared" si="52"/>
        <v>0.97435897435897434</v>
      </c>
      <c r="BH192" s="21">
        <v>17.29</v>
      </c>
      <c r="BI192" s="17">
        <f t="shared" si="53"/>
        <v>0.81059540553211429</v>
      </c>
      <c r="BJ192" s="21">
        <f t="shared" si="54"/>
        <v>237.59483018867928</v>
      </c>
      <c r="BK192" s="21">
        <f t="shared" si="55"/>
        <v>157.46</v>
      </c>
      <c r="BL192" s="21">
        <f t="shared" si="56"/>
        <v>68.0651698113207</v>
      </c>
      <c r="BM192" s="21">
        <f t="shared" si="57"/>
        <v>36.29</v>
      </c>
      <c r="BN192" s="17" t="s">
        <v>1601</v>
      </c>
      <c r="BO192" s="17" t="s">
        <v>1601</v>
      </c>
      <c r="BQ192" s="17">
        <v>0.70422360076033108</v>
      </c>
      <c r="BR192" s="26">
        <v>0.72</v>
      </c>
      <c r="BS192" s="26">
        <f t="shared" si="58"/>
        <v>0.80422360076033106</v>
      </c>
      <c r="BU192" s="17">
        <f t="shared" si="59"/>
        <v>0</v>
      </c>
    </row>
    <row r="193" spans="1:73" s="6" customFormat="1" ht="18.75" customHeight="1" x14ac:dyDescent="0.15">
      <c r="A193" s="6" t="s">
        <v>1527</v>
      </c>
      <c r="B193" s="6" t="s">
        <v>112</v>
      </c>
      <c r="C193" s="6" t="s">
        <v>1469</v>
      </c>
      <c r="D193" s="6" t="s">
        <v>310</v>
      </c>
      <c r="E193" s="6" t="s">
        <v>310</v>
      </c>
      <c r="F193" s="6" t="s">
        <v>310</v>
      </c>
      <c r="G193" s="6" t="s">
        <v>24</v>
      </c>
      <c r="H193" s="6" t="s">
        <v>327</v>
      </c>
      <c r="I193" s="6" t="s">
        <v>328</v>
      </c>
      <c r="J193" s="6" t="s">
        <v>29</v>
      </c>
      <c r="K193" s="6" t="s">
        <v>1529</v>
      </c>
      <c r="L193" s="6" t="s">
        <v>1545</v>
      </c>
      <c r="M193" s="6" t="s">
        <v>1525</v>
      </c>
      <c r="N193" s="6">
        <v>1</v>
      </c>
      <c r="O193" s="8">
        <v>20.083333333333332</v>
      </c>
      <c r="P193" s="8">
        <v>17.5</v>
      </c>
      <c r="Q193" s="8">
        <v>20.940972222222225</v>
      </c>
      <c r="R193" s="7">
        <f t="shared" si="40"/>
        <v>25.584905660377359</v>
      </c>
      <c r="S193" s="17">
        <f t="shared" si="41"/>
        <v>0.22176302937965153</v>
      </c>
      <c r="T193" s="6">
        <v>4</v>
      </c>
      <c r="U193" s="6">
        <v>3</v>
      </c>
      <c r="V193" s="6">
        <v>3</v>
      </c>
      <c r="W193" s="6">
        <v>2</v>
      </c>
      <c r="X193" s="6" t="s">
        <v>31</v>
      </c>
      <c r="Y193" s="8">
        <v>15</v>
      </c>
      <c r="Z193" s="8">
        <v>19.398113207547169</v>
      </c>
      <c r="AA193" s="8">
        <v>24.920754716981133</v>
      </c>
      <c r="AB193" s="8">
        <v>26</v>
      </c>
      <c r="AC193" s="8">
        <v>28</v>
      </c>
      <c r="AD193" s="8">
        <v>29</v>
      </c>
      <c r="AE193" s="8">
        <v>29</v>
      </c>
      <c r="AF193" s="8">
        <v>29</v>
      </c>
      <c r="AG193" s="8">
        <v>30</v>
      </c>
      <c r="AH193" s="21">
        <v>23</v>
      </c>
      <c r="AI193" s="21">
        <v>23.700000000000003</v>
      </c>
      <c r="AJ193" s="21">
        <v>30</v>
      </c>
      <c r="AK193" s="8">
        <f t="shared" si="42"/>
        <v>307.01886792452831</v>
      </c>
      <c r="AL193" s="8">
        <v>21</v>
      </c>
      <c r="AM193" s="17">
        <f t="shared" si="43"/>
        <v>1.4</v>
      </c>
      <c r="AN193" s="8">
        <v>20</v>
      </c>
      <c r="AO193" s="17">
        <f t="shared" si="44"/>
        <v>1.0310281101060208</v>
      </c>
      <c r="AP193" s="7">
        <v>27</v>
      </c>
      <c r="AQ193" s="17">
        <f t="shared" si="45"/>
        <v>1.0834342822531799</v>
      </c>
      <c r="AR193" s="21">
        <v>26</v>
      </c>
      <c r="AS193" s="17">
        <f t="shared" si="46"/>
        <v>1</v>
      </c>
      <c r="AT193" s="21">
        <v>26.5</v>
      </c>
      <c r="AU193" s="17">
        <f t="shared" si="47"/>
        <v>0.9464285714285714</v>
      </c>
      <c r="AV193" s="21">
        <v>29</v>
      </c>
      <c r="AW193" s="17">
        <f t="shared" si="48"/>
        <v>1</v>
      </c>
      <c r="AX193" s="17"/>
      <c r="AY193" s="21">
        <v>0</v>
      </c>
      <c r="AZ193" s="17">
        <f t="shared" si="49"/>
        <v>0</v>
      </c>
      <c r="BA193" s="17" t="s">
        <v>1526</v>
      </c>
      <c r="BB193" s="21">
        <v>0</v>
      </c>
      <c r="BC193" s="17">
        <f t="shared" si="50"/>
        <v>0</v>
      </c>
      <c r="BD193" s="21">
        <v>17.79</v>
      </c>
      <c r="BE193" s="17">
        <f t="shared" si="51"/>
        <v>0.59299999999999997</v>
      </c>
      <c r="BF193" s="21">
        <v>21.5</v>
      </c>
      <c r="BG193" s="17">
        <f t="shared" si="52"/>
        <v>0.93478260869565222</v>
      </c>
      <c r="BH193" s="21">
        <v>21</v>
      </c>
      <c r="BI193" s="17">
        <f t="shared" si="53"/>
        <v>0.88607594936708856</v>
      </c>
      <c r="BJ193" s="21">
        <f t="shared" si="54"/>
        <v>277.01886792452831</v>
      </c>
      <c r="BK193" s="21">
        <f t="shared" si="55"/>
        <v>209.79</v>
      </c>
      <c r="BL193" s="21">
        <f t="shared" si="56"/>
        <v>76.7</v>
      </c>
      <c r="BM193" s="21">
        <f t="shared" si="57"/>
        <v>42.5</v>
      </c>
      <c r="BN193" s="17"/>
      <c r="BO193" s="17" t="s">
        <v>1601</v>
      </c>
      <c r="BQ193" s="17">
        <v>0.70422360076033108</v>
      </c>
      <c r="BR193" s="26">
        <v>0.72</v>
      </c>
      <c r="BS193" s="26">
        <f t="shared" si="58"/>
        <v>0.80422360076033106</v>
      </c>
      <c r="BU193" s="17">
        <f t="shared" si="59"/>
        <v>0</v>
      </c>
    </row>
    <row r="194" spans="1:73" s="6" customFormat="1" ht="18.75" customHeight="1" x14ac:dyDescent="0.15">
      <c r="A194" s="6" t="s">
        <v>1527</v>
      </c>
      <c r="B194" s="6" t="s">
        <v>112</v>
      </c>
      <c r="C194" s="6" t="s">
        <v>1469</v>
      </c>
      <c r="D194" s="6" t="s">
        <v>310</v>
      </c>
      <c r="E194" s="6" t="s">
        <v>310</v>
      </c>
      <c r="F194" s="6" t="s">
        <v>310</v>
      </c>
      <c r="G194" s="6" t="s">
        <v>24</v>
      </c>
      <c r="H194" s="6" t="s">
        <v>329</v>
      </c>
      <c r="I194" s="6" t="s">
        <v>330</v>
      </c>
      <c r="J194" s="6" t="s">
        <v>27</v>
      </c>
      <c r="K194" s="6" t="s">
        <v>1532</v>
      </c>
      <c r="L194" s="6" t="s">
        <v>1545</v>
      </c>
      <c r="M194" s="6" t="s">
        <v>1525</v>
      </c>
      <c r="N194" s="6">
        <v>1</v>
      </c>
      <c r="O194" s="8">
        <v>20.833333333333332</v>
      </c>
      <c r="P194" s="8">
        <v>19.397500000000001</v>
      </c>
      <c r="Q194" s="8">
        <v>18.480275000000006</v>
      </c>
      <c r="R194" s="7">
        <f t="shared" ref="R194:R257" si="60">AVERAGE(Y194:AJ194)</f>
        <v>23.688999176276784</v>
      </c>
      <c r="S194" s="17">
        <f t="shared" ref="S194:S257" si="61">R194/Q194-1</f>
        <v>0.28185317460247616</v>
      </c>
      <c r="T194" s="6">
        <v>3</v>
      </c>
      <c r="U194" s="6">
        <v>2</v>
      </c>
      <c r="V194" s="6">
        <v>2</v>
      </c>
      <c r="W194" s="6">
        <v>1</v>
      </c>
      <c r="X194" s="6" t="s">
        <v>36</v>
      </c>
      <c r="Y194" s="8">
        <v>28.730856672158176</v>
      </c>
      <c r="Z194" s="8">
        <v>19.252635914332796</v>
      </c>
      <c r="AA194" s="8">
        <v>24.69555189456344</v>
      </c>
      <c r="AB194" s="8">
        <v>23.806968698517313</v>
      </c>
      <c r="AC194" s="8">
        <v>23.991746293245484</v>
      </c>
      <c r="AD194" s="8">
        <v>22.510774299835273</v>
      </c>
      <c r="AE194" s="8">
        <v>23.3993574958814</v>
      </c>
      <c r="AF194" s="8">
        <v>24.584135090609571</v>
      </c>
      <c r="AG194" s="8">
        <v>27.249884678747961</v>
      </c>
      <c r="AH194" s="21">
        <v>18</v>
      </c>
      <c r="AI194" s="21">
        <v>21.5</v>
      </c>
      <c r="AJ194" s="21">
        <v>26.546079077430008</v>
      </c>
      <c r="AK194" s="8">
        <f t="shared" ref="AK194:AK257" si="62">SUM(Y194:AJ194)</f>
        <v>284.26799011532142</v>
      </c>
      <c r="AL194" s="8">
        <v>19.25</v>
      </c>
      <c r="AM194" s="17">
        <f t="shared" ref="AM194:AM257" si="63">AL194/Y194</f>
        <v>0.67001134771781234</v>
      </c>
      <c r="AN194" s="8">
        <v>15.125</v>
      </c>
      <c r="AO194" s="17">
        <f t="shared" ref="AO194:AO257" si="64">AN194/Z194</f>
        <v>0.78560671210429212</v>
      </c>
      <c r="AP194" s="7">
        <v>18.166666666666664</v>
      </c>
      <c r="AQ194" s="17">
        <f t="shared" ref="AQ194:AQ257" si="65">AP194/AA194</f>
        <v>0.7356250528122813</v>
      </c>
      <c r="AR194" s="21">
        <v>16</v>
      </c>
      <c r="AS194" s="17">
        <f t="shared" ref="AS194:AS257" si="66">AR194/AB194</f>
        <v>0.67207212319292342</v>
      </c>
      <c r="AT194" s="21">
        <v>19.208333333333332</v>
      </c>
      <c r="AU194" s="17">
        <f t="shared" ref="AU194:AU257" si="67">AT194/AC194</f>
        <v>0.80062255988181863</v>
      </c>
      <c r="AV194" s="21">
        <v>15.5</v>
      </c>
      <c r="AW194" s="17">
        <f t="shared" ref="AW194:AW257" si="68">AV194/AD194</f>
        <v>0.68855916698136077</v>
      </c>
      <c r="AX194" s="17" t="s">
        <v>1526</v>
      </c>
      <c r="AY194" s="21">
        <v>18.375</v>
      </c>
      <c r="AZ194" s="17">
        <f t="shared" si="49"/>
        <v>0.78527797197996763</v>
      </c>
      <c r="BA194" s="17" t="s">
        <v>1526</v>
      </c>
      <c r="BB194" s="21">
        <v>13.583333333333332</v>
      </c>
      <c r="BC194" s="17">
        <f t="shared" si="50"/>
        <v>0.55252435293205704</v>
      </c>
      <c r="BD194" s="21">
        <v>13.749999999999998</v>
      </c>
      <c r="BE194" s="17">
        <f t="shared" si="51"/>
        <v>0.50458929137133379</v>
      </c>
      <c r="BF194" s="21">
        <v>16.291666666666668</v>
      </c>
      <c r="BG194" s="17">
        <f t="shared" si="52"/>
        <v>0.90509259259259267</v>
      </c>
      <c r="BH194" s="21">
        <v>17.666666666666664</v>
      </c>
      <c r="BI194" s="17">
        <f t="shared" si="53"/>
        <v>0.82170542635658905</v>
      </c>
      <c r="BJ194" s="21">
        <f t="shared" si="54"/>
        <v>257.7219110378914</v>
      </c>
      <c r="BK194" s="21">
        <f t="shared" si="55"/>
        <v>182.91666666666663</v>
      </c>
      <c r="BL194" s="21">
        <f t="shared" si="56"/>
        <v>66.046079077430008</v>
      </c>
      <c r="BM194" s="21">
        <f t="shared" si="57"/>
        <v>33.958333333333329</v>
      </c>
      <c r="BN194" s="17" t="s">
        <v>1601</v>
      </c>
      <c r="BO194" s="17" t="s">
        <v>1601</v>
      </c>
      <c r="BQ194" s="17">
        <v>0.70422360076033108</v>
      </c>
      <c r="BR194" s="26">
        <v>0.72</v>
      </c>
      <c r="BS194" s="26">
        <f t="shared" si="58"/>
        <v>0.80422360076033106</v>
      </c>
      <c r="BU194" s="17">
        <f t="shared" si="59"/>
        <v>0</v>
      </c>
    </row>
    <row r="195" spans="1:73" s="6" customFormat="1" ht="18.75" customHeight="1" x14ac:dyDescent="0.15">
      <c r="A195" s="6" t="s">
        <v>1527</v>
      </c>
      <c r="B195" s="6" t="s">
        <v>112</v>
      </c>
      <c r="C195" s="6" t="s">
        <v>1469</v>
      </c>
      <c r="D195" s="6" t="s">
        <v>257</v>
      </c>
      <c r="E195" s="6" t="s">
        <v>257</v>
      </c>
      <c r="F195" s="6" t="s">
        <v>257</v>
      </c>
      <c r="G195" s="6" t="s">
        <v>24</v>
      </c>
      <c r="H195" s="6" t="s">
        <v>290</v>
      </c>
      <c r="I195" s="6" t="s">
        <v>291</v>
      </c>
      <c r="J195" s="6" t="s">
        <v>29</v>
      </c>
      <c r="K195" s="6" t="s">
        <v>1529</v>
      </c>
      <c r="L195" s="6" t="s">
        <v>1545</v>
      </c>
      <c r="M195" s="6" t="s">
        <v>1525</v>
      </c>
      <c r="N195" s="6">
        <v>1</v>
      </c>
      <c r="O195" s="8">
        <v>0</v>
      </c>
      <c r="P195" s="8">
        <v>0</v>
      </c>
      <c r="Q195" s="8">
        <v>9.375</v>
      </c>
      <c r="R195" s="7">
        <f t="shared" si="60"/>
        <v>11.373333333333335</v>
      </c>
      <c r="S195" s="17">
        <f t="shared" si="61"/>
        <v>0.21315555555555576</v>
      </c>
      <c r="V195" s="6">
        <v>3</v>
      </c>
      <c r="W195" s="6">
        <v>2</v>
      </c>
      <c r="X195" s="6" t="s">
        <v>31</v>
      </c>
      <c r="Y195" s="8">
        <v>12</v>
      </c>
      <c r="Z195" s="8">
        <v>15</v>
      </c>
      <c r="AA195" s="8">
        <v>16</v>
      </c>
      <c r="AB195" s="8">
        <v>11</v>
      </c>
      <c r="AC195" s="8">
        <v>11</v>
      </c>
      <c r="AD195" s="8">
        <v>10</v>
      </c>
      <c r="AE195" s="8">
        <v>10</v>
      </c>
      <c r="AF195" s="8">
        <v>10</v>
      </c>
      <c r="AG195" s="8">
        <v>10</v>
      </c>
      <c r="AH195" s="21">
        <v>10</v>
      </c>
      <c r="AI195" s="21">
        <v>9.48</v>
      </c>
      <c r="AJ195" s="21">
        <v>12</v>
      </c>
      <c r="AK195" s="8">
        <f t="shared" si="62"/>
        <v>136.48000000000002</v>
      </c>
      <c r="AL195" s="8">
        <v>16</v>
      </c>
      <c r="AM195" s="17">
        <f t="shared" si="63"/>
        <v>1.3333333333333333</v>
      </c>
      <c r="AN195" s="8">
        <v>15.5</v>
      </c>
      <c r="AO195" s="17">
        <f t="shared" si="64"/>
        <v>1.0333333333333334</v>
      </c>
      <c r="AP195" s="7">
        <v>19.75</v>
      </c>
      <c r="AQ195" s="17">
        <f t="shared" si="65"/>
        <v>1.234375</v>
      </c>
      <c r="AR195" s="21">
        <v>12</v>
      </c>
      <c r="AS195" s="17">
        <f t="shared" si="66"/>
        <v>1.0909090909090908</v>
      </c>
      <c r="AT195" s="21">
        <v>12.5</v>
      </c>
      <c r="AU195" s="17">
        <f t="shared" si="67"/>
        <v>1.1363636363636365</v>
      </c>
      <c r="AV195" s="21">
        <v>15.25</v>
      </c>
      <c r="AW195" s="17">
        <f t="shared" si="68"/>
        <v>1.5249999999999999</v>
      </c>
      <c r="AX195" s="17"/>
      <c r="AY195" s="21">
        <v>1.58</v>
      </c>
      <c r="AZ195" s="17">
        <f t="shared" ref="AZ195:AZ258" si="69">AY195/AE195</f>
        <v>0.158</v>
      </c>
      <c r="BA195" s="17" t="s">
        <v>1526</v>
      </c>
      <c r="BB195" s="21">
        <v>0</v>
      </c>
      <c r="BC195" s="17">
        <f t="shared" ref="BC195:BC258" si="70">BB195/AF195</f>
        <v>0</v>
      </c>
      <c r="BD195" s="21">
        <v>6</v>
      </c>
      <c r="BE195" s="17">
        <f t="shared" ref="BE195:BE258" si="71">BD195/AG195</f>
        <v>0.6</v>
      </c>
      <c r="BF195" s="21">
        <v>17.04</v>
      </c>
      <c r="BG195" s="17">
        <f t="shared" ref="BG195:BG258" si="72">BF195/AH195</f>
        <v>1.704</v>
      </c>
      <c r="BH195" s="21">
        <v>0</v>
      </c>
      <c r="BI195" s="17">
        <f t="shared" ref="BI195:BI258" si="73">BH195/AI195</f>
        <v>0</v>
      </c>
      <c r="BJ195" s="21">
        <f t="shared" ref="BJ195:BJ258" si="74">SUM(Y195:AI195)</f>
        <v>124.48</v>
      </c>
      <c r="BK195" s="21">
        <f t="shared" ref="BK195:BK258" si="75">AL195+AN195+AP195+AR195+AT195+AV195+AY195+BB195+BD195+BF195+BH195</f>
        <v>115.62</v>
      </c>
      <c r="BL195" s="21">
        <f t="shared" ref="BL195:BL258" si="76">AH195+AI195+AJ195</f>
        <v>31.48</v>
      </c>
      <c r="BM195" s="21">
        <f t="shared" ref="BM195:BM258" si="77">BF195+BH195</f>
        <v>17.04</v>
      </c>
      <c r="BN195" s="17" t="s">
        <v>1601</v>
      </c>
      <c r="BO195" s="17" t="s">
        <v>1601</v>
      </c>
      <c r="BQ195" s="17">
        <v>0.69165350841524187</v>
      </c>
      <c r="BR195" s="26">
        <v>0.72</v>
      </c>
      <c r="BS195" s="26">
        <f t="shared" ref="BS195:BS258" si="78">BQ195+10%</f>
        <v>0.79165350841524185</v>
      </c>
      <c r="BU195" s="17">
        <f t="shared" ref="BU195:BU258" si="79">BT195/AJ195</f>
        <v>0</v>
      </c>
    </row>
    <row r="196" spans="1:73" s="6" customFormat="1" ht="18.75" customHeight="1" x14ac:dyDescent="0.15">
      <c r="A196" s="6" t="s">
        <v>1527</v>
      </c>
      <c r="B196" s="6" t="s">
        <v>112</v>
      </c>
      <c r="C196" s="6" t="s">
        <v>1469</v>
      </c>
      <c r="D196" s="6" t="s">
        <v>257</v>
      </c>
      <c r="E196" s="6" t="s">
        <v>257</v>
      </c>
      <c r="F196" s="6" t="s">
        <v>257</v>
      </c>
      <c r="G196" s="6" t="s">
        <v>24</v>
      </c>
      <c r="H196" s="6" t="s">
        <v>292</v>
      </c>
      <c r="I196" s="6" t="s">
        <v>293</v>
      </c>
      <c r="J196" s="6" t="s">
        <v>29</v>
      </c>
      <c r="K196" s="6" t="s">
        <v>1529</v>
      </c>
      <c r="L196" s="6" t="s">
        <v>1545</v>
      </c>
      <c r="M196" s="6" t="s">
        <v>1525</v>
      </c>
      <c r="N196" s="6">
        <v>1</v>
      </c>
      <c r="O196" s="8">
        <v>0</v>
      </c>
      <c r="P196" s="8">
        <v>27.5</v>
      </c>
      <c r="Q196" s="8">
        <v>18</v>
      </c>
      <c r="R196" s="7">
        <f t="shared" si="60"/>
        <v>21.455000000000002</v>
      </c>
      <c r="S196" s="17">
        <f t="shared" si="61"/>
        <v>0.19194444444444447</v>
      </c>
      <c r="U196" s="6">
        <v>4</v>
      </c>
      <c r="V196" s="6">
        <v>3</v>
      </c>
      <c r="W196" s="6">
        <v>2</v>
      </c>
      <c r="X196" s="6" t="s">
        <v>28</v>
      </c>
      <c r="Y196" s="8">
        <v>35.5</v>
      </c>
      <c r="Z196" s="8">
        <v>17</v>
      </c>
      <c r="AA196" s="8">
        <v>19</v>
      </c>
      <c r="AB196" s="8">
        <v>21</v>
      </c>
      <c r="AC196" s="8">
        <v>20</v>
      </c>
      <c r="AD196" s="8">
        <v>20</v>
      </c>
      <c r="AE196" s="8">
        <v>20</v>
      </c>
      <c r="AF196" s="8">
        <v>20</v>
      </c>
      <c r="AG196" s="8">
        <v>23</v>
      </c>
      <c r="AH196" s="21">
        <v>19</v>
      </c>
      <c r="AI196" s="21">
        <v>18.96</v>
      </c>
      <c r="AJ196" s="21">
        <v>24</v>
      </c>
      <c r="AK196" s="8">
        <f t="shared" si="62"/>
        <v>257.46000000000004</v>
      </c>
      <c r="AL196" s="8">
        <v>14</v>
      </c>
      <c r="AM196" s="17">
        <f t="shared" si="63"/>
        <v>0.39436619718309857</v>
      </c>
      <c r="AN196" s="8">
        <v>18</v>
      </c>
      <c r="AO196" s="17">
        <f t="shared" si="64"/>
        <v>1.0588235294117647</v>
      </c>
      <c r="AP196" s="7">
        <v>20.25</v>
      </c>
      <c r="AQ196" s="17">
        <f t="shared" si="65"/>
        <v>1.0657894736842106</v>
      </c>
      <c r="AR196" s="21">
        <v>7.75</v>
      </c>
      <c r="AS196" s="17">
        <f t="shared" si="66"/>
        <v>0.36904761904761907</v>
      </c>
      <c r="AT196" s="21">
        <v>22</v>
      </c>
      <c r="AU196" s="17">
        <f t="shared" si="67"/>
        <v>1.1000000000000001</v>
      </c>
      <c r="AV196" s="21">
        <v>45.9166666666667</v>
      </c>
      <c r="AW196" s="17">
        <f t="shared" si="68"/>
        <v>2.2958333333333352</v>
      </c>
      <c r="AX196" s="17"/>
      <c r="AY196" s="21">
        <v>13</v>
      </c>
      <c r="AZ196" s="17">
        <f t="shared" si="69"/>
        <v>0.65</v>
      </c>
      <c r="BA196" s="17" t="s">
        <v>1526</v>
      </c>
      <c r="BB196" s="21">
        <v>0</v>
      </c>
      <c r="BC196" s="17">
        <f t="shared" si="70"/>
        <v>0</v>
      </c>
      <c r="BD196" s="21">
        <v>0</v>
      </c>
      <c r="BE196" s="17">
        <f t="shared" si="71"/>
        <v>0</v>
      </c>
      <c r="BF196" s="21">
        <v>16.5</v>
      </c>
      <c r="BG196" s="17">
        <f t="shared" si="72"/>
        <v>0.86842105263157898</v>
      </c>
      <c r="BH196" s="21">
        <v>0</v>
      </c>
      <c r="BI196" s="17">
        <f t="shared" si="73"/>
        <v>0</v>
      </c>
      <c r="BJ196" s="21">
        <f t="shared" si="74"/>
        <v>233.46</v>
      </c>
      <c r="BK196" s="21">
        <f t="shared" si="75"/>
        <v>157.41666666666669</v>
      </c>
      <c r="BL196" s="21">
        <f t="shared" si="76"/>
        <v>61.96</v>
      </c>
      <c r="BM196" s="21">
        <f t="shared" si="77"/>
        <v>16.5</v>
      </c>
      <c r="BN196" s="17" t="s">
        <v>1601</v>
      </c>
      <c r="BO196" s="17" t="s">
        <v>1601</v>
      </c>
      <c r="BQ196" s="17">
        <v>0.69165350841524187</v>
      </c>
      <c r="BR196" s="26">
        <v>0.72</v>
      </c>
      <c r="BS196" s="26">
        <f t="shared" si="78"/>
        <v>0.79165350841524185</v>
      </c>
      <c r="BU196" s="17">
        <f t="shared" si="79"/>
        <v>0</v>
      </c>
    </row>
    <row r="197" spans="1:73" s="6" customFormat="1" ht="18.75" customHeight="1" x14ac:dyDescent="0.15">
      <c r="A197" s="6" t="s">
        <v>1527</v>
      </c>
      <c r="B197" s="6" t="s">
        <v>112</v>
      </c>
      <c r="C197" s="6" t="s">
        <v>1469</v>
      </c>
      <c r="D197" s="6" t="s">
        <v>257</v>
      </c>
      <c r="E197" s="6" t="s">
        <v>257</v>
      </c>
      <c r="F197" s="6" t="s">
        <v>257</v>
      </c>
      <c r="G197" s="6" t="s">
        <v>24</v>
      </c>
      <c r="H197" s="6" t="s">
        <v>294</v>
      </c>
      <c r="I197" s="6" t="s">
        <v>295</v>
      </c>
      <c r="J197" s="6" t="s">
        <v>27</v>
      </c>
      <c r="K197" s="6" t="s">
        <v>1532</v>
      </c>
      <c r="L197" s="6" t="s">
        <v>1545</v>
      </c>
      <c r="M197" s="6" t="s">
        <v>1525</v>
      </c>
      <c r="N197" s="6">
        <v>1</v>
      </c>
      <c r="O197" s="8">
        <v>0</v>
      </c>
      <c r="P197" s="8">
        <v>6.2374999999999998</v>
      </c>
      <c r="Q197" s="8">
        <v>11.409991666666658</v>
      </c>
      <c r="R197" s="7">
        <f t="shared" si="60"/>
        <v>14.349082921471693</v>
      </c>
      <c r="S197" s="17">
        <f t="shared" si="61"/>
        <v>0.25758925516057518</v>
      </c>
      <c r="U197" s="6">
        <v>4</v>
      </c>
      <c r="V197" s="6">
        <v>2</v>
      </c>
      <c r="W197" s="6">
        <v>1</v>
      </c>
      <c r="X197" s="6" t="s">
        <v>28</v>
      </c>
      <c r="Y197" s="8">
        <v>17.760428336079038</v>
      </c>
      <c r="Z197" s="8">
        <v>11.901317957166365</v>
      </c>
      <c r="AA197" s="8">
        <v>15.64777594728168</v>
      </c>
      <c r="AB197" s="8">
        <v>15.098484349258616</v>
      </c>
      <c r="AC197" s="8">
        <v>14.830873146622702</v>
      </c>
      <c r="AD197" s="8">
        <v>13.915387149917597</v>
      </c>
      <c r="AE197" s="8">
        <v>15.464678747940701</v>
      </c>
      <c r="AF197" s="8">
        <v>15.197067545304744</v>
      </c>
      <c r="AG197" s="8">
        <v>16.844942339373933</v>
      </c>
      <c r="AH197" s="21">
        <v>7</v>
      </c>
      <c r="AI197" s="21">
        <v>12.5</v>
      </c>
      <c r="AJ197" s="21">
        <v>16.028039538714957</v>
      </c>
      <c r="AK197" s="8">
        <f t="shared" si="62"/>
        <v>172.18899505766032</v>
      </c>
      <c r="AL197" s="8">
        <v>38.083333333333343</v>
      </c>
      <c r="AM197" s="17">
        <f t="shared" si="63"/>
        <v>2.1442801160358154</v>
      </c>
      <c r="AN197" s="8">
        <v>5.4583333333333339</v>
      </c>
      <c r="AO197" s="17">
        <f t="shared" si="64"/>
        <v>0.45863267858049328</v>
      </c>
      <c r="AP197" s="7">
        <v>9.8333333333333321</v>
      </c>
      <c r="AQ197" s="17">
        <f t="shared" si="65"/>
        <v>0.62841731415777147</v>
      </c>
      <c r="AR197" s="21">
        <v>11.375</v>
      </c>
      <c r="AS197" s="17">
        <f t="shared" si="66"/>
        <v>0.75338687889944056</v>
      </c>
      <c r="AT197" s="21">
        <v>11.708333333333332</v>
      </c>
      <c r="AU197" s="17">
        <f t="shared" si="67"/>
        <v>0.7894567782746873</v>
      </c>
      <c r="AV197" s="21">
        <v>7.6249999999999991</v>
      </c>
      <c r="AW197" s="17">
        <f t="shared" si="68"/>
        <v>0.54795457128515124</v>
      </c>
      <c r="AX197" s="17" t="s">
        <v>1526</v>
      </c>
      <c r="AY197" s="21">
        <v>9.4999999999999982</v>
      </c>
      <c r="AZ197" s="17">
        <f t="shared" si="69"/>
        <v>0.61430309383342552</v>
      </c>
      <c r="BA197" s="17" t="s">
        <v>1526</v>
      </c>
      <c r="BB197" s="21">
        <v>1.7083333333333335</v>
      </c>
      <c r="BC197" s="17">
        <f t="shared" si="70"/>
        <v>0.11241203793037932</v>
      </c>
      <c r="BD197" s="21">
        <v>1.5416666666666665</v>
      </c>
      <c r="BE197" s="17">
        <f t="shared" si="71"/>
        <v>9.1521041485735644E-2</v>
      </c>
      <c r="BF197" s="21">
        <v>2.5</v>
      </c>
      <c r="BG197" s="17">
        <f t="shared" si="72"/>
        <v>0.35714285714285715</v>
      </c>
      <c r="BH197" s="21">
        <v>2.0416666666666665</v>
      </c>
      <c r="BI197" s="17">
        <f t="shared" si="73"/>
        <v>0.16333333333333333</v>
      </c>
      <c r="BJ197" s="21">
        <f t="shared" si="74"/>
        <v>156.16095551894537</v>
      </c>
      <c r="BK197" s="21">
        <f t="shared" si="75"/>
        <v>101.37500000000001</v>
      </c>
      <c r="BL197" s="21">
        <f t="shared" si="76"/>
        <v>35.528039538714957</v>
      </c>
      <c r="BM197" s="21">
        <f t="shared" si="77"/>
        <v>4.5416666666666661</v>
      </c>
      <c r="BN197" s="17" t="s">
        <v>1601</v>
      </c>
      <c r="BO197" s="17" t="s">
        <v>1601</v>
      </c>
      <c r="BQ197" s="17">
        <v>0.69165350841524187</v>
      </c>
      <c r="BR197" s="26">
        <v>0.72</v>
      </c>
      <c r="BS197" s="26">
        <f t="shared" si="78"/>
        <v>0.79165350841524185</v>
      </c>
      <c r="BU197" s="17">
        <f t="shared" si="79"/>
        <v>0</v>
      </c>
    </row>
    <row r="198" spans="1:73" s="6" customFormat="1" ht="18.75" customHeight="1" x14ac:dyDescent="0.15">
      <c r="A198" s="6" t="s">
        <v>1527</v>
      </c>
      <c r="B198" s="6" t="s">
        <v>112</v>
      </c>
      <c r="C198" s="6" t="s">
        <v>1469</v>
      </c>
      <c r="D198" s="6" t="s">
        <v>257</v>
      </c>
      <c r="E198" s="6" t="s">
        <v>257</v>
      </c>
      <c r="F198" s="6" t="s">
        <v>257</v>
      </c>
      <c r="G198" s="6" t="s">
        <v>24</v>
      </c>
      <c r="H198" s="6" t="s">
        <v>296</v>
      </c>
      <c r="I198" s="6" t="s">
        <v>297</v>
      </c>
      <c r="J198" s="6" t="s">
        <v>29</v>
      </c>
      <c r="K198" s="6" t="s">
        <v>1528</v>
      </c>
      <c r="L198" s="6" t="s">
        <v>1545</v>
      </c>
      <c r="M198" s="6" t="s">
        <v>1525</v>
      </c>
      <c r="N198" s="6">
        <v>1</v>
      </c>
      <c r="O198" s="8">
        <v>0</v>
      </c>
      <c r="P198" s="8">
        <v>21.666666666666668</v>
      </c>
      <c r="Q198" s="8">
        <v>19.25</v>
      </c>
      <c r="R198" s="7">
        <f t="shared" si="60"/>
        <v>22.974607338509013</v>
      </c>
      <c r="S198" s="17">
        <f t="shared" si="61"/>
        <v>0.19348609550696172</v>
      </c>
      <c r="U198" s="6">
        <v>3</v>
      </c>
      <c r="V198" s="6">
        <v>2</v>
      </c>
      <c r="W198" s="6">
        <v>1</v>
      </c>
      <c r="X198" s="6" t="s">
        <v>36</v>
      </c>
      <c r="Y198" s="8">
        <v>35.5</v>
      </c>
      <c r="Z198" s="8">
        <v>18.007424260222326</v>
      </c>
      <c r="AA198" s="8">
        <v>26.094391251882101</v>
      </c>
      <c r="AB198" s="8">
        <v>25.276997853550199</v>
      </c>
      <c r="AC198" s="8">
        <v>25</v>
      </c>
      <c r="AD198" s="8">
        <v>21.004533387439533</v>
      </c>
      <c r="AE198" s="8">
        <v>20</v>
      </c>
      <c r="AF198" s="8">
        <v>20</v>
      </c>
      <c r="AG198" s="8">
        <v>23</v>
      </c>
      <c r="AH198" s="21">
        <v>18</v>
      </c>
      <c r="AI198" s="21">
        <v>18.96</v>
      </c>
      <c r="AJ198" s="21">
        <v>24.851941309013995</v>
      </c>
      <c r="AK198" s="8">
        <f t="shared" si="62"/>
        <v>275.69528806210815</v>
      </c>
      <c r="AL198" s="8">
        <v>36.5</v>
      </c>
      <c r="AM198" s="17">
        <f t="shared" si="63"/>
        <v>1.028169014084507</v>
      </c>
      <c r="AN198" s="8">
        <v>18.5</v>
      </c>
      <c r="AO198" s="17">
        <f t="shared" si="64"/>
        <v>1.0273540364607143</v>
      </c>
      <c r="AP198" s="7">
        <v>36.5</v>
      </c>
      <c r="AQ198" s="17">
        <f t="shared" si="65"/>
        <v>1.3987680205939803</v>
      </c>
      <c r="AR198" s="21">
        <v>37</v>
      </c>
      <c r="AS198" s="17">
        <f t="shared" si="66"/>
        <v>1.4637814274610654</v>
      </c>
      <c r="AT198" s="21">
        <v>16</v>
      </c>
      <c r="AU198" s="17">
        <f t="shared" si="67"/>
        <v>0.64</v>
      </c>
      <c r="AV198" s="21">
        <v>0</v>
      </c>
      <c r="AW198" s="17">
        <f t="shared" si="68"/>
        <v>0</v>
      </c>
      <c r="AX198" s="17" t="s">
        <v>1526</v>
      </c>
      <c r="AY198" s="21">
        <v>20</v>
      </c>
      <c r="AZ198" s="17">
        <f t="shared" si="69"/>
        <v>1</v>
      </c>
      <c r="BA198" s="17"/>
      <c r="BB198" s="21">
        <v>9.08</v>
      </c>
      <c r="BC198" s="17">
        <f t="shared" si="70"/>
        <v>0.45400000000000001</v>
      </c>
      <c r="BD198" s="21">
        <v>38.25</v>
      </c>
      <c r="BE198" s="17">
        <f t="shared" si="71"/>
        <v>1.6630434782608696</v>
      </c>
      <c r="BF198" s="21">
        <v>17.449999999999996</v>
      </c>
      <c r="BG198" s="17">
        <f t="shared" si="72"/>
        <v>0.96944444444444422</v>
      </c>
      <c r="BH198" s="21">
        <v>10.379999999999999</v>
      </c>
      <c r="BI198" s="17">
        <f t="shared" si="73"/>
        <v>0.54746835443037967</v>
      </c>
      <c r="BJ198" s="21">
        <f t="shared" si="74"/>
        <v>250.84334675309415</v>
      </c>
      <c r="BK198" s="21">
        <f t="shared" si="75"/>
        <v>239.66</v>
      </c>
      <c r="BL198" s="21">
        <f t="shared" si="76"/>
        <v>61.811941309013996</v>
      </c>
      <c r="BM198" s="21">
        <f t="shared" si="77"/>
        <v>27.829999999999995</v>
      </c>
      <c r="BN198" s="17" t="s">
        <v>1601</v>
      </c>
      <c r="BO198" s="17" t="s">
        <v>1601</v>
      </c>
      <c r="BQ198" s="17">
        <v>0.69165350841524187</v>
      </c>
      <c r="BR198" s="26">
        <v>0.72</v>
      </c>
      <c r="BS198" s="26">
        <f t="shared" si="78"/>
        <v>0.79165350841524185</v>
      </c>
      <c r="BU198" s="17">
        <f t="shared" si="79"/>
        <v>0</v>
      </c>
    </row>
    <row r="199" spans="1:73" s="6" customFormat="1" ht="18.75" customHeight="1" x14ac:dyDescent="0.15">
      <c r="A199" s="6" t="s">
        <v>1527</v>
      </c>
      <c r="B199" s="6" t="s">
        <v>112</v>
      </c>
      <c r="C199" s="6" t="s">
        <v>1469</v>
      </c>
      <c r="D199" s="6" t="s">
        <v>257</v>
      </c>
      <c r="E199" s="6" t="s">
        <v>257</v>
      </c>
      <c r="F199" s="6" t="s">
        <v>257</v>
      </c>
      <c r="G199" s="6" t="s">
        <v>24</v>
      </c>
      <c r="H199" s="6" t="s">
        <v>298</v>
      </c>
      <c r="I199" s="6" t="s">
        <v>299</v>
      </c>
      <c r="J199" s="6" t="s">
        <v>29</v>
      </c>
      <c r="K199" s="6" t="s">
        <v>1528</v>
      </c>
      <c r="L199" s="6" t="s">
        <v>1545</v>
      </c>
      <c r="M199" s="6" t="s">
        <v>1525</v>
      </c>
      <c r="N199" s="6">
        <v>1</v>
      </c>
      <c r="O199" s="8">
        <v>0</v>
      </c>
      <c r="P199" s="8">
        <v>29.166666666666668</v>
      </c>
      <c r="Q199" s="8">
        <v>38.541666666666664</v>
      </c>
      <c r="R199" s="7">
        <f t="shared" si="60"/>
        <v>54.894107162827119</v>
      </c>
      <c r="S199" s="17">
        <f t="shared" si="61"/>
        <v>0.42427953719767664</v>
      </c>
      <c r="U199" s="6">
        <v>4</v>
      </c>
      <c r="V199" s="6">
        <v>3</v>
      </c>
      <c r="W199" s="6">
        <v>2</v>
      </c>
      <c r="X199" s="6" t="s">
        <v>36</v>
      </c>
      <c r="Y199" s="8">
        <v>43.5</v>
      </c>
      <c r="Z199" s="8">
        <v>44.457814247371957</v>
      </c>
      <c r="AA199" s="8">
        <v>60.547964661149599</v>
      </c>
      <c r="AB199" s="8">
        <v>61</v>
      </c>
      <c r="AC199" s="8">
        <v>56</v>
      </c>
      <c r="AD199" s="8">
        <v>55</v>
      </c>
      <c r="AE199" s="8">
        <v>54</v>
      </c>
      <c r="AF199" s="8">
        <v>55</v>
      </c>
      <c r="AG199" s="8">
        <v>62.620084992171769</v>
      </c>
      <c r="AH199" s="21">
        <v>55</v>
      </c>
      <c r="AI199" s="21">
        <v>49</v>
      </c>
      <c r="AJ199" s="21">
        <v>62.603422053232123</v>
      </c>
      <c r="AK199" s="8">
        <f t="shared" si="62"/>
        <v>658.72928595392546</v>
      </c>
      <c r="AL199" s="8">
        <v>61</v>
      </c>
      <c r="AM199" s="17">
        <f t="shared" si="63"/>
        <v>1.4022988505747127</v>
      </c>
      <c r="AN199" s="8">
        <v>60</v>
      </c>
      <c r="AO199" s="17">
        <f t="shared" si="64"/>
        <v>1.3495940143649052</v>
      </c>
      <c r="AP199" s="7">
        <v>93</v>
      </c>
      <c r="AQ199" s="17">
        <f t="shared" si="65"/>
        <v>1.5359723571298367</v>
      </c>
      <c r="AR199" s="21">
        <v>59</v>
      </c>
      <c r="AS199" s="17">
        <f t="shared" si="66"/>
        <v>0.96721311475409832</v>
      </c>
      <c r="AT199" s="21">
        <v>48</v>
      </c>
      <c r="AU199" s="17">
        <f t="shared" si="67"/>
        <v>0.8571428571428571</v>
      </c>
      <c r="AV199" s="21">
        <v>58.1666666666667</v>
      </c>
      <c r="AW199" s="17">
        <f t="shared" si="68"/>
        <v>1.0575757575757583</v>
      </c>
      <c r="AX199" s="17"/>
      <c r="AY199" s="21">
        <v>38.08</v>
      </c>
      <c r="AZ199" s="17">
        <f t="shared" si="69"/>
        <v>0.70518518518518514</v>
      </c>
      <c r="BA199" s="17" t="s">
        <v>1526</v>
      </c>
      <c r="BB199" s="21">
        <v>24.33</v>
      </c>
      <c r="BC199" s="17">
        <f t="shared" si="70"/>
        <v>0.44236363636363635</v>
      </c>
      <c r="BD199" s="21">
        <v>64.62</v>
      </c>
      <c r="BE199" s="17">
        <f t="shared" si="71"/>
        <v>1.03193727712248</v>
      </c>
      <c r="BF199" s="21">
        <v>37.5</v>
      </c>
      <c r="BG199" s="17">
        <f t="shared" si="72"/>
        <v>0.68181818181818177</v>
      </c>
      <c r="BH199" s="21">
        <v>40.930000000000007</v>
      </c>
      <c r="BI199" s="17">
        <f t="shared" si="73"/>
        <v>0.83530612244897973</v>
      </c>
      <c r="BJ199" s="21">
        <f t="shared" si="74"/>
        <v>596.12586390069328</v>
      </c>
      <c r="BK199" s="21">
        <f t="shared" si="75"/>
        <v>584.62666666666678</v>
      </c>
      <c r="BL199" s="21">
        <f t="shared" si="76"/>
        <v>166.60342205323212</v>
      </c>
      <c r="BM199" s="21">
        <f t="shared" si="77"/>
        <v>78.430000000000007</v>
      </c>
      <c r="BN199" s="17" t="s">
        <v>1601</v>
      </c>
      <c r="BO199" s="17" t="s">
        <v>1601</v>
      </c>
      <c r="BQ199" s="17">
        <v>0.69165350841524187</v>
      </c>
      <c r="BR199" s="26">
        <v>0.72</v>
      </c>
      <c r="BS199" s="26">
        <f t="shared" si="78"/>
        <v>0.79165350841524185</v>
      </c>
      <c r="BU199" s="17">
        <f t="shared" si="79"/>
        <v>0</v>
      </c>
    </row>
    <row r="200" spans="1:73" s="6" customFormat="1" ht="18.75" customHeight="1" x14ac:dyDescent="0.15">
      <c r="A200" s="6" t="s">
        <v>1527</v>
      </c>
      <c r="B200" s="6" t="s">
        <v>112</v>
      </c>
      <c r="C200" s="6" t="s">
        <v>1469</v>
      </c>
      <c r="D200" s="6" t="s">
        <v>257</v>
      </c>
      <c r="E200" s="6" t="s">
        <v>257</v>
      </c>
      <c r="F200" s="6" t="s">
        <v>257</v>
      </c>
      <c r="G200" s="6" t="s">
        <v>24</v>
      </c>
      <c r="H200" s="6" t="s">
        <v>300</v>
      </c>
      <c r="I200" s="6" t="s">
        <v>301</v>
      </c>
      <c r="J200" s="6" t="s">
        <v>29</v>
      </c>
      <c r="K200" s="6" t="s">
        <v>1528</v>
      </c>
      <c r="L200" s="6" t="s">
        <v>1545</v>
      </c>
      <c r="M200" s="6" t="s">
        <v>1525</v>
      </c>
      <c r="N200" s="6">
        <v>1</v>
      </c>
      <c r="O200" s="8">
        <v>0</v>
      </c>
      <c r="P200" s="8">
        <v>24.166666666666668</v>
      </c>
      <c r="Q200" s="8">
        <v>21.423333333333332</v>
      </c>
      <c r="R200" s="7">
        <f t="shared" si="60"/>
        <v>30.210027538581983</v>
      </c>
      <c r="S200" s="17">
        <f t="shared" si="61"/>
        <v>0.41014598748632269</v>
      </c>
      <c r="U200" s="6">
        <v>3</v>
      </c>
      <c r="V200" s="6">
        <v>3</v>
      </c>
      <c r="W200" s="6">
        <v>2</v>
      </c>
      <c r="X200" s="6" t="s">
        <v>36</v>
      </c>
      <c r="Y200" s="8">
        <v>25</v>
      </c>
      <c r="Z200" s="8">
        <v>24.860847125922604</v>
      </c>
      <c r="AA200" s="8">
        <v>35.503267725341097</v>
      </c>
      <c r="AB200" s="8">
        <v>36</v>
      </c>
      <c r="AC200" s="8">
        <v>30.879429098635654</v>
      </c>
      <c r="AD200" s="8">
        <v>30</v>
      </c>
      <c r="AE200" s="8">
        <v>31</v>
      </c>
      <c r="AF200" s="8">
        <v>27.631751845224802</v>
      </c>
      <c r="AG200" s="8">
        <v>35.017204204875853</v>
      </c>
      <c r="AH200" s="21">
        <v>24</v>
      </c>
      <c r="AI200" s="21">
        <v>28</v>
      </c>
      <c r="AJ200" s="21">
        <v>34.627830462983781</v>
      </c>
      <c r="AK200" s="8">
        <f t="shared" si="62"/>
        <v>362.52033046298379</v>
      </c>
      <c r="AL200" s="8">
        <v>38.5</v>
      </c>
      <c r="AM200" s="17">
        <f t="shared" si="63"/>
        <v>1.54</v>
      </c>
      <c r="AN200" s="8">
        <v>25.5</v>
      </c>
      <c r="AO200" s="17">
        <f t="shared" si="64"/>
        <v>1.0257092154116882</v>
      </c>
      <c r="AP200" s="7">
        <v>35</v>
      </c>
      <c r="AQ200" s="17">
        <f t="shared" si="65"/>
        <v>0.98582474916859897</v>
      </c>
      <c r="AR200" s="21">
        <v>30.5</v>
      </c>
      <c r="AS200" s="17">
        <f t="shared" si="66"/>
        <v>0.84722222222222221</v>
      </c>
      <c r="AT200" s="21">
        <v>24</v>
      </c>
      <c r="AU200" s="17">
        <f t="shared" si="67"/>
        <v>0.77721644151317526</v>
      </c>
      <c r="AV200" s="21">
        <v>26</v>
      </c>
      <c r="AW200" s="17">
        <f t="shared" si="68"/>
        <v>0.8666666666666667</v>
      </c>
      <c r="AX200" s="17" t="s">
        <v>1526</v>
      </c>
      <c r="AY200" s="21">
        <v>35.08</v>
      </c>
      <c r="AZ200" s="17">
        <f t="shared" si="69"/>
        <v>1.1316129032258064</v>
      </c>
      <c r="BA200" s="17"/>
      <c r="BB200" s="21">
        <v>8.42</v>
      </c>
      <c r="BC200" s="17">
        <f t="shared" si="70"/>
        <v>0.30472190280092964</v>
      </c>
      <c r="BD200" s="21">
        <v>45.17</v>
      </c>
      <c r="BE200" s="17">
        <f t="shared" si="71"/>
        <v>1.2899373615244376</v>
      </c>
      <c r="BF200" s="21">
        <v>25</v>
      </c>
      <c r="BG200" s="17">
        <f t="shared" si="72"/>
        <v>1.0416666666666667</v>
      </c>
      <c r="BH200" s="21">
        <v>11</v>
      </c>
      <c r="BI200" s="17">
        <f t="shared" si="73"/>
        <v>0.39285714285714285</v>
      </c>
      <c r="BJ200" s="21">
        <f t="shared" si="74"/>
        <v>327.89250000000004</v>
      </c>
      <c r="BK200" s="21">
        <f t="shared" si="75"/>
        <v>304.16999999999996</v>
      </c>
      <c r="BL200" s="21">
        <f t="shared" si="76"/>
        <v>86.627830462983781</v>
      </c>
      <c r="BM200" s="21">
        <f t="shared" si="77"/>
        <v>36</v>
      </c>
      <c r="BN200" s="17" t="s">
        <v>1601</v>
      </c>
      <c r="BO200" s="17" t="s">
        <v>1601</v>
      </c>
      <c r="BQ200" s="17">
        <v>0.69165350841524187</v>
      </c>
      <c r="BR200" s="26">
        <v>0.72</v>
      </c>
      <c r="BS200" s="26">
        <f t="shared" si="78"/>
        <v>0.79165350841524185</v>
      </c>
      <c r="BU200" s="17">
        <f t="shared" si="79"/>
        <v>0</v>
      </c>
    </row>
    <row r="201" spans="1:73" s="6" customFormat="1" ht="18.75" customHeight="1" x14ac:dyDescent="0.15">
      <c r="A201" s="6" t="s">
        <v>1527</v>
      </c>
      <c r="B201" s="6" t="s">
        <v>112</v>
      </c>
      <c r="C201" s="6" t="s">
        <v>1469</v>
      </c>
      <c r="D201" s="6" t="s">
        <v>257</v>
      </c>
      <c r="E201" s="6" t="s">
        <v>257</v>
      </c>
      <c r="F201" s="6" t="s">
        <v>257</v>
      </c>
      <c r="G201" s="6" t="s">
        <v>24</v>
      </c>
      <c r="H201" s="6" t="s">
        <v>302</v>
      </c>
      <c r="I201" s="6" t="s">
        <v>303</v>
      </c>
      <c r="J201" s="6" t="s">
        <v>29</v>
      </c>
      <c r="K201" s="6" t="s">
        <v>1529</v>
      </c>
      <c r="L201" s="6" t="s">
        <v>1545</v>
      </c>
      <c r="M201" s="6" t="s">
        <v>1525</v>
      </c>
      <c r="N201" s="6">
        <v>1</v>
      </c>
      <c r="O201" s="8">
        <v>0</v>
      </c>
      <c r="P201" s="8">
        <v>23.5</v>
      </c>
      <c r="Q201" s="8">
        <v>14.916666666666666</v>
      </c>
      <c r="R201" s="7">
        <f t="shared" si="60"/>
        <v>17.5975</v>
      </c>
      <c r="S201" s="17">
        <f t="shared" si="61"/>
        <v>0.17972067039106143</v>
      </c>
      <c r="U201" s="6">
        <v>3</v>
      </c>
      <c r="V201" s="6">
        <v>3</v>
      </c>
      <c r="W201" s="6">
        <v>2</v>
      </c>
      <c r="X201" s="6" t="s">
        <v>28</v>
      </c>
      <c r="Y201" s="8">
        <v>9</v>
      </c>
      <c r="Z201" s="8">
        <v>15</v>
      </c>
      <c r="AA201" s="8">
        <v>17</v>
      </c>
      <c r="AB201" s="8">
        <v>18</v>
      </c>
      <c r="AC201" s="8">
        <v>20</v>
      </c>
      <c r="AD201" s="8">
        <v>17</v>
      </c>
      <c r="AE201" s="8">
        <v>18</v>
      </c>
      <c r="AF201" s="8">
        <v>18</v>
      </c>
      <c r="AG201" s="8">
        <v>20</v>
      </c>
      <c r="AH201" s="21">
        <v>18</v>
      </c>
      <c r="AI201" s="21">
        <v>18.170000000000002</v>
      </c>
      <c r="AJ201" s="21">
        <v>23</v>
      </c>
      <c r="AK201" s="8">
        <f t="shared" si="62"/>
        <v>211.17000000000002</v>
      </c>
      <c r="AL201" s="8">
        <v>8.5</v>
      </c>
      <c r="AM201" s="17">
        <f t="shared" si="63"/>
        <v>0.94444444444444442</v>
      </c>
      <c r="AN201" s="8">
        <v>32</v>
      </c>
      <c r="AO201" s="17">
        <f t="shared" si="64"/>
        <v>2.1333333333333333</v>
      </c>
      <c r="AP201" s="7">
        <v>33.5</v>
      </c>
      <c r="AQ201" s="17">
        <f t="shared" si="65"/>
        <v>1.9705882352941178</v>
      </c>
      <c r="AR201" s="21">
        <v>22</v>
      </c>
      <c r="AS201" s="17">
        <f t="shared" si="66"/>
        <v>1.2222222222222223</v>
      </c>
      <c r="AT201" s="21">
        <v>20</v>
      </c>
      <c r="AU201" s="17">
        <f t="shared" si="67"/>
        <v>1</v>
      </c>
      <c r="AV201" s="21">
        <v>24</v>
      </c>
      <c r="AW201" s="17">
        <f t="shared" si="68"/>
        <v>1.411764705882353</v>
      </c>
      <c r="AX201" s="17"/>
      <c r="AY201" s="21">
        <v>36.97999999999999</v>
      </c>
      <c r="AZ201" s="17">
        <f t="shared" si="69"/>
        <v>2.0544444444444441</v>
      </c>
      <c r="BA201" s="17"/>
      <c r="BB201" s="21">
        <v>0</v>
      </c>
      <c r="BC201" s="17">
        <f t="shared" si="70"/>
        <v>0</v>
      </c>
      <c r="BD201" s="21">
        <v>6.5</v>
      </c>
      <c r="BE201" s="17">
        <f t="shared" si="71"/>
        <v>0.32500000000000001</v>
      </c>
      <c r="BF201" s="21">
        <v>26.17</v>
      </c>
      <c r="BG201" s="17">
        <f t="shared" si="72"/>
        <v>1.453888888888889</v>
      </c>
      <c r="BH201" s="21">
        <v>0</v>
      </c>
      <c r="BI201" s="17">
        <f t="shared" si="73"/>
        <v>0</v>
      </c>
      <c r="BJ201" s="21">
        <f t="shared" si="74"/>
        <v>188.17000000000002</v>
      </c>
      <c r="BK201" s="21">
        <f t="shared" si="75"/>
        <v>209.64999999999998</v>
      </c>
      <c r="BL201" s="21">
        <f t="shared" si="76"/>
        <v>59.17</v>
      </c>
      <c r="BM201" s="21">
        <f t="shared" si="77"/>
        <v>26.17</v>
      </c>
      <c r="BN201" s="17" t="s">
        <v>1601</v>
      </c>
      <c r="BO201" s="17" t="s">
        <v>1601</v>
      </c>
      <c r="BQ201" s="17">
        <v>0.69165350841524187</v>
      </c>
      <c r="BR201" s="26">
        <v>0.72</v>
      </c>
      <c r="BS201" s="26">
        <f t="shared" si="78"/>
        <v>0.79165350841524185</v>
      </c>
      <c r="BU201" s="17">
        <f t="shared" si="79"/>
        <v>0</v>
      </c>
    </row>
    <row r="202" spans="1:73" s="6" customFormat="1" ht="18.75" customHeight="1" x14ac:dyDescent="0.15">
      <c r="A202" s="6" t="s">
        <v>1527</v>
      </c>
      <c r="B202" s="6" t="s">
        <v>112</v>
      </c>
      <c r="C202" s="6" t="s">
        <v>1469</v>
      </c>
      <c r="D202" s="6" t="s">
        <v>257</v>
      </c>
      <c r="E202" s="6" t="s">
        <v>257</v>
      </c>
      <c r="F202" s="6" t="s">
        <v>257</v>
      </c>
      <c r="G202" s="6" t="s">
        <v>24</v>
      </c>
      <c r="H202" s="6" t="s">
        <v>304</v>
      </c>
      <c r="I202" s="6" t="s">
        <v>305</v>
      </c>
      <c r="J202" s="6" t="s">
        <v>29</v>
      </c>
      <c r="K202" s="6" t="s">
        <v>1528</v>
      </c>
      <c r="L202" s="6" t="s">
        <v>1545</v>
      </c>
      <c r="M202" s="6" t="s">
        <v>1525</v>
      </c>
      <c r="N202" s="6">
        <v>1</v>
      </c>
      <c r="O202" s="8">
        <v>10</v>
      </c>
      <c r="P202" s="8">
        <v>26.666666666666668</v>
      </c>
      <c r="Q202" s="8">
        <v>31.458333333333332</v>
      </c>
      <c r="R202" s="7">
        <f t="shared" si="60"/>
        <v>41.9698259622538</v>
      </c>
      <c r="S202" s="17">
        <f t="shared" si="61"/>
        <v>0.33414016303853145</v>
      </c>
      <c r="T202" s="6">
        <v>3</v>
      </c>
      <c r="U202" s="6">
        <v>3</v>
      </c>
      <c r="V202" s="6">
        <v>3</v>
      </c>
      <c r="W202" s="6">
        <v>2</v>
      </c>
      <c r="X202" s="6" t="s">
        <v>28</v>
      </c>
      <c r="Y202" s="8">
        <v>49</v>
      </c>
      <c r="Z202" s="8">
        <v>34.451627334664614</v>
      </c>
      <c r="AA202" s="8">
        <v>46.270772465640803</v>
      </c>
      <c r="AB202" s="8">
        <v>46.706943439445503</v>
      </c>
      <c r="AC202" s="8">
        <v>42.792048807705854</v>
      </c>
      <c r="AD202" s="8">
        <v>40.185667097380481</v>
      </c>
      <c r="AE202" s="8">
        <v>41.749496123575703</v>
      </c>
      <c r="AF202" s="8">
        <v>40.834601491835997</v>
      </c>
      <c r="AG202" s="8">
        <v>48.526088570421699</v>
      </c>
      <c r="AH202" s="21">
        <v>31</v>
      </c>
      <c r="AI202" s="21">
        <v>34.760000000000005</v>
      </c>
      <c r="AJ202" s="21">
        <v>47.360666216374966</v>
      </c>
      <c r="AK202" s="8">
        <f t="shared" si="62"/>
        <v>503.63791154704558</v>
      </c>
      <c r="AL202" s="8">
        <v>46</v>
      </c>
      <c r="AM202" s="17">
        <f t="shared" si="63"/>
        <v>0.93877551020408168</v>
      </c>
      <c r="AN202" s="8">
        <v>10.5</v>
      </c>
      <c r="AO202" s="17">
        <f t="shared" si="64"/>
        <v>0.30477515323158877</v>
      </c>
      <c r="AP202" s="7">
        <v>51.5</v>
      </c>
      <c r="AQ202" s="17">
        <f t="shared" si="65"/>
        <v>1.11301362081738</v>
      </c>
      <c r="AR202" s="21">
        <v>29.5</v>
      </c>
      <c r="AS202" s="17">
        <f t="shared" si="66"/>
        <v>0.63159774174146255</v>
      </c>
      <c r="AT202" s="21">
        <v>40.583333333333336</v>
      </c>
      <c r="AU202" s="17">
        <f t="shared" si="67"/>
        <v>0.94838490944199005</v>
      </c>
      <c r="AV202" s="21">
        <v>7</v>
      </c>
      <c r="AW202" s="17">
        <f t="shared" si="68"/>
        <v>0.17419145943346298</v>
      </c>
      <c r="AX202" s="17" t="s">
        <v>1526</v>
      </c>
      <c r="AY202" s="21">
        <v>55.5</v>
      </c>
      <c r="AZ202" s="17">
        <f t="shared" si="69"/>
        <v>1.3293573612415279</v>
      </c>
      <c r="BA202" s="17"/>
      <c r="BB202" s="21">
        <v>17.829999999999998</v>
      </c>
      <c r="BC202" s="17">
        <f t="shared" si="70"/>
        <v>0.43663950053644396</v>
      </c>
      <c r="BD202" s="21">
        <v>57.37</v>
      </c>
      <c r="BE202" s="17">
        <f t="shared" si="71"/>
        <v>1.1822506550624599</v>
      </c>
      <c r="BF202" s="21">
        <v>36.340000000000011</v>
      </c>
      <c r="BG202" s="17">
        <f t="shared" si="72"/>
        <v>1.1722580645161293</v>
      </c>
      <c r="BH202" s="21">
        <v>39.54</v>
      </c>
      <c r="BI202" s="17">
        <f t="shared" si="73"/>
        <v>1.1375143843498272</v>
      </c>
      <c r="BJ202" s="21">
        <f t="shared" si="74"/>
        <v>456.27724533067061</v>
      </c>
      <c r="BK202" s="21">
        <f t="shared" si="75"/>
        <v>391.66333333333341</v>
      </c>
      <c r="BL202" s="21">
        <f t="shared" si="76"/>
        <v>113.12066621637497</v>
      </c>
      <c r="BM202" s="21">
        <f t="shared" si="77"/>
        <v>75.88000000000001</v>
      </c>
      <c r="BN202" s="17"/>
      <c r="BO202" s="17"/>
      <c r="BQ202" s="17">
        <v>0.69165350841524187</v>
      </c>
      <c r="BR202" s="26">
        <v>0.72</v>
      </c>
      <c r="BS202" s="26">
        <f t="shared" si="78"/>
        <v>0.79165350841524185</v>
      </c>
      <c r="BU202" s="17">
        <f t="shared" si="79"/>
        <v>0</v>
      </c>
    </row>
    <row r="203" spans="1:73" s="6" customFormat="1" ht="18.75" customHeight="1" x14ac:dyDescent="0.15">
      <c r="A203" s="6" t="s">
        <v>1527</v>
      </c>
      <c r="B203" s="6" t="s">
        <v>112</v>
      </c>
      <c r="C203" s="6" t="s">
        <v>1469</v>
      </c>
      <c r="D203" s="6" t="s">
        <v>257</v>
      </c>
      <c r="E203" s="6" t="s">
        <v>257</v>
      </c>
      <c r="F203" s="6" t="s">
        <v>257</v>
      </c>
      <c r="G203" s="6" t="s">
        <v>24</v>
      </c>
      <c r="H203" s="6" t="s">
        <v>306</v>
      </c>
      <c r="I203" s="6" t="s">
        <v>307</v>
      </c>
      <c r="J203" s="6" t="s">
        <v>29</v>
      </c>
      <c r="K203" s="6" t="s">
        <v>1528</v>
      </c>
      <c r="L203" s="6" t="s">
        <v>1545</v>
      </c>
      <c r="M203" s="6" t="s">
        <v>1525</v>
      </c>
      <c r="N203" s="6">
        <v>1</v>
      </c>
      <c r="O203" s="8">
        <v>40.166666666666664</v>
      </c>
      <c r="P203" s="8">
        <v>25.833333333333332</v>
      </c>
      <c r="Q203" s="8">
        <v>37.979166666666664</v>
      </c>
      <c r="R203" s="7">
        <f t="shared" si="60"/>
        <v>50.989099318689057</v>
      </c>
      <c r="S203" s="17">
        <f t="shared" si="61"/>
        <v>0.34255445271369989</v>
      </c>
      <c r="T203" s="6">
        <v>4</v>
      </c>
      <c r="U203" s="6">
        <v>3</v>
      </c>
      <c r="V203" s="6">
        <v>3</v>
      </c>
      <c r="W203" s="6">
        <v>2</v>
      </c>
      <c r="X203" s="6" t="s">
        <v>28</v>
      </c>
      <c r="Y203" s="8">
        <v>37.5</v>
      </c>
      <c r="Z203" s="8">
        <v>41.588312041476662</v>
      </c>
      <c r="AA203" s="8">
        <v>57.027199918840701</v>
      </c>
      <c r="AB203" s="8">
        <v>58</v>
      </c>
      <c r="AC203" s="8">
        <v>52</v>
      </c>
      <c r="AD203" s="8">
        <v>52</v>
      </c>
      <c r="AE203" s="8">
        <v>50</v>
      </c>
      <c r="AF203" s="8">
        <v>52</v>
      </c>
      <c r="AG203" s="8">
        <v>58.578310220731929</v>
      </c>
      <c r="AH203" s="21">
        <v>47</v>
      </c>
      <c r="AI203" s="21">
        <v>46.61</v>
      </c>
      <c r="AJ203" s="21">
        <v>59.565369643219498</v>
      </c>
      <c r="AK203" s="8">
        <f t="shared" si="62"/>
        <v>611.86919182426868</v>
      </c>
      <c r="AL203" s="8">
        <v>48</v>
      </c>
      <c r="AM203" s="17">
        <f t="shared" si="63"/>
        <v>1.28</v>
      </c>
      <c r="AN203" s="8">
        <v>42</v>
      </c>
      <c r="AO203" s="17">
        <f t="shared" si="64"/>
        <v>1.0098991264207298</v>
      </c>
      <c r="AP203" s="7">
        <v>48.25</v>
      </c>
      <c r="AQ203" s="17">
        <f t="shared" si="65"/>
        <v>0.84608748226579367</v>
      </c>
      <c r="AR203" s="21">
        <v>65.5</v>
      </c>
      <c r="AS203" s="17">
        <f t="shared" si="66"/>
        <v>1.1293103448275863</v>
      </c>
      <c r="AT203" s="21">
        <v>48.291666666666664</v>
      </c>
      <c r="AU203" s="17">
        <f t="shared" si="67"/>
        <v>0.92868589743589736</v>
      </c>
      <c r="AV203" s="21">
        <v>14.166666666666668</v>
      </c>
      <c r="AW203" s="17">
        <f t="shared" si="68"/>
        <v>0.27243589743589747</v>
      </c>
      <c r="AX203" s="17" t="s">
        <v>1526</v>
      </c>
      <c r="AY203" s="21">
        <v>48.879999999999995</v>
      </c>
      <c r="AZ203" s="17">
        <f t="shared" si="69"/>
        <v>0.97759999999999991</v>
      </c>
      <c r="BA203" s="17" t="s">
        <v>1526</v>
      </c>
      <c r="BB203" s="21">
        <v>31.179999999999996</v>
      </c>
      <c r="BC203" s="17">
        <f t="shared" si="70"/>
        <v>0.59961538461538455</v>
      </c>
      <c r="BD203" s="21">
        <v>91.470000000000013</v>
      </c>
      <c r="BE203" s="17">
        <f t="shared" si="71"/>
        <v>1.561499463800291</v>
      </c>
      <c r="BF203" s="21">
        <v>28.5</v>
      </c>
      <c r="BG203" s="17">
        <f t="shared" si="72"/>
        <v>0.6063829787234043</v>
      </c>
      <c r="BH203" s="21">
        <v>40.369999999999997</v>
      </c>
      <c r="BI203" s="17">
        <f t="shared" si="73"/>
        <v>0.8661231495387256</v>
      </c>
      <c r="BJ203" s="21">
        <f t="shared" si="74"/>
        <v>552.30382218104921</v>
      </c>
      <c r="BK203" s="21">
        <f t="shared" si="75"/>
        <v>506.60833333333335</v>
      </c>
      <c r="BL203" s="21">
        <f t="shared" si="76"/>
        <v>153.17536964321948</v>
      </c>
      <c r="BM203" s="21">
        <f t="shared" si="77"/>
        <v>68.87</v>
      </c>
      <c r="BN203" s="17"/>
      <c r="BO203" s="17" t="s">
        <v>1601</v>
      </c>
      <c r="BQ203" s="17">
        <v>0.69165350841524187</v>
      </c>
      <c r="BR203" s="26">
        <v>0.72</v>
      </c>
      <c r="BS203" s="26">
        <f t="shared" si="78"/>
        <v>0.79165350841524185</v>
      </c>
      <c r="BU203" s="17">
        <f t="shared" si="79"/>
        <v>0</v>
      </c>
    </row>
    <row r="204" spans="1:73" s="6" customFormat="1" ht="18.75" customHeight="1" x14ac:dyDescent="0.15">
      <c r="A204" s="6" t="s">
        <v>1527</v>
      </c>
      <c r="B204" s="6" t="s">
        <v>112</v>
      </c>
      <c r="C204" s="6" t="s">
        <v>1469</v>
      </c>
      <c r="D204" s="6" t="s">
        <v>257</v>
      </c>
      <c r="E204" s="6" t="s">
        <v>257</v>
      </c>
      <c r="F204" s="6" t="s">
        <v>257</v>
      </c>
      <c r="G204" s="6" t="s">
        <v>24</v>
      </c>
      <c r="H204" s="6" t="s">
        <v>308</v>
      </c>
      <c r="I204" s="6" t="s">
        <v>309</v>
      </c>
      <c r="J204" s="6" t="s">
        <v>29</v>
      </c>
      <c r="K204" s="6" t="s">
        <v>1529</v>
      </c>
      <c r="L204" s="6" t="s">
        <v>1545</v>
      </c>
      <c r="M204" s="6" t="s">
        <v>1525</v>
      </c>
      <c r="N204" s="6">
        <v>1</v>
      </c>
      <c r="O204" s="8">
        <v>38.083333333333336</v>
      </c>
      <c r="P204" s="8">
        <v>20.333333333333332</v>
      </c>
      <c r="Q204" s="8">
        <v>20.916666666666668</v>
      </c>
      <c r="R204" s="7">
        <f t="shared" si="60"/>
        <v>21.5</v>
      </c>
      <c r="S204" s="17">
        <f t="shared" si="61"/>
        <v>2.7888446215139417E-2</v>
      </c>
      <c r="T204" s="6">
        <v>3</v>
      </c>
      <c r="U204" s="6">
        <v>3</v>
      </c>
      <c r="V204" s="6">
        <v>3</v>
      </c>
      <c r="W204" s="6">
        <v>2</v>
      </c>
      <c r="X204" s="6" t="s">
        <v>31</v>
      </c>
      <c r="Y204" s="8">
        <v>16</v>
      </c>
      <c r="Z204" s="8">
        <v>18</v>
      </c>
      <c r="AA204" s="8">
        <v>21</v>
      </c>
      <c r="AB204" s="8">
        <v>28</v>
      </c>
      <c r="AC204" s="8">
        <v>25</v>
      </c>
      <c r="AD204" s="8">
        <v>25</v>
      </c>
      <c r="AE204" s="8">
        <v>25</v>
      </c>
      <c r="AF204" s="8">
        <v>25</v>
      </c>
      <c r="AG204" s="8">
        <v>30</v>
      </c>
      <c r="AH204" s="21">
        <v>7</v>
      </c>
      <c r="AI204" s="21">
        <v>5</v>
      </c>
      <c r="AJ204" s="21">
        <v>33</v>
      </c>
      <c r="AK204" s="8">
        <f t="shared" si="62"/>
        <v>258</v>
      </c>
      <c r="AL204" s="8">
        <v>21</v>
      </c>
      <c r="AM204" s="17">
        <f t="shared" si="63"/>
        <v>1.3125</v>
      </c>
      <c r="AN204" s="8">
        <v>28.5</v>
      </c>
      <c r="AO204" s="17">
        <f t="shared" si="64"/>
        <v>1.5833333333333333</v>
      </c>
      <c r="AP204" s="7">
        <v>38.25</v>
      </c>
      <c r="AQ204" s="17">
        <f t="shared" si="65"/>
        <v>1.8214285714285714</v>
      </c>
      <c r="AR204" s="21">
        <v>29</v>
      </c>
      <c r="AS204" s="17">
        <f t="shared" si="66"/>
        <v>1.0357142857142858</v>
      </c>
      <c r="AT204" s="21">
        <v>26</v>
      </c>
      <c r="AU204" s="17">
        <f t="shared" si="67"/>
        <v>1.04</v>
      </c>
      <c r="AV204" s="21">
        <v>31</v>
      </c>
      <c r="AW204" s="17">
        <f t="shared" si="68"/>
        <v>1.24</v>
      </c>
      <c r="AX204" s="17"/>
      <c r="AY204" s="21">
        <v>14</v>
      </c>
      <c r="AZ204" s="17">
        <f t="shared" si="69"/>
        <v>0.56000000000000005</v>
      </c>
      <c r="BA204" s="17" t="s">
        <v>1526</v>
      </c>
      <c r="BB204" s="21">
        <v>0</v>
      </c>
      <c r="BC204" s="17">
        <f t="shared" si="70"/>
        <v>0</v>
      </c>
      <c r="BD204" s="21"/>
      <c r="BE204" s="17">
        <f t="shared" si="71"/>
        <v>0</v>
      </c>
      <c r="BF204" s="21">
        <v>0</v>
      </c>
      <c r="BG204" s="17">
        <f t="shared" si="72"/>
        <v>0</v>
      </c>
      <c r="BH204" s="21">
        <v>0</v>
      </c>
      <c r="BI204" s="17">
        <f t="shared" si="73"/>
        <v>0</v>
      </c>
      <c r="BJ204" s="21">
        <f t="shared" si="74"/>
        <v>225</v>
      </c>
      <c r="BK204" s="21">
        <f t="shared" si="75"/>
        <v>187.75</v>
      </c>
      <c r="BL204" s="21">
        <f t="shared" si="76"/>
        <v>45</v>
      </c>
      <c r="BM204" s="21">
        <f t="shared" si="77"/>
        <v>0</v>
      </c>
      <c r="BN204" s="17" t="s">
        <v>1601</v>
      </c>
      <c r="BO204" s="17" t="s">
        <v>1601</v>
      </c>
      <c r="BQ204" s="17">
        <v>0.69165350841524187</v>
      </c>
      <c r="BR204" s="26">
        <v>0.72</v>
      </c>
      <c r="BS204" s="26">
        <f t="shared" si="78"/>
        <v>0.79165350841524185</v>
      </c>
      <c r="BU204" s="17">
        <f t="shared" si="79"/>
        <v>0</v>
      </c>
    </row>
    <row r="205" spans="1:73" s="6" customFormat="1" ht="18.75" customHeight="1" x14ac:dyDescent="0.15">
      <c r="A205" s="6" t="s">
        <v>1527</v>
      </c>
      <c r="B205" s="6" t="s">
        <v>112</v>
      </c>
      <c r="C205" s="6" t="s">
        <v>1469</v>
      </c>
      <c r="D205" s="6" t="s">
        <v>257</v>
      </c>
      <c r="E205" s="6" t="s">
        <v>257</v>
      </c>
      <c r="F205" s="6" t="s">
        <v>257</v>
      </c>
      <c r="G205" s="6" t="s">
        <v>24</v>
      </c>
      <c r="H205" s="6" t="s">
        <v>376</v>
      </c>
      <c r="I205" s="6" t="s">
        <v>377</v>
      </c>
      <c r="J205" s="6" t="s">
        <v>27</v>
      </c>
      <c r="K205" s="6" t="s">
        <v>1530</v>
      </c>
      <c r="L205" s="6" t="s">
        <v>1545</v>
      </c>
      <c r="M205" s="6" t="s">
        <v>1525</v>
      </c>
      <c r="N205" s="6">
        <v>1</v>
      </c>
      <c r="O205" s="8">
        <v>13.9166666666667</v>
      </c>
      <c r="P205" s="8">
        <v>15.166666666666666</v>
      </c>
      <c r="Q205" s="8">
        <v>14.770833333333334</v>
      </c>
      <c r="R205" s="7">
        <f t="shared" si="60"/>
        <v>17.489999999999998</v>
      </c>
      <c r="S205" s="17">
        <f t="shared" si="61"/>
        <v>0.18409026798307471</v>
      </c>
      <c r="T205" s="6">
        <v>3</v>
      </c>
      <c r="U205" s="6">
        <v>2</v>
      </c>
      <c r="V205" s="6">
        <v>2</v>
      </c>
      <c r="W205" s="6">
        <v>1</v>
      </c>
      <c r="X205" s="6" t="s">
        <v>28</v>
      </c>
      <c r="Y205" s="8">
        <v>10</v>
      </c>
      <c r="Z205" s="8">
        <v>12</v>
      </c>
      <c r="AA205" s="8">
        <v>12</v>
      </c>
      <c r="AB205" s="8">
        <v>20</v>
      </c>
      <c r="AC205" s="8">
        <v>19</v>
      </c>
      <c r="AD205" s="8">
        <v>20</v>
      </c>
      <c r="AE205" s="8">
        <v>20</v>
      </c>
      <c r="AF205" s="8">
        <v>20</v>
      </c>
      <c r="AG205" s="8">
        <v>20</v>
      </c>
      <c r="AH205" s="21">
        <v>17.5</v>
      </c>
      <c r="AI205" s="21">
        <v>17.380000000000003</v>
      </c>
      <c r="AJ205" s="21">
        <v>22</v>
      </c>
      <c r="AK205" s="8">
        <f t="shared" si="62"/>
        <v>209.88</v>
      </c>
      <c r="AL205" s="8">
        <v>22.5</v>
      </c>
      <c r="AM205" s="17">
        <f t="shared" si="63"/>
        <v>2.25</v>
      </c>
      <c r="AN205" s="8">
        <v>12</v>
      </c>
      <c r="AO205" s="17">
        <f t="shared" si="64"/>
        <v>1</v>
      </c>
      <c r="AP205" s="7">
        <v>17.25</v>
      </c>
      <c r="AQ205" s="17">
        <f t="shared" si="65"/>
        <v>1.4375</v>
      </c>
      <c r="AR205" s="21">
        <v>12</v>
      </c>
      <c r="AS205" s="17">
        <f t="shared" si="66"/>
        <v>0.6</v>
      </c>
      <c r="AT205" s="21">
        <v>19.333333333333336</v>
      </c>
      <c r="AU205" s="17">
        <f t="shared" si="67"/>
        <v>1.0175438596491229</v>
      </c>
      <c r="AV205" s="21">
        <v>24.375</v>
      </c>
      <c r="AW205" s="17">
        <f t="shared" si="68"/>
        <v>1.21875</v>
      </c>
      <c r="AX205" s="17"/>
      <c r="AY205" s="21">
        <v>12.17</v>
      </c>
      <c r="AZ205" s="17">
        <f t="shared" si="69"/>
        <v>0.60850000000000004</v>
      </c>
      <c r="BA205" s="17" t="s">
        <v>1526</v>
      </c>
      <c r="BB205" s="21">
        <v>0</v>
      </c>
      <c r="BC205" s="17">
        <f t="shared" si="70"/>
        <v>0</v>
      </c>
      <c r="BD205" s="21">
        <v>8.5</v>
      </c>
      <c r="BE205" s="17">
        <f t="shared" si="71"/>
        <v>0.42499999999999999</v>
      </c>
      <c r="BF205" s="21">
        <v>12.58</v>
      </c>
      <c r="BG205" s="17">
        <f t="shared" si="72"/>
        <v>0.71885714285714286</v>
      </c>
      <c r="BH205" s="21">
        <v>10.459999999999999</v>
      </c>
      <c r="BI205" s="17">
        <f t="shared" si="73"/>
        <v>0.60184119677790548</v>
      </c>
      <c r="BJ205" s="21">
        <f t="shared" si="74"/>
        <v>187.88</v>
      </c>
      <c r="BK205" s="21">
        <f t="shared" si="75"/>
        <v>151.16833333333335</v>
      </c>
      <c r="BL205" s="21">
        <f t="shared" si="76"/>
        <v>56.88</v>
      </c>
      <c r="BM205" s="21">
        <f t="shared" si="77"/>
        <v>23.04</v>
      </c>
      <c r="BN205" s="17" t="s">
        <v>1601</v>
      </c>
      <c r="BO205" s="17" t="s">
        <v>1601</v>
      </c>
      <c r="BQ205" s="17">
        <v>0.69165350841524187</v>
      </c>
      <c r="BR205" s="26">
        <v>0.72</v>
      </c>
      <c r="BS205" s="26">
        <f t="shared" si="78"/>
        <v>0.79165350841524185</v>
      </c>
      <c r="BU205" s="17">
        <f t="shared" si="79"/>
        <v>0</v>
      </c>
    </row>
    <row r="206" spans="1:73" s="6" customFormat="1" ht="18.75" customHeight="1" x14ac:dyDescent="0.15">
      <c r="A206" s="6" t="s">
        <v>1527</v>
      </c>
      <c r="B206" s="6" t="s">
        <v>112</v>
      </c>
      <c r="C206" s="6" t="s">
        <v>1469</v>
      </c>
      <c r="D206" s="6" t="s">
        <v>257</v>
      </c>
      <c r="E206" s="6" t="s">
        <v>269</v>
      </c>
      <c r="F206" s="6" t="s">
        <v>269</v>
      </c>
      <c r="G206" s="6" t="s">
        <v>50</v>
      </c>
      <c r="H206" s="6" t="s">
        <v>270</v>
      </c>
      <c r="I206" s="6" t="s">
        <v>271</v>
      </c>
      <c r="J206" s="6" t="s">
        <v>29</v>
      </c>
      <c r="K206" s="6" t="s">
        <v>1528</v>
      </c>
      <c r="L206" s="6" t="s">
        <v>1545</v>
      </c>
      <c r="M206" s="6" t="s">
        <v>1531</v>
      </c>
      <c r="N206" s="6">
        <v>0</v>
      </c>
      <c r="O206" s="8">
        <v>0</v>
      </c>
      <c r="P206" s="8">
        <v>0</v>
      </c>
      <c r="Q206" s="8">
        <v>3.7916666666666674</v>
      </c>
      <c r="R206" s="7">
        <f t="shared" si="60"/>
        <v>15.429975638446267</v>
      </c>
      <c r="S206" s="17">
        <f t="shared" si="61"/>
        <v>3.0694441244253881</v>
      </c>
      <c r="V206" s="6">
        <v>2</v>
      </c>
      <c r="W206" s="6">
        <v>1</v>
      </c>
      <c r="X206" s="6" t="s">
        <v>36</v>
      </c>
      <c r="Y206" s="8">
        <v>10</v>
      </c>
      <c r="Z206" s="8">
        <v>12.129646834604975</v>
      </c>
      <c r="AA206" s="8">
        <v>16.882592814948602</v>
      </c>
      <c r="AB206" s="8">
        <v>18</v>
      </c>
      <c r="AC206" s="8">
        <v>15.066122546971522</v>
      </c>
      <c r="AD206" s="8">
        <v>16</v>
      </c>
      <c r="AE206" s="8">
        <v>14.699063082925701</v>
      </c>
      <c r="AF206" s="8">
        <v>15</v>
      </c>
      <c r="AG206" s="8">
        <v>16.084949599223499</v>
      </c>
      <c r="AH206" s="21"/>
      <c r="AI206" s="21">
        <v>18.2</v>
      </c>
      <c r="AJ206" s="21">
        <v>17.667357144234629</v>
      </c>
      <c r="AK206" s="8">
        <f t="shared" si="62"/>
        <v>169.72973202290893</v>
      </c>
      <c r="AL206" s="8">
        <v>0.25</v>
      </c>
      <c r="AM206" s="17">
        <f t="shared" si="63"/>
        <v>2.5000000000000001E-2</v>
      </c>
      <c r="AN206" s="8">
        <v>1.5</v>
      </c>
      <c r="AO206" s="17">
        <f t="shared" si="64"/>
        <v>0.12366394672931551</v>
      </c>
      <c r="AP206" s="7">
        <v>17.125</v>
      </c>
      <c r="AQ206" s="17">
        <f t="shared" si="65"/>
        <v>1.0143584097364926</v>
      </c>
      <c r="AR206" s="21">
        <v>8</v>
      </c>
      <c r="AS206" s="17">
        <f t="shared" si="66"/>
        <v>0.44444444444444442</v>
      </c>
      <c r="AT206" s="21">
        <v>1.5</v>
      </c>
      <c r="AU206" s="17">
        <f t="shared" si="67"/>
        <v>9.9561117687942777E-2</v>
      </c>
      <c r="AV206" s="21">
        <v>0</v>
      </c>
      <c r="AW206" s="17">
        <f t="shared" si="68"/>
        <v>0</v>
      </c>
      <c r="AX206" s="17" t="s">
        <v>1526</v>
      </c>
      <c r="AY206" s="21">
        <v>8.16</v>
      </c>
      <c r="AZ206" s="17">
        <f t="shared" si="69"/>
        <v>0.55513742297484137</v>
      </c>
      <c r="BA206" s="17" t="s">
        <v>1526</v>
      </c>
      <c r="BB206" s="21">
        <v>0</v>
      </c>
      <c r="BC206" s="17">
        <f t="shared" si="70"/>
        <v>0</v>
      </c>
      <c r="BD206" s="21">
        <v>0.5</v>
      </c>
      <c r="BE206" s="17">
        <f t="shared" si="71"/>
        <v>3.1084959074048794E-2</v>
      </c>
      <c r="BF206" s="21"/>
      <c r="BG206" s="17"/>
      <c r="BH206" s="21">
        <v>0</v>
      </c>
      <c r="BI206" s="17">
        <f t="shared" si="73"/>
        <v>0</v>
      </c>
      <c r="BJ206" s="21">
        <f t="shared" si="74"/>
        <v>152.06237487867429</v>
      </c>
      <c r="BK206" s="21">
        <f t="shared" si="75"/>
        <v>37.034999999999997</v>
      </c>
      <c r="BL206" s="21">
        <f t="shared" si="76"/>
        <v>35.867357144234632</v>
      </c>
      <c r="BM206" s="21">
        <f t="shared" si="77"/>
        <v>0</v>
      </c>
      <c r="BN206" s="17" t="s">
        <v>1601</v>
      </c>
      <c r="BO206" s="17" t="s">
        <v>1601</v>
      </c>
      <c r="BQ206" s="17">
        <v>1.0142857142857142</v>
      </c>
      <c r="BR206" s="26">
        <v>0.72</v>
      </c>
      <c r="BS206" s="26">
        <f t="shared" si="78"/>
        <v>1.1142857142857143</v>
      </c>
      <c r="BU206" s="17">
        <f t="shared" si="79"/>
        <v>0</v>
      </c>
    </row>
    <row r="207" spans="1:73" s="6" customFormat="1" ht="18.75" customHeight="1" x14ac:dyDescent="0.15">
      <c r="A207" s="6" t="s">
        <v>1527</v>
      </c>
      <c r="B207" s="6" t="s">
        <v>112</v>
      </c>
      <c r="C207" s="6" t="s">
        <v>1469</v>
      </c>
      <c r="D207" s="6" t="s">
        <v>257</v>
      </c>
      <c r="E207" s="6" t="s">
        <v>269</v>
      </c>
      <c r="F207" s="6" t="s">
        <v>269</v>
      </c>
      <c r="G207" s="6" t="s">
        <v>50</v>
      </c>
      <c r="H207" s="6" t="s">
        <v>272</v>
      </c>
      <c r="I207" s="6" t="s">
        <v>273</v>
      </c>
      <c r="J207" s="6" t="s">
        <v>29</v>
      </c>
      <c r="K207" s="6" t="s">
        <v>1528</v>
      </c>
      <c r="L207" s="6" t="s">
        <v>1545</v>
      </c>
      <c r="M207" s="6" t="s">
        <v>1525</v>
      </c>
      <c r="N207" s="6">
        <v>1</v>
      </c>
      <c r="O207" s="8">
        <v>0</v>
      </c>
      <c r="P207" s="8">
        <v>0</v>
      </c>
      <c r="Q207" s="8">
        <v>22.524305555555557</v>
      </c>
      <c r="R207" s="7">
        <f t="shared" si="60"/>
        <v>43.835530541932094</v>
      </c>
      <c r="S207" s="17">
        <f t="shared" si="61"/>
        <v>0.94614348636911405</v>
      </c>
      <c r="V207" s="6">
        <v>2</v>
      </c>
      <c r="W207" s="6">
        <v>1</v>
      </c>
      <c r="X207" s="6" t="s">
        <v>28</v>
      </c>
      <c r="Y207" s="8">
        <v>22.4583333333333</v>
      </c>
      <c r="Z207" s="8">
        <v>34.866559801507975</v>
      </c>
      <c r="AA207" s="8">
        <v>51</v>
      </c>
      <c r="AB207" s="8">
        <v>52</v>
      </c>
      <c r="AC207" s="8">
        <v>45</v>
      </c>
      <c r="AD207" s="8">
        <v>46</v>
      </c>
      <c r="AE207" s="8">
        <v>43</v>
      </c>
      <c r="AF207" s="8">
        <v>44</v>
      </c>
      <c r="AG207" s="8">
        <v>49.110532650267075</v>
      </c>
      <c r="AH207" s="21">
        <v>43</v>
      </c>
      <c r="AI207" s="21">
        <v>46</v>
      </c>
      <c r="AJ207" s="21">
        <v>49.59094071807683</v>
      </c>
      <c r="AK207" s="8">
        <f t="shared" si="62"/>
        <v>526.02636650318516</v>
      </c>
      <c r="AL207" s="8">
        <v>23.75</v>
      </c>
      <c r="AM207" s="17">
        <f t="shared" si="63"/>
        <v>1.0575139146567734</v>
      </c>
      <c r="AN207" s="8">
        <v>19.25</v>
      </c>
      <c r="AO207" s="17">
        <f t="shared" si="64"/>
        <v>0.55210494266106058</v>
      </c>
      <c r="AP207" s="7">
        <v>51</v>
      </c>
      <c r="AQ207" s="17">
        <f t="shared" si="65"/>
        <v>1</v>
      </c>
      <c r="AR207" s="21">
        <v>52.75</v>
      </c>
      <c r="AS207" s="17">
        <f t="shared" si="66"/>
        <v>1.0144230769230769</v>
      </c>
      <c r="AT207" s="21">
        <v>24</v>
      </c>
      <c r="AU207" s="17">
        <f t="shared" si="67"/>
        <v>0.53333333333333333</v>
      </c>
      <c r="AV207" s="21">
        <v>22.5833333333333</v>
      </c>
      <c r="AW207" s="17">
        <f t="shared" si="68"/>
        <v>0.49094202898550654</v>
      </c>
      <c r="AX207" s="17" t="s">
        <v>1526</v>
      </c>
      <c r="AY207" s="21">
        <v>43.890000000000008</v>
      </c>
      <c r="AZ207" s="17">
        <f t="shared" si="69"/>
        <v>1.0206976744186049</v>
      </c>
      <c r="BA207" s="17"/>
      <c r="BB207" s="21">
        <v>12.25</v>
      </c>
      <c r="BC207" s="17">
        <f t="shared" si="70"/>
        <v>0.27840909090909088</v>
      </c>
      <c r="BD207" s="21">
        <v>40.92</v>
      </c>
      <c r="BE207" s="17">
        <f t="shared" si="71"/>
        <v>0.83322248388966458</v>
      </c>
      <c r="BF207" s="21">
        <v>18.420000000000002</v>
      </c>
      <c r="BG207" s="17">
        <f t="shared" si="72"/>
        <v>0.42837209302325585</v>
      </c>
      <c r="BH207" s="21">
        <v>21.42</v>
      </c>
      <c r="BI207" s="17">
        <f t="shared" si="73"/>
        <v>0.46565217391304353</v>
      </c>
      <c r="BJ207" s="21">
        <f t="shared" si="74"/>
        <v>476.43542578510835</v>
      </c>
      <c r="BK207" s="21">
        <f t="shared" si="75"/>
        <v>330.23333333333335</v>
      </c>
      <c r="BL207" s="21">
        <f t="shared" si="76"/>
        <v>138.59094071807684</v>
      </c>
      <c r="BM207" s="21">
        <f t="shared" si="77"/>
        <v>39.840000000000003</v>
      </c>
      <c r="BN207" s="17" t="s">
        <v>1601</v>
      </c>
      <c r="BO207" s="17" t="s">
        <v>1601</v>
      </c>
      <c r="BQ207" s="17">
        <v>1.0142857142857142</v>
      </c>
      <c r="BR207" s="26">
        <v>0.72</v>
      </c>
      <c r="BS207" s="26">
        <f t="shared" si="78"/>
        <v>1.1142857142857143</v>
      </c>
      <c r="BU207" s="17">
        <f t="shared" si="79"/>
        <v>0</v>
      </c>
    </row>
    <row r="208" spans="1:73" s="6" customFormat="1" ht="18.75" customHeight="1" x14ac:dyDescent="0.15">
      <c r="A208" s="6" t="s">
        <v>1527</v>
      </c>
      <c r="B208" s="6" t="s">
        <v>112</v>
      </c>
      <c r="C208" s="6" t="s">
        <v>1469</v>
      </c>
      <c r="D208" s="6" t="s">
        <v>257</v>
      </c>
      <c r="E208" s="6" t="s">
        <v>269</v>
      </c>
      <c r="F208" s="6" t="s">
        <v>269</v>
      </c>
      <c r="G208" s="6" t="s">
        <v>50</v>
      </c>
      <c r="H208" s="6" t="s">
        <v>274</v>
      </c>
      <c r="I208" s="6" t="s">
        <v>275</v>
      </c>
      <c r="J208" s="6" t="s">
        <v>29</v>
      </c>
      <c r="K208" s="6" t="s">
        <v>1528</v>
      </c>
      <c r="L208" s="6" t="s">
        <v>1545</v>
      </c>
      <c r="M208" s="6" t="s">
        <v>1525</v>
      </c>
      <c r="N208" s="6">
        <v>1</v>
      </c>
      <c r="O208" s="8">
        <v>0</v>
      </c>
      <c r="P208" s="8">
        <v>11.916666666666666</v>
      </c>
      <c r="Q208" s="8">
        <v>15.131916666666667</v>
      </c>
      <c r="R208" s="7">
        <f t="shared" si="60"/>
        <v>20.81672936285003</v>
      </c>
      <c r="S208" s="17">
        <f t="shared" si="61"/>
        <v>0.37568358466486584</v>
      </c>
      <c r="U208" s="6">
        <v>2</v>
      </c>
      <c r="V208" s="6">
        <v>2</v>
      </c>
      <c r="W208" s="6">
        <v>1</v>
      </c>
      <c r="X208" s="6" t="s">
        <v>36</v>
      </c>
      <c r="Y208" s="8">
        <v>12.125</v>
      </c>
      <c r="Z208" s="8">
        <v>16.517157000250688</v>
      </c>
      <c r="AA208" s="8">
        <v>24.265892770596398</v>
      </c>
      <c r="AB208" s="8">
        <v>23.5161456165273</v>
      </c>
      <c r="AC208" s="8">
        <v>20.515808488619498</v>
      </c>
      <c r="AD208" s="8">
        <v>21</v>
      </c>
      <c r="AE208" s="8">
        <v>20</v>
      </c>
      <c r="AF208" s="8">
        <v>21</v>
      </c>
      <c r="AG208" s="8">
        <v>23.264881386873043</v>
      </c>
      <c r="AH208" s="21">
        <v>21.4</v>
      </c>
      <c r="AI208" s="21">
        <v>23.5</v>
      </c>
      <c r="AJ208" s="21">
        <v>22.695867091333401</v>
      </c>
      <c r="AK208" s="8">
        <f t="shared" si="62"/>
        <v>249.80075235420034</v>
      </c>
      <c r="AL208" s="8">
        <v>27.5416666666667</v>
      </c>
      <c r="AM208" s="17">
        <f t="shared" si="63"/>
        <v>2.2714776632302431</v>
      </c>
      <c r="AN208" s="8">
        <v>4.5</v>
      </c>
      <c r="AO208" s="17">
        <f t="shared" si="64"/>
        <v>0.2724439805186632</v>
      </c>
      <c r="AP208" s="7">
        <v>31.0833333333333</v>
      </c>
      <c r="AQ208" s="17">
        <f t="shared" si="65"/>
        <v>1.2809474445134683</v>
      </c>
      <c r="AR208" s="21">
        <v>26.375</v>
      </c>
      <c r="AS208" s="17">
        <f t="shared" si="66"/>
        <v>1.1215698537545828</v>
      </c>
      <c r="AT208" s="21">
        <v>59.0833333333333</v>
      </c>
      <c r="AU208" s="17">
        <f t="shared" si="67"/>
        <v>2.8798930037832986</v>
      </c>
      <c r="AV208" s="21">
        <v>20.75</v>
      </c>
      <c r="AW208" s="17">
        <f t="shared" si="68"/>
        <v>0.98809523809523814</v>
      </c>
      <c r="AX208" s="17" t="s">
        <v>1526</v>
      </c>
      <c r="AY208" s="21">
        <v>24.119999999999997</v>
      </c>
      <c r="AZ208" s="17">
        <f t="shared" si="69"/>
        <v>1.206</v>
      </c>
      <c r="BA208" s="17"/>
      <c r="BB208" s="21">
        <v>25.009999999999998</v>
      </c>
      <c r="BC208" s="17">
        <f t="shared" si="70"/>
        <v>1.1909523809523808</v>
      </c>
      <c r="BD208" s="21">
        <v>27.25</v>
      </c>
      <c r="BE208" s="17">
        <f t="shared" si="71"/>
        <v>1.1712933131640859</v>
      </c>
      <c r="BF208" s="21">
        <v>27</v>
      </c>
      <c r="BG208" s="17">
        <f t="shared" si="72"/>
        <v>1.2616822429906542</v>
      </c>
      <c r="BH208" s="21">
        <v>17.5</v>
      </c>
      <c r="BI208" s="17">
        <f t="shared" si="73"/>
        <v>0.74468085106382975</v>
      </c>
      <c r="BJ208" s="21">
        <f t="shared" si="74"/>
        <v>227.10488526286693</v>
      </c>
      <c r="BK208" s="21">
        <f t="shared" si="75"/>
        <v>290.21333333333331</v>
      </c>
      <c r="BL208" s="21">
        <f t="shared" si="76"/>
        <v>67.595867091333403</v>
      </c>
      <c r="BM208" s="21">
        <f t="shared" si="77"/>
        <v>44.5</v>
      </c>
      <c r="BN208" s="17" t="s">
        <v>1601</v>
      </c>
      <c r="BO208" s="17" t="s">
        <v>1601</v>
      </c>
      <c r="BQ208" s="17">
        <v>1.0142857142857142</v>
      </c>
      <c r="BR208" s="26">
        <v>0.72</v>
      </c>
      <c r="BS208" s="26">
        <f t="shared" si="78"/>
        <v>1.1142857142857143</v>
      </c>
      <c r="BU208" s="17">
        <f t="shared" si="79"/>
        <v>0</v>
      </c>
    </row>
    <row r="209" spans="1:73" s="6" customFormat="1" ht="18.75" customHeight="1" x14ac:dyDescent="0.15">
      <c r="A209" s="6" t="s">
        <v>1527</v>
      </c>
      <c r="B209" s="6" t="s">
        <v>112</v>
      </c>
      <c r="C209" s="6" t="s">
        <v>1469</v>
      </c>
      <c r="D209" s="6" t="s">
        <v>257</v>
      </c>
      <c r="E209" s="6" t="s">
        <v>269</v>
      </c>
      <c r="F209" s="6" t="s">
        <v>269</v>
      </c>
      <c r="G209" s="6" t="s">
        <v>50</v>
      </c>
      <c r="H209" s="6" t="s">
        <v>276</v>
      </c>
      <c r="I209" s="6" t="s">
        <v>277</v>
      </c>
      <c r="J209" s="6" t="s">
        <v>29</v>
      </c>
      <c r="K209" s="6" t="s">
        <v>1529</v>
      </c>
      <c r="L209" s="6" t="s">
        <v>1545</v>
      </c>
      <c r="M209" s="6" t="s">
        <v>1525</v>
      </c>
      <c r="N209" s="6">
        <v>1</v>
      </c>
      <c r="O209" s="8">
        <v>0</v>
      </c>
      <c r="P209" s="8">
        <v>1.5833333333333333</v>
      </c>
      <c r="Q209" s="8">
        <v>6.3841666666666663</v>
      </c>
      <c r="R209" s="7">
        <f t="shared" si="60"/>
        <v>9.6534276729559725</v>
      </c>
      <c r="S209" s="17">
        <f t="shared" si="61"/>
        <v>0.51208891888097741</v>
      </c>
      <c r="U209" s="6">
        <v>4</v>
      </c>
      <c r="V209" s="6">
        <v>4</v>
      </c>
      <c r="W209" s="6">
        <v>2</v>
      </c>
      <c r="X209" s="6" t="s">
        <v>36</v>
      </c>
      <c r="Y209" s="8">
        <v>8.6666666666666998</v>
      </c>
      <c r="Z209" s="8">
        <v>10</v>
      </c>
      <c r="AA209" s="8">
        <v>10.568301886792453</v>
      </c>
      <c r="AB209" s="8">
        <v>10.75</v>
      </c>
      <c r="AC209" s="8">
        <v>10.001698113207549</v>
      </c>
      <c r="AD209" s="8">
        <v>10</v>
      </c>
      <c r="AE209" s="8">
        <v>10</v>
      </c>
      <c r="AF209" s="8">
        <v>10.289811320754659</v>
      </c>
      <c r="AG209" s="8">
        <v>10.0415094339623</v>
      </c>
      <c r="AH209" s="21">
        <v>10</v>
      </c>
      <c r="AI209" s="21">
        <v>5</v>
      </c>
      <c r="AJ209" s="21">
        <v>10.523144654088</v>
      </c>
      <c r="AK209" s="8">
        <f t="shared" si="62"/>
        <v>115.84113207547168</v>
      </c>
      <c r="AL209" s="8">
        <v>13</v>
      </c>
      <c r="AM209" s="17">
        <f t="shared" si="63"/>
        <v>1.4999999999999942</v>
      </c>
      <c r="AN209" s="8">
        <v>12</v>
      </c>
      <c r="AO209" s="17">
        <f t="shared" si="64"/>
        <v>1.2</v>
      </c>
      <c r="AP209" s="7">
        <v>17</v>
      </c>
      <c r="AQ209" s="17">
        <f t="shared" si="65"/>
        <v>1.6085838748839534</v>
      </c>
      <c r="AR209" s="21">
        <v>11</v>
      </c>
      <c r="AS209" s="17">
        <f t="shared" si="66"/>
        <v>1.0232558139534884</v>
      </c>
      <c r="AT209" s="21">
        <v>10</v>
      </c>
      <c r="AU209" s="17">
        <f t="shared" si="67"/>
        <v>0.99983021751023393</v>
      </c>
      <c r="AV209" s="21">
        <v>25</v>
      </c>
      <c r="AW209" s="17">
        <f t="shared" si="68"/>
        <v>2.5</v>
      </c>
      <c r="AX209" s="17"/>
      <c r="AY209" s="21">
        <v>10</v>
      </c>
      <c r="AZ209" s="17">
        <f t="shared" si="69"/>
        <v>1</v>
      </c>
      <c r="BA209" s="17"/>
      <c r="BB209" s="21">
        <v>8</v>
      </c>
      <c r="BC209" s="17">
        <f t="shared" si="70"/>
        <v>0.77746809446971255</v>
      </c>
      <c r="BD209" s="21">
        <v>12.66</v>
      </c>
      <c r="BE209" s="17">
        <f t="shared" si="71"/>
        <v>1.2607666290868049</v>
      </c>
      <c r="BF209" s="21">
        <v>10.5</v>
      </c>
      <c r="BG209" s="17">
        <f t="shared" si="72"/>
        <v>1.05</v>
      </c>
      <c r="BH209" s="21">
        <v>12.25</v>
      </c>
      <c r="BI209" s="17">
        <f t="shared" si="73"/>
        <v>2.4500000000000002</v>
      </c>
      <c r="BJ209" s="21">
        <f t="shared" si="74"/>
        <v>105.31798742138368</v>
      </c>
      <c r="BK209" s="21">
        <f t="shared" si="75"/>
        <v>141.41</v>
      </c>
      <c r="BL209" s="21">
        <f t="shared" si="76"/>
        <v>25.523144654088</v>
      </c>
      <c r="BM209" s="21">
        <f t="shared" si="77"/>
        <v>22.75</v>
      </c>
      <c r="BN209" s="17"/>
      <c r="BO209" s="17"/>
      <c r="BQ209" s="17">
        <v>1.0142857142857142</v>
      </c>
      <c r="BR209" s="26">
        <v>0.72</v>
      </c>
      <c r="BS209" s="26">
        <f t="shared" si="78"/>
        <v>1.1142857142857143</v>
      </c>
      <c r="BU209" s="17">
        <f t="shared" si="79"/>
        <v>0</v>
      </c>
    </row>
    <row r="210" spans="1:73" s="6" customFormat="1" ht="18.75" customHeight="1" x14ac:dyDescent="0.15">
      <c r="A210" s="6" t="s">
        <v>1527</v>
      </c>
      <c r="B210" s="6" t="s">
        <v>112</v>
      </c>
      <c r="C210" s="6" t="s">
        <v>1469</v>
      </c>
      <c r="D210" s="6" t="s">
        <v>257</v>
      </c>
      <c r="E210" s="6" t="s">
        <v>269</v>
      </c>
      <c r="F210" s="6" t="s">
        <v>269</v>
      </c>
      <c r="G210" s="6" t="s">
        <v>50</v>
      </c>
      <c r="H210" s="6" t="s">
        <v>278</v>
      </c>
      <c r="I210" s="6" t="s">
        <v>279</v>
      </c>
      <c r="J210" s="6" t="s">
        <v>29</v>
      </c>
      <c r="K210" s="6" t="s">
        <v>1528</v>
      </c>
      <c r="L210" s="6" t="s">
        <v>1545</v>
      </c>
      <c r="M210" s="6" t="s">
        <v>1525</v>
      </c>
      <c r="N210" s="6">
        <v>1</v>
      </c>
      <c r="O210" s="8">
        <v>0</v>
      </c>
      <c r="P210" s="8">
        <v>11.916666666666666</v>
      </c>
      <c r="Q210" s="8">
        <v>15.493055555555552</v>
      </c>
      <c r="R210" s="7">
        <f t="shared" si="60"/>
        <v>24.378169782914444</v>
      </c>
      <c r="S210" s="17">
        <f t="shared" si="61"/>
        <v>0.57349011597475608</v>
      </c>
      <c r="U210" s="6">
        <v>3</v>
      </c>
      <c r="V210" s="6">
        <v>3</v>
      </c>
      <c r="W210" s="6">
        <v>2</v>
      </c>
      <c r="X210" s="6" t="s">
        <v>28</v>
      </c>
      <c r="Y210" s="8">
        <v>22.375</v>
      </c>
      <c r="Z210" s="8">
        <v>19.327461865781984</v>
      </c>
      <c r="AA210" s="8">
        <v>27.7140247376582</v>
      </c>
      <c r="AB210" s="8">
        <v>26.836712163283</v>
      </c>
      <c r="AC210" s="8">
        <v>24.006462262449979</v>
      </c>
      <c r="AD210" s="8">
        <v>24</v>
      </c>
      <c r="AE210" s="8">
        <v>23</v>
      </c>
      <c r="AF210" s="8">
        <v>21.591337312033499</v>
      </c>
      <c r="AG210" s="8">
        <v>27.223275035159222</v>
      </c>
      <c r="AH210" s="21">
        <v>24</v>
      </c>
      <c r="AI210" s="21">
        <v>25.5</v>
      </c>
      <c r="AJ210" s="21">
        <v>26.963764018607463</v>
      </c>
      <c r="AK210" s="8">
        <f t="shared" si="62"/>
        <v>292.53803739497334</v>
      </c>
      <c r="AL210" s="8">
        <v>23.125</v>
      </c>
      <c r="AM210" s="17">
        <f t="shared" si="63"/>
        <v>1.0335195530726258</v>
      </c>
      <c r="AN210" s="8">
        <v>9.625</v>
      </c>
      <c r="AO210" s="17">
        <f t="shared" si="64"/>
        <v>0.49799606729740531</v>
      </c>
      <c r="AP210" s="7">
        <v>31.9583333333333</v>
      </c>
      <c r="AQ210" s="17">
        <f t="shared" si="65"/>
        <v>1.1531465976469262</v>
      </c>
      <c r="AR210" s="21">
        <v>27.5416666666667</v>
      </c>
      <c r="AS210" s="17">
        <f t="shared" si="66"/>
        <v>1.0262682887193684</v>
      </c>
      <c r="AT210" s="21">
        <v>19.0833333333333</v>
      </c>
      <c r="AU210" s="17">
        <f t="shared" si="67"/>
        <v>0.79492484668108487</v>
      </c>
      <c r="AV210" s="21">
        <v>21.5</v>
      </c>
      <c r="AW210" s="17">
        <f t="shared" si="68"/>
        <v>0.89583333333333337</v>
      </c>
      <c r="AX210" s="17" t="s">
        <v>1526</v>
      </c>
      <c r="AY210" s="21">
        <v>14.5</v>
      </c>
      <c r="AZ210" s="17">
        <f t="shared" si="69"/>
        <v>0.63043478260869568</v>
      </c>
      <c r="BA210" s="17" t="s">
        <v>1526</v>
      </c>
      <c r="BB210" s="21">
        <v>13.58</v>
      </c>
      <c r="BC210" s="17">
        <f t="shared" si="70"/>
        <v>0.62895594671810617</v>
      </c>
      <c r="BD210" s="21">
        <v>33.67</v>
      </c>
      <c r="BE210" s="17">
        <f t="shared" si="71"/>
        <v>1.2368093095527539</v>
      </c>
      <c r="BF210" s="21">
        <v>30.88</v>
      </c>
      <c r="BG210" s="17">
        <f t="shared" si="72"/>
        <v>1.2866666666666666</v>
      </c>
      <c r="BH210" s="21">
        <v>23.459999999999997</v>
      </c>
      <c r="BI210" s="17">
        <f t="shared" si="73"/>
        <v>0.91999999999999993</v>
      </c>
      <c r="BJ210" s="21">
        <f t="shared" si="74"/>
        <v>265.57427337636585</v>
      </c>
      <c r="BK210" s="21">
        <f t="shared" si="75"/>
        <v>248.92333333333332</v>
      </c>
      <c r="BL210" s="21">
        <f t="shared" si="76"/>
        <v>76.463764018607463</v>
      </c>
      <c r="BM210" s="21">
        <f t="shared" si="77"/>
        <v>54.339999999999996</v>
      </c>
      <c r="BN210" s="17"/>
      <c r="BO210" s="17" t="s">
        <v>1601</v>
      </c>
      <c r="BQ210" s="17">
        <v>1.0142857142857142</v>
      </c>
      <c r="BR210" s="26">
        <v>0.72</v>
      </c>
      <c r="BS210" s="26">
        <f t="shared" si="78"/>
        <v>1.1142857142857143</v>
      </c>
      <c r="BU210" s="17">
        <f t="shared" si="79"/>
        <v>0</v>
      </c>
    </row>
    <row r="211" spans="1:73" s="6" customFormat="1" ht="18.75" customHeight="1" x14ac:dyDescent="0.15">
      <c r="A211" s="6" t="s">
        <v>1527</v>
      </c>
      <c r="B211" s="6" t="s">
        <v>112</v>
      </c>
      <c r="C211" s="6" t="s">
        <v>1469</v>
      </c>
      <c r="D211" s="6" t="s">
        <v>257</v>
      </c>
      <c r="E211" s="6" t="s">
        <v>269</v>
      </c>
      <c r="F211" s="6" t="s">
        <v>269</v>
      </c>
      <c r="G211" s="6" t="s">
        <v>50</v>
      </c>
      <c r="H211" s="6" t="s">
        <v>280</v>
      </c>
      <c r="I211" s="6" t="s">
        <v>281</v>
      </c>
      <c r="J211" s="6" t="s">
        <v>29</v>
      </c>
      <c r="K211" s="6" t="s">
        <v>1529</v>
      </c>
      <c r="L211" s="6" t="s">
        <v>1545</v>
      </c>
      <c r="M211" s="6" t="s">
        <v>1525</v>
      </c>
      <c r="N211" s="6">
        <v>1</v>
      </c>
      <c r="O211" s="8">
        <v>0</v>
      </c>
      <c r="P211" s="8">
        <v>2.1666666666666665</v>
      </c>
      <c r="Q211" s="8">
        <v>6.4725000000000001</v>
      </c>
      <c r="R211" s="7">
        <f t="shared" si="60"/>
        <v>10.166666666666666</v>
      </c>
      <c r="S211" s="17">
        <f t="shared" si="61"/>
        <v>0.57074803656495421</v>
      </c>
      <c r="U211" s="6">
        <v>3</v>
      </c>
      <c r="V211" s="6">
        <v>3</v>
      </c>
      <c r="W211" s="6">
        <v>1</v>
      </c>
      <c r="X211" s="6" t="s">
        <v>28</v>
      </c>
      <c r="Y211" s="8">
        <v>17</v>
      </c>
      <c r="Z211" s="8">
        <v>10</v>
      </c>
      <c r="AA211" s="8">
        <v>10</v>
      </c>
      <c r="AB211" s="8">
        <v>10</v>
      </c>
      <c r="AC211" s="8">
        <v>10</v>
      </c>
      <c r="AD211" s="8">
        <v>10</v>
      </c>
      <c r="AE211" s="8">
        <v>10</v>
      </c>
      <c r="AF211" s="8">
        <v>10</v>
      </c>
      <c r="AG211" s="8">
        <v>10</v>
      </c>
      <c r="AH211" s="21">
        <v>10</v>
      </c>
      <c r="AI211" s="21">
        <v>5</v>
      </c>
      <c r="AJ211" s="21">
        <v>10</v>
      </c>
      <c r="AK211" s="8">
        <f t="shared" si="62"/>
        <v>122</v>
      </c>
      <c r="AL211" s="8">
        <v>18</v>
      </c>
      <c r="AM211" s="17">
        <f t="shared" si="63"/>
        <v>1.0588235294117647</v>
      </c>
      <c r="AN211" s="8">
        <v>10</v>
      </c>
      <c r="AO211" s="17">
        <f t="shared" si="64"/>
        <v>1</v>
      </c>
      <c r="AP211" s="7">
        <v>15</v>
      </c>
      <c r="AQ211" s="17">
        <f t="shared" si="65"/>
        <v>1.5</v>
      </c>
      <c r="AR211" s="21">
        <v>10</v>
      </c>
      <c r="AS211" s="17">
        <f t="shared" si="66"/>
        <v>1</v>
      </c>
      <c r="AT211" s="21">
        <v>10</v>
      </c>
      <c r="AU211" s="17">
        <f t="shared" si="67"/>
        <v>1</v>
      </c>
      <c r="AV211" s="21">
        <v>10</v>
      </c>
      <c r="AW211" s="17">
        <f t="shared" si="68"/>
        <v>1</v>
      </c>
      <c r="AX211" s="17"/>
      <c r="AY211" s="21">
        <v>10</v>
      </c>
      <c r="AZ211" s="17">
        <f t="shared" si="69"/>
        <v>1</v>
      </c>
      <c r="BA211" s="17"/>
      <c r="BB211" s="21">
        <v>1.5300000000000002</v>
      </c>
      <c r="BC211" s="17">
        <f t="shared" si="70"/>
        <v>0.15300000000000002</v>
      </c>
      <c r="BD211" s="21">
        <v>10.33</v>
      </c>
      <c r="BE211" s="17">
        <f t="shared" si="71"/>
        <v>1.0329999999999999</v>
      </c>
      <c r="BF211" s="21">
        <v>5.42</v>
      </c>
      <c r="BG211" s="17">
        <f t="shared" si="72"/>
        <v>0.54200000000000004</v>
      </c>
      <c r="BH211" s="21">
        <v>1.7500000000000002</v>
      </c>
      <c r="BI211" s="17">
        <f t="shared" si="73"/>
        <v>0.35000000000000003</v>
      </c>
      <c r="BJ211" s="21">
        <f t="shared" si="74"/>
        <v>112</v>
      </c>
      <c r="BK211" s="21">
        <f t="shared" si="75"/>
        <v>102.03</v>
      </c>
      <c r="BL211" s="21">
        <f t="shared" si="76"/>
        <v>25</v>
      </c>
      <c r="BM211" s="21">
        <f t="shared" si="77"/>
        <v>7.17</v>
      </c>
      <c r="BN211" s="17" t="s">
        <v>1601</v>
      </c>
      <c r="BO211" s="17" t="s">
        <v>1601</v>
      </c>
      <c r="BQ211" s="17">
        <v>1.0142857142857142</v>
      </c>
      <c r="BR211" s="26">
        <v>0.72</v>
      </c>
      <c r="BS211" s="26">
        <f t="shared" si="78"/>
        <v>1.1142857142857143</v>
      </c>
      <c r="BU211" s="17">
        <f t="shared" si="79"/>
        <v>0</v>
      </c>
    </row>
    <row r="212" spans="1:73" s="6" customFormat="1" ht="18.75" customHeight="1" x14ac:dyDescent="0.15">
      <c r="A212" s="6" t="s">
        <v>1527</v>
      </c>
      <c r="B212" s="6" t="s">
        <v>112</v>
      </c>
      <c r="C212" s="6" t="s">
        <v>1469</v>
      </c>
      <c r="D212" s="6" t="s">
        <v>257</v>
      </c>
      <c r="E212" s="6" t="s">
        <v>269</v>
      </c>
      <c r="F212" s="6" t="s">
        <v>269</v>
      </c>
      <c r="G212" s="6" t="s">
        <v>50</v>
      </c>
      <c r="H212" s="6" t="s">
        <v>282</v>
      </c>
      <c r="I212" s="6" t="s">
        <v>283</v>
      </c>
      <c r="J212" s="6" t="s">
        <v>29</v>
      </c>
      <c r="K212" s="6" t="s">
        <v>1529</v>
      </c>
      <c r="L212" s="6" t="s">
        <v>1545</v>
      </c>
      <c r="M212" s="6" t="s">
        <v>1525</v>
      </c>
      <c r="N212" s="6">
        <v>1</v>
      </c>
      <c r="O212" s="8">
        <v>0</v>
      </c>
      <c r="P212" s="8">
        <v>13.333333333333334</v>
      </c>
      <c r="Q212" s="8">
        <v>11.92</v>
      </c>
      <c r="R212" s="7">
        <f t="shared" si="60"/>
        <v>16.258238993710691</v>
      </c>
      <c r="S212" s="17">
        <f t="shared" si="61"/>
        <v>0.36394622430458812</v>
      </c>
      <c r="U212" s="6">
        <v>3</v>
      </c>
      <c r="V212" s="6">
        <v>2</v>
      </c>
      <c r="W212" s="6">
        <v>1</v>
      </c>
      <c r="X212" s="6" t="s">
        <v>28</v>
      </c>
      <c r="Y212" s="8">
        <v>16</v>
      </c>
      <c r="Z212" s="8">
        <v>10.022358490566036</v>
      </c>
      <c r="AA212" s="8">
        <v>13.359056603773585</v>
      </c>
      <c r="AB212" s="8">
        <v>12.91745283018868</v>
      </c>
      <c r="AC212" s="8">
        <v>16</v>
      </c>
      <c r="AD212" s="8">
        <v>17</v>
      </c>
      <c r="AE212" s="8">
        <v>17</v>
      </c>
      <c r="AF212" s="8">
        <v>18</v>
      </c>
      <c r="AG212" s="8">
        <v>18</v>
      </c>
      <c r="AH212" s="21">
        <v>18.3</v>
      </c>
      <c r="AI212" s="21">
        <v>19.5</v>
      </c>
      <c r="AJ212" s="21">
        <v>19</v>
      </c>
      <c r="AK212" s="8">
        <f t="shared" si="62"/>
        <v>195.09886792452829</v>
      </c>
      <c r="AL212" s="8">
        <v>17</v>
      </c>
      <c r="AM212" s="17">
        <f t="shared" si="63"/>
        <v>1.0625</v>
      </c>
      <c r="AN212" s="8">
        <v>12</v>
      </c>
      <c r="AO212" s="17">
        <f t="shared" si="64"/>
        <v>1.197322966574734</v>
      </c>
      <c r="AP212" s="7">
        <v>15</v>
      </c>
      <c r="AQ212" s="17">
        <f t="shared" si="65"/>
        <v>1.122833778229736</v>
      </c>
      <c r="AR212" s="21">
        <v>13</v>
      </c>
      <c r="AS212" s="17">
        <f t="shared" si="66"/>
        <v>1.0063903596859594</v>
      </c>
      <c r="AT212" s="21">
        <v>16</v>
      </c>
      <c r="AU212" s="17">
        <f t="shared" si="67"/>
        <v>1</v>
      </c>
      <c r="AV212" s="21">
        <v>19</v>
      </c>
      <c r="AW212" s="17">
        <f t="shared" si="68"/>
        <v>1.1176470588235294</v>
      </c>
      <c r="AX212" s="17"/>
      <c r="AY212" s="21">
        <v>12</v>
      </c>
      <c r="AZ212" s="17">
        <f t="shared" si="69"/>
        <v>0.70588235294117652</v>
      </c>
      <c r="BA212" s="17" t="s">
        <v>1526</v>
      </c>
      <c r="BB212" s="21">
        <v>13.5</v>
      </c>
      <c r="BC212" s="17">
        <f t="shared" si="70"/>
        <v>0.75</v>
      </c>
      <c r="BD212" s="21">
        <v>9</v>
      </c>
      <c r="BE212" s="17">
        <f t="shared" si="71"/>
        <v>0.5</v>
      </c>
      <c r="BF212" s="21">
        <v>11.17</v>
      </c>
      <c r="BG212" s="17">
        <f t="shared" si="72"/>
        <v>0.61038251366120211</v>
      </c>
      <c r="BH212" s="21">
        <v>9</v>
      </c>
      <c r="BI212" s="17">
        <f t="shared" si="73"/>
        <v>0.46153846153846156</v>
      </c>
      <c r="BJ212" s="21">
        <f t="shared" si="74"/>
        <v>176.09886792452829</v>
      </c>
      <c r="BK212" s="21">
        <f t="shared" si="75"/>
        <v>146.66999999999999</v>
      </c>
      <c r="BL212" s="21">
        <f t="shared" si="76"/>
        <v>56.8</v>
      </c>
      <c r="BM212" s="21">
        <f t="shared" si="77"/>
        <v>20.170000000000002</v>
      </c>
      <c r="BN212" s="17" t="s">
        <v>1601</v>
      </c>
      <c r="BO212" s="17" t="s">
        <v>1601</v>
      </c>
      <c r="BQ212" s="17">
        <v>1.0142857142857142</v>
      </c>
      <c r="BR212" s="26">
        <v>0.72</v>
      </c>
      <c r="BS212" s="26">
        <f t="shared" si="78"/>
        <v>1.1142857142857143</v>
      </c>
      <c r="BU212" s="17">
        <f t="shared" si="79"/>
        <v>0</v>
      </c>
    </row>
    <row r="213" spans="1:73" s="6" customFormat="1" ht="18.75" customHeight="1" x14ac:dyDescent="0.15">
      <c r="A213" s="6" t="s">
        <v>1527</v>
      </c>
      <c r="B213" s="6" t="s">
        <v>112</v>
      </c>
      <c r="C213" s="6" t="s">
        <v>1469</v>
      </c>
      <c r="D213" s="6" t="s">
        <v>257</v>
      </c>
      <c r="E213" s="6" t="s">
        <v>269</v>
      </c>
      <c r="F213" s="6" t="s">
        <v>269</v>
      </c>
      <c r="G213" s="6" t="s">
        <v>50</v>
      </c>
      <c r="H213" s="6" t="s">
        <v>284</v>
      </c>
      <c r="I213" s="6" t="s">
        <v>285</v>
      </c>
      <c r="J213" s="6" t="s">
        <v>29</v>
      </c>
      <c r="K213" s="6" t="s">
        <v>1529</v>
      </c>
      <c r="L213" s="6" t="s">
        <v>1545</v>
      </c>
      <c r="M213" s="6" t="s">
        <v>1525</v>
      </c>
      <c r="N213" s="6">
        <v>1</v>
      </c>
      <c r="O213" s="8">
        <v>1.5833333333333333</v>
      </c>
      <c r="P213" s="8">
        <v>1.3333333333333333</v>
      </c>
      <c r="Q213" s="8">
        <v>7.8147222222222226</v>
      </c>
      <c r="R213" s="7">
        <f t="shared" si="60"/>
        <v>11.375</v>
      </c>
      <c r="S213" s="17">
        <f t="shared" si="61"/>
        <v>0.45558596665837259</v>
      </c>
      <c r="T213" s="6">
        <v>3</v>
      </c>
      <c r="U213" s="6">
        <v>3</v>
      </c>
      <c r="V213" s="6">
        <v>3</v>
      </c>
      <c r="W213" s="6">
        <v>2</v>
      </c>
      <c r="X213" s="6" t="s">
        <v>31</v>
      </c>
      <c r="Y213" s="8">
        <v>26</v>
      </c>
      <c r="Z213" s="8">
        <v>10</v>
      </c>
      <c r="AA213" s="8">
        <v>10</v>
      </c>
      <c r="AB213" s="8">
        <v>10</v>
      </c>
      <c r="AC213" s="8">
        <v>10</v>
      </c>
      <c r="AD213" s="8">
        <v>10</v>
      </c>
      <c r="AE213" s="8">
        <v>10</v>
      </c>
      <c r="AF213" s="8">
        <v>10</v>
      </c>
      <c r="AG213" s="8">
        <v>10</v>
      </c>
      <c r="AH213" s="21">
        <v>10</v>
      </c>
      <c r="AI213" s="21">
        <v>10.5</v>
      </c>
      <c r="AJ213" s="21">
        <v>10</v>
      </c>
      <c r="AK213" s="8">
        <f t="shared" si="62"/>
        <v>136.5</v>
      </c>
      <c r="AL213" s="8">
        <v>20</v>
      </c>
      <c r="AM213" s="17">
        <f t="shared" si="63"/>
        <v>0.76923076923076927</v>
      </c>
      <c r="AN213" s="8">
        <v>10</v>
      </c>
      <c r="AO213" s="17">
        <f t="shared" si="64"/>
        <v>1</v>
      </c>
      <c r="AP213" s="7">
        <v>14</v>
      </c>
      <c r="AQ213" s="17">
        <f t="shared" si="65"/>
        <v>1.4</v>
      </c>
      <c r="AR213" s="21">
        <v>10</v>
      </c>
      <c r="AS213" s="17">
        <f t="shared" si="66"/>
        <v>1</v>
      </c>
      <c r="AT213" s="21">
        <v>10.5</v>
      </c>
      <c r="AU213" s="17">
        <f t="shared" si="67"/>
        <v>1.05</v>
      </c>
      <c r="AV213" s="21">
        <v>25</v>
      </c>
      <c r="AW213" s="17">
        <f t="shared" si="68"/>
        <v>2.5</v>
      </c>
      <c r="AX213" s="17"/>
      <c r="AY213" s="21">
        <v>19</v>
      </c>
      <c r="AZ213" s="17">
        <f t="shared" si="69"/>
        <v>1.9</v>
      </c>
      <c r="BA213" s="17"/>
      <c r="BB213" s="21">
        <v>10</v>
      </c>
      <c r="BC213" s="17">
        <f t="shared" si="70"/>
        <v>1</v>
      </c>
      <c r="BD213" s="21">
        <v>10.24</v>
      </c>
      <c r="BE213" s="17">
        <f t="shared" si="71"/>
        <v>1.024</v>
      </c>
      <c r="BF213" s="21">
        <v>19.329999999999998</v>
      </c>
      <c r="BG213" s="17">
        <f t="shared" si="72"/>
        <v>1.9329999999999998</v>
      </c>
      <c r="BH213" s="21">
        <v>10</v>
      </c>
      <c r="BI213" s="17">
        <f t="shared" si="73"/>
        <v>0.95238095238095233</v>
      </c>
      <c r="BJ213" s="21">
        <f t="shared" si="74"/>
        <v>126.5</v>
      </c>
      <c r="BK213" s="21">
        <f t="shared" si="75"/>
        <v>158.07</v>
      </c>
      <c r="BL213" s="21">
        <f t="shared" si="76"/>
        <v>30.5</v>
      </c>
      <c r="BM213" s="21">
        <f t="shared" si="77"/>
        <v>29.33</v>
      </c>
      <c r="BN213" s="17"/>
      <c r="BO213" s="17" t="s">
        <v>1601</v>
      </c>
      <c r="BQ213" s="17">
        <v>1.0142857142857142</v>
      </c>
      <c r="BR213" s="26">
        <v>0.72</v>
      </c>
      <c r="BS213" s="26">
        <f t="shared" si="78"/>
        <v>1.1142857142857143</v>
      </c>
      <c r="BU213" s="17">
        <f t="shared" si="79"/>
        <v>0</v>
      </c>
    </row>
    <row r="214" spans="1:73" s="6" customFormat="1" ht="18.75" customHeight="1" x14ac:dyDescent="0.15">
      <c r="A214" s="6" t="s">
        <v>1527</v>
      </c>
      <c r="B214" s="6" t="s">
        <v>112</v>
      </c>
      <c r="C214" s="6" t="s">
        <v>1469</v>
      </c>
      <c r="D214" s="6" t="s">
        <v>257</v>
      </c>
      <c r="E214" s="6" t="s">
        <v>269</v>
      </c>
      <c r="F214" s="6" t="s">
        <v>269</v>
      </c>
      <c r="G214" s="6" t="s">
        <v>50</v>
      </c>
      <c r="H214" s="6" t="s">
        <v>286</v>
      </c>
      <c r="I214" s="6" t="s">
        <v>287</v>
      </c>
      <c r="J214" s="6" t="s">
        <v>29</v>
      </c>
      <c r="K214" s="6" t="s">
        <v>1529</v>
      </c>
      <c r="L214" s="6" t="s">
        <v>1545</v>
      </c>
      <c r="M214" s="6" t="s">
        <v>1525</v>
      </c>
      <c r="N214" s="6">
        <v>1</v>
      </c>
      <c r="O214" s="8">
        <v>18.083333333333332</v>
      </c>
      <c r="P214" s="8">
        <v>16.5</v>
      </c>
      <c r="Q214" s="8">
        <v>18.280833333333334</v>
      </c>
      <c r="R214" s="7">
        <f t="shared" si="60"/>
        <v>24.96572327044025</v>
      </c>
      <c r="S214" s="17">
        <f t="shared" si="61"/>
        <v>0.36567752767143635</v>
      </c>
      <c r="T214" s="6">
        <v>4</v>
      </c>
      <c r="U214" s="6">
        <v>3</v>
      </c>
      <c r="V214" s="6">
        <v>2</v>
      </c>
      <c r="W214" s="6">
        <v>1</v>
      </c>
      <c r="X214" s="6" t="s">
        <v>36</v>
      </c>
      <c r="Y214" s="8">
        <v>17.5</v>
      </c>
      <c r="Z214" s="8">
        <v>14.548584905660377</v>
      </c>
      <c r="AA214" s="8">
        <v>18.940566037735849</v>
      </c>
      <c r="AB214" s="8">
        <v>18.299528301886792</v>
      </c>
      <c r="AC214" s="8">
        <v>24</v>
      </c>
      <c r="AD214" s="8">
        <v>28</v>
      </c>
      <c r="AE214" s="8">
        <v>28</v>
      </c>
      <c r="AF214" s="8">
        <v>30</v>
      </c>
      <c r="AG214" s="8">
        <v>30</v>
      </c>
      <c r="AH214" s="21">
        <v>28.799999999999997</v>
      </c>
      <c r="AI214" s="21">
        <v>30.5</v>
      </c>
      <c r="AJ214" s="21">
        <v>31</v>
      </c>
      <c r="AK214" s="8">
        <f t="shared" si="62"/>
        <v>299.588679245283</v>
      </c>
      <c r="AL214" s="8">
        <v>21</v>
      </c>
      <c r="AM214" s="17">
        <f t="shared" si="63"/>
        <v>1.2</v>
      </c>
      <c r="AN214" s="8">
        <v>16</v>
      </c>
      <c r="AO214" s="17">
        <f t="shared" si="64"/>
        <v>1.0997633174464223</v>
      </c>
      <c r="AP214" s="7">
        <v>22</v>
      </c>
      <c r="AQ214" s="17">
        <f t="shared" si="65"/>
        <v>1.1615281167505105</v>
      </c>
      <c r="AR214" s="21">
        <v>19</v>
      </c>
      <c r="AS214" s="17">
        <f t="shared" si="66"/>
        <v>1.0382781286248228</v>
      </c>
      <c r="AT214" s="21">
        <v>25</v>
      </c>
      <c r="AU214" s="17">
        <f t="shared" si="67"/>
        <v>1.0416666666666667</v>
      </c>
      <c r="AV214" s="21">
        <v>38.2916666666667</v>
      </c>
      <c r="AW214" s="17">
        <f t="shared" si="68"/>
        <v>1.3675595238095251</v>
      </c>
      <c r="AX214" s="17"/>
      <c r="AY214" s="21">
        <v>23.630000000000003</v>
      </c>
      <c r="AZ214" s="17">
        <f t="shared" si="69"/>
        <v>0.84392857142857147</v>
      </c>
      <c r="BA214" s="17" t="s">
        <v>1526</v>
      </c>
      <c r="BB214" s="21">
        <v>24.26</v>
      </c>
      <c r="BC214" s="17">
        <f t="shared" si="70"/>
        <v>0.80866666666666676</v>
      </c>
      <c r="BD214" s="21">
        <v>24.130000000000003</v>
      </c>
      <c r="BE214" s="17">
        <f t="shared" si="71"/>
        <v>0.80433333333333346</v>
      </c>
      <c r="BF214" s="21">
        <v>22</v>
      </c>
      <c r="BG214" s="17">
        <f t="shared" si="72"/>
        <v>0.76388888888888895</v>
      </c>
      <c r="BH214" s="21">
        <v>24.38</v>
      </c>
      <c r="BI214" s="17">
        <f t="shared" si="73"/>
        <v>0.79934426229508193</v>
      </c>
      <c r="BJ214" s="21">
        <f t="shared" si="74"/>
        <v>268.588679245283</v>
      </c>
      <c r="BK214" s="21">
        <f t="shared" si="75"/>
        <v>259.69166666666666</v>
      </c>
      <c r="BL214" s="21">
        <f t="shared" si="76"/>
        <v>90.3</v>
      </c>
      <c r="BM214" s="21">
        <f t="shared" si="77"/>
        <v>46.379999999999995</v>
      </c>
      <c r="BN214" s="17" t="s">
        <v>1601</v>
      </c>
      <c r="BO214" s="17" t="s">
        <v>1601</v>
      </c>
      <c r="BQ214" s="17">
        <v>1.0142857142857142</v>
      </c>
      <c r="BR214" s="26">
        <v>0.72</v>
      </c>
      <c r="BS214" s="26">
        <f t="shared" si="78"/>
        <v>1.1142857142857143</v>
      </c>
      <c r="BU214" s="17">
        <f t="shared" si="79"/>
        <v>0</v>
      </c>
    </row>
    <row r="215" spans="1:73" s="6" customFormat="1" ht="18.75" customHeight="1" x14ac:dyDescent="0.15">
      <c r="A215" s="6" t="s">
        <v>1527</v>
      </c>
      <c r="B215" s="6" t="s">
        <v>112</v>
      </c>
      <c r="C215" s="6" t="s">
        <v>1469</v>
      </c>
      <c r="D215" s="6" t="s">
        <v>257</v>
      </c>
      <c r="E215" s="6" t="s">
        <v>269</v>
      </c>
      <c r="F215" s="6" t="s">
        <v>269</v>
      </c>
      <c r="G215" s="6" t="s">
        <v>50</v>
      </c>
      <c r="H215" s="6" t="s">
        <v>288</v>
      </c>
      <c r="I215" s="6" t="s">
        <v>289</v>
      </c>
      <c r="J215" s="6" t="s">
        <v>29</v>
      </c>
      <c r="K215" s="6" t="s">
        <v>1529</v>
      </c>
      <c r="L215" s="6" t="s">
        <v>1545</v>
      </c>
      <c r="M215" s="6" t="s">
        <v>1525</v>
      </c>
      <c r="N215" s="6">
        <v>1</v>
      </c>
      <c r="O215" s="8">
        <v>18.166666666666668</v>
      </c>
      <c r="P215" s="8">
        <v>14.333333333333334</v>
      </c>
      <c r="Q215" s="8">
        <v>14.51</v>
      </c>
      <c r="R215" s="7">
        <f t="shared" si="60"/>
        <v>19.994779874213837</v>
      </c>
      <c r="S215" s="17">
        <f t="shared" si="61"/>
        <v>0.37799999133107076</v>
      </c>
      <c r="T215" s="6">
        <v>3</v>
      </c>
      <c r="U215" s="6">
        <v>2</v>
      </c>
      <c r="V215" s="6">
        <v>2</v>
      </c>
      <c r="W215" s="6">
        <v>1</v>
      </c>
      <c r="X215" s="6" t="s">
        <v>31</v>
      </c>
      <c r="Y215" s="8">
        <v>19.5</v>
      </c>
      <c r="Z215" s="8">
        <v>11.962169811320754</v>
      </c>
      <c r="AA215" s="8">
        <v>15.751132075471698</v>
      </c>
      <c r="AB215" s="8">
        <v>15.224056603773585</v>
      </c>
      <c r="AC215" s="8">
        <v>18</v>
      </c>
      <c r="AD215" s="8">
        <v>20</v>
      </c>
      <c r="AE215" s="8">
        <v>20</v>
      </c>
      <c r="AF215" s="8">
        <v>24</v>
      </c>
      <c r="AG215" s="8">
        <v>24</v>
      </c>
      <c r="AH215" s="21">
        <v>23</v>
      </c>
      <c r="AI215" s="21">
        <v>24.5</v>
      </c>
      <c r="AJ215" s="21">
        <v>24</v>
      </c>
      <c r="AK215" s="8">
        <f t="shared" si="62"/>
        <v>239.93735849056603</v>
      </c>
      <c r="AL215" s="8">
        <v>19</v>
      </c>
      <c r="AM215" s="17">
        <f t="shared" si="63"/>
        <v>0.97435897435897434</v>
      </c>
      <c r="AN215" s="8">
        <v>17</v>
      </c>
      <c r="AO215" s="17">
        <f t="shared" si="64"/>
        <v>1.4211468544704613</v>
      </c>
      <c r="AP215" s="7">
        <v>16</v>
      </c>
      <c r="AQ215" s="17">
        <f t="shared" si="65"/>
        <v>1.0158000023957547</v>
      </c>
      <c r="AR215" s="21">
        <v>15.5</v>
      </c>
      <c r="AS215" s="17">
        <f t="shared" si="66"/>
        <v>1.0181254841208365</v>
      </c>
      <c r="AT215" s="21">
        <v>20</v>
      </c>
      <c r="AU215" s="17">
        <f t="shared" si="67"/>
        <v>1.1111111111111112</v>
      </c>
      <c r="AV215" s="21">
        <v>21</v>
      </c>
      <c r="AW215" s="17">
        <f t="shared" si="68"/>
        <v>1.05</v>
      </c>
      <c r="AX215" s="17"/>
      <c r="AY215" s="21">
        <v>15</v>
      </c>
      <c r="AZ215" s="17">
        <f t="shared" si="69"/>
        <v>0.75</v>
      </c>
      <c r="BA215" s="17" t="s">
        <v>1526</v>
      </c>
      <c r="BB215" s="21">
        <v>6.5</v>
      </c>
      <c r="BC215" s="17">
        <f t="shared" si="70"/>
        <v>0.27083333333333331</v>
      </c>
      <c r="BD215" s="21">
        <v>6.42</v>
      </c>
      <c r="BE215" s="17">
        <f t="shared" si="71"/>
        <v>0.26750000000000002</v>
      </c>
      <c r="BF215" s="21">
        <v>1</v>
      </c>
      <c r="BG215" s="17">
        <f t="shared" si="72"/>
        <v>4.3478260869565216E-2</v>
      </c>
      <c r="BH215" s="21">
        <v>20</v>
      </c>
      <c r="BI215" s="17">
        <f t="shared" si="73"/>
        <v>0.81632653061224492</v>
      </c>
      <c r="BJ215" s="21">
        <f t="shared" si="74"/>
        <v>215.93735849056603</v>
      </c>
      <c r="BK215" s="21">
        <f t="shared" si="75"/>
        <v>157.41999999999999</v>
      </c>
      <c r="BL215" s="21">
        <f t="shared" si="76"/>
        <v>71.5</v>
      </c>
      <c r="BM215" s="21">
        <f t="shared" si="77"/>
        <v>21</v>
      </c>
      <c r="BN215" s="17" t="s">
        <v>1601</v>
      </c>
      <c r="BO215" s="17" t="s">
        <v>1601</v>
      </c>
      <c r="BQ215" s="17">
        <v>1.0142857142857142</v>
      </c>
      <c r="BR215" s="26">
        <v>0.72</v>
      </c>
      <c r="BS215" s="26">
        <f t="shared" si="78"/>
        <v>1.1142857142857143</v>
      </c>
      <c r="BU215" s="17">
        <f t="shared" si="79"/>
        <v>0</v>
      </c>
    </row>
    <row r="216" spans="1:73" s="6" customFormat="1" ht="18.75" customHeight="1" x14ac:dyDescent="0.15">
      <c r="A216" s="6" t="s">
        <v>1527</v>
      </c>
      <c r="B216" s="6" t="s">
        <v>112</v>
      </c>
      <c r="C216" s="6" t="s">
        <v>1469</v>
      </c>
      <c r="D216" s="6" t="s">
        <v>257</v>
      </c>
      <c r="E216" s="6" t="s">
        <v>258</v>
      </c>
      <c r="F216" s="6" t="s">
        <v>258</v>
      </c>
      <c r="G216" s="6" t="s">
        <v>50</v>
      </c>
      <c r="H216" s="6" t="s">
        <v>259</v>
      </c>
      <c r="I216" s="6" t="s">
        <v>260</v>
      </c>
      <c r="J216" s="6" t="s">
        <v>29</v>
      </c>
      <c r="K216" s="6" t="s">
        <v>1529</v>
      </c>
      <c r="L216" s="6" t="s">
        <v>1545</v>
      </c>
      <c r="M216" s="6" t="s">
        <v>1525</v>
      </c>
      <c r="N216" s="6">
        <v>1</v>
      </c>
      <c r="O216" s="8">
        <v>0</v>
      </c>
      <c r="P216" s="8">
        <v>0</v>
      </c>
      <c r="Q216" s="8">
        <v>0.50347222222222221</v>
      </c>
      <c r="R216" s="7">
        <f t="shared" si="60"/>
        <v>10.282735849056605</v>
      </c>
      <c r="S216" s="17">
        <f t="shared" si="61"/>
        <v>19.42364085881588</v>
      </c>
      <c r="V216" s="6">
        <v>3</v>
      </c>
      <c r="W216" s="6">
        <v>2</v>
      </c>
      <c r="X216" s="6" t="s">
        <v>28</v>
      </c>
      <c r="Y216" s="8">
        <v>10</v>
      </c>
      <c r="Z216" s="8">
        <v>10</v>
      </c>
      <c r="AA216" s="8">
        <v>11</v>
      </c>
      <c r="AB216" s="8">
        <v>11</v>
      </c>
      <c r="AC216" s="8">
        <v>10</v>
      </c>
      <c r="AD216" s="8">
        <v>10</v>
      </c>
      <c r="AE216" s="8">
        <v>10</v>
      </c>
      <c r="AF216" s="8">
        <v>10</v>
      </c>
      <c r="AG216" s="8">
        <v>11.041509433962265</v>
      </c>
      <c r="AH216" s="21">
        <v>10</v>
      </c>
      <c r="AI216" s="21">
        <v>9.5</v>
      </c>
      <c r="AJ216" s="21">
        <v>10.851320754716994</v>
      </c>
      <c r="AK216" s="8">
        <f t="shared" si="62"/>
        <v>123.39283018867926</v>
      </c>
      <c r="AL216" s="8">
        <v>10</v>
      </c>
      <c r="AM216" s="17">
        <f t="shared" si="63"/>
        <v>1</v>
      </c>
      <c r="AN216" s="8">
        <v>12.083333333333332</v>
      </c>
      <c r="AO216" s="17">
        <f t="shared" si="64"/>
        <v>1.2083333333333333</v>
      </c>
      <c r="AP216" s="7">
        <v>16</v>
      </c>
      <c r="AQ216" s="17">
        <f t="shared" si="65"/>
        <v>1.4545454545454546</v>
      </c>
      <c r="AR216" s="21">
        <v>16</v>
      </c>
      <c r="AS216" s="17">
        <f t="shared" si="66"/>
        <v>1.4545454545454546</v>
      </c>
      <c r="AT216" s="21">
        <v>11</v>
      </c>
      <c r="AU216" s="17">
        <f t="shared" si="67"/>
        <v>1.1000000000000001</v>
      </c>
      <c r="AV216" s="21">
        <v>11</v>
      </c>
      <c r="AW216" s="17">
        <f t="shared" si="68"/>
        <v>1.1000000000000001</v>
      </c>
      <c r="AX216" s="17"/>
      <c r="AY216" s="21">
        <v>9.42</v>
      </c>
      <c r="AZ216" s="17">
        <f t="shared" si="69"/>
        <v>0.94199999999999995</v>
      </c>
      <c r="BA216" s="17" t="s">
        <v>1526</v>
      </c>
      <c r="BB216" s="21">
        <v>6.5</v>
      </c>
      <c r="BC216" s="17">
        <f t="shared" si="70"/>
        <v>0.65</v>
      </c>
      <c r="BD216" s="21">
        <v>12.5</v>
      </c>
      <c r="BE216" s="17">
        <f t="shared" si="71"/>
        <v>1.1320915926179083</v>
      </c>
      <c r="BF216" s="21">
        <v>10.5</v>
      </c>
      <c r="BG216" s="17">
        <f t="shared" si="72"/>
        <v>1.05</v>
      </c>
      <c r="BH216" s="21">
        <v>13</v>
      </c>
      <c r="BI216" s="17">
        <f t="shared" si="73"/>
        <v>1.368421052631579</v>
      </c>
      <c r="BJ216" s="21">
        <f t="shared" si="74"/>
        <v>112.54150943396226</v>
      </c>
      <c r="BK216" s="21">
        <f t="shared" si="75"/>
        <v>128.00333333333333</v>
      </c>
      <c r="BL216" s="21">
        <f t="shared" si="76"/>
        <v>30.351320754716994</v>
      </c>
      <c r="BM216" s="21">
        <f t="shared" si="77"/>
        <v>23.5</v>
      </c>
      <c r="BN216" s="17"/>
      <c r="BO216" s="17"/>
      <c r="BQ216" s="17">
        <v>0.83233114343807446</v>
      </c>
      <c r="BR216" s="26">
        <v>0.72</v>
      </c>
      <c r="BS216" s="26">
        <f t="shared" si="78"/>
        <v>0.93233114343807444</v>
      </c>
      <c r="BU216" s="17">
        <f t="shared" si="79"/>
        <v>0</v>
      </c>
    </row>
    <row r="217" spans="1:73" s="6" customFormat="1" ht="18.75" customHeight="1" x14ac:dyDescent="0.15">
      <c r="A217" s="6" t="s">
        <v>1527</v>
      </c>
      <c r="B217" s="6" t="s">
        <v>112</v>
      </c>
      <c r="C217" s="6" t="s">
        <v>1469</v>
      </c>
      <c r="D217" s="6" t="s">
        <v>257</v>
      </c>
      <c r="E217" s="6" t="s">
        <v>258</v>
      </c>
      <c r="F217" s="6" t="s">
        <v>258</v>
      </c>
      <c r="G217" s="6" t="s">
        <v>50</v>
      </c>
      <c r="H217" s="6" t="s">
        <v>261</v>
      </c>
      <c r="I217" s="6" t="s">
        <v>262</v>
      </c>
      <c r="J217" s="6" t="s">
        <v>29</v>
      </c>
      <c r="K217" s="6" t="s">
        <v>1529</v>
      </c>
      <c r="L217" s="6" t="s">
        <v>1545</v>
      </c>
      <c r="M217" s="6" t="s">
        <v>1525</v>
      </c>
      <c r="N217" s="6">
        <v>1</v>
      </c>
      <c r="O217" s="8">
        <v>0</v>
      </c>
      <c r="P217" s="8">
        <v>1</v>
      </c>
      <c r="Q217" s="8">
        <v>12.436588888888915</v>
      </c>
      <c r="R217" s="7">
        <f t="shared" si="60"/>
        <v>18.893710691823898</v>
      </c>
      <c r="S217" s="17">
        <f t="shared" si="61"/>
        <v>0.51920360644098307</v>
      </c>
      <c r="U217" s="6">
        <v>3</v>
      </c>
      <c r="V217" s="6">
        <v>2</v>
      </c>
      <c r="W217" s="6">
        <v>1</v>
      </c>
      <c r="X217" s="6" t="s">
        <v>28</v>
      </c>
      <c r="Y217" s="8">
        <v>14</v>
      </c>
      <c r="Z217" s="8">
        <v>11.315566037735849</v>
      </c>
      <c r="AA217" s="8">
        <v>14.95377358490566</v>
      </c>
      <c r="AB217" s="8">
        <v>14.455188679245282</v>
      </c>
      <c r="AC217" s="8">
        <v>20</v>
      </c>
      <c r="AD217" s="8">
        <v>20</v>
      </c>
      <c r="AE217" s="8">
        <v>20</v>
      </c>
      <c r="AF217" s="8">
        <v>20</v>
      </c>
      <c r="AG217" s="8">
        <v>25</v>
      </c>
      <c r="AH217" s="21">
        <v>20.5</v>
      </c>
      <c r="AI217" s="21">
        <v>21.5</v>
      </c>
      <c r="AJ217" s="21">
        <v>25</v>
      </c>
      <c r="AK217" s="8">
        <f t="shared" si="62"/>
        <v>226.72452830188678</v>
      </c>
      <c r="AL217" s="8">
        <v>16.083333333333332</v>
      </c>
      <c r="AM217" s="17">
        <f t="shared" si="63"/>
        <v>1.1488095238095237</v>
      </c>
      <c r="AN217" s="8">
        <v>15.25</v>
      </c>
      <c r="AO217" s="17">
        <f t="shared" si="64"/>
        <v>1.3477010296385843</v>
      </c>
      <c r="AP217" s="7">
        <v>16</v>
      </c>
      <c r="AQ217" s="17">
        <f t="shared" si="65"/>
        <v>1.0699640401236516</v>
      </c>
      <c r="AR217" s="21">
        <v>5</v>
      </c>
      <c r="AS217" s="17">
        <f t="shared" si="66"/>
        <v>0.34589655735030189</v>
      </c>
      <c r="AT217" s="21">
        <v>20</v>
      </c>
      <c r="AU217" s="17">
        <f t="shared" si="67"/>
        <v>1</v>
      </c>
      <c r="AV217" s="21">
        <v>20</v>
      </c>
      <c r="AW217" s="17">
        <f t="shared" si="68"/>
        <v>1</v>
      </c>
      <c r="AX217" s="17"/>
      <c r="AY217" s="21">
        <v>16</v>
      </c>
      <c r="AZ217" s="17">
        <f t="shared" si="69"/>
        <v>0.8</v>
      </c>
      <c r="BA217" s="17" t="s">
        <v>1526</v>
      </c>
      <c r="BB217" s="21">
        <v>7.25</v>
      </c>
      <c r="BC217" s="17">
        <f t="shared" si="70"/>
        <v>0.36249999999999999</v>
      </c>
      <c r="BD217" s="21">
        <v>26</v>
      </c>
      <c r="BE217" s="17">
        <f t="shared" si="71"/>
        <v>1.04</v>
      </c>
      <c r="BF217" s="21">
        <v>17.5</v>
      </c>
      <c r="BG217" s="17">
        <f t="shared" si="72"/>
        <v>0.85365853658536583</v>
      </c>
      <c r="BH217" s="21">
        <v>19</v>
      </c>
      <c r="BI217" s="17">
        <f t="shared" si="73"/>
        <v>0.88372093023255816</v>
      </c>
      <c r="BJ217" s="21">
        <f t="shared" si="74"/>
        <v>201.72452830188678</v>
      </c>
      <c r="BK217" s="21">
        <f t="shared" si="75"/>
        <v>178.08333333333331</v>
      </c>
      <c r="BL217" s="21">
        <f t="shared" si="76"/>
        <v>67</v>
      </c>
      <c r="BM217" s="21">
        <f t="shared" si="77"/>
        <v>36.5</v>
      </c>
      <c r="BN217" s="17"/>
      <c r="BO217" s="17" t="s">
        <v>1601</v>
      </c>
      <c r="BQ217" s="17">
        <v>0.83233114343807446</v>
      </c>
      <c r="BR217" s="26">
        <v>0.72</v>
      </c>
      <c r="BS217" s="26">
        <f t="shared" si="78"/>
        <v>0.93233114343807444</v>
      </c>
      <c r="BU217" s="17">
        <f t="shared" si="79"/>
        <v>0</v>
      </c>
    </row>
    <row r="218" spans="1:73" s="6" customFormat="1" ht="18.75" customHeight="1" x14ac:dyDescent="0.15">
      <c r="A218" s="6" t="s">
        <v>1527</v>
      </c>
      <c r="B218" s="6" t="s">
        <v>112</v>
      </c>
      <c r="C218" s="6" t="s">
        <v>1469</v>
      </c>
      <c r="D218" s="6" t="s">
        <v>257</v>
      </c>
      <c r="E218" s="6" t="s">
        <v>258</v>
      </c>
      <c r="F218" s="6" t="s">
        <v>258</v>
      </c>
      <c r="G218" s="6" t="s">
        <v>50</v>
      </c>
      <c r="H218" s="6" t="s">
        <v>263</v>
      </c>
      <c r="I218" s="6" t="s">
        <v>264</v>
      </c>
      <c r="J218" s="6" t="s">
        <v>29</v>
      </c>
      <c r="K218" s="6" t="s">
        <v>1529</v>
      </c>
      <c r="L218" s="6" t="s">
        <v>1545</v>
      </c>
      <c r="M218" s="6" t="s">
        <v>1525</v>
      </c>
      <c r="N218" s="6">
        <v>1</v>
      </c>
      <c r="O218" s="8">
        <v>0</v>
      </c>
      <c r="P218" s="8">
        <v>1</v>
      </c>
      <c r="Q218" s="8">
        <v>2.7466666666666666</v>
      </c>
      <c r="R218" s="7">
        <f t="shared" si="60"/>
        <v>10.241069182389941</v>
      </c>
      <c r="S218" s="17">
        <f t="shared" si="61"/>
        <v>2.7285446052390561</v>
      </c>
      <c r="U218" s="6">
        <v>3</v>
      </c>
      <c r="V218" s="6">
        <v>2</v>
      </c>
      <c r="W218" s="6">
        <v>1</v>
      </c>
      <c r="X218" s="6" t="s">
        <v>36</v>
      </c>
      <c r="Y218" s="8">
        <v>12</v>
      </c>
      <c r="Z218" s="8">
        <v>10</v>
      </c>
      <c r="AA218" s="8">
        <v>11</v>
      </c>
      <c r="AB218" s="8">
        <v>11</v>
      </c>
      <c r="AC218" s="8">
        <v>10</v>
      </c>
      <c r="AD218" s="8">
        <v>11</v>
      </c>
      <c r="AE218" s="8">
        <v>10</v>
      </c>
      <c r="AF218" s="8">
        <v>10</v>
      </c>
      <c r="AG218" s="8">
        <v>10.0415094339623</v>
      </c>
      <c r="AH218" s="21">
        <v>8.5</v>
      </c>
      <c r="AI218" s="21">
        <v>9.5</v>
      </c>
      <c r="AJ218" s="21">
        <v>9.8513207547169941</v>
      </c>
      <c r="AK218" s="8">
        <f t="shared" si="62"/>
        <v>122.8928301886793</v>
      </c>
      <c r="AL218" s="8">
        <v>11</v>
      </c>
      <c r="AM218" s="17">
        <f t="shared" si="63"/>
        <v>0.91666666666666663</v>
      </c>
      <c r="AN218" s="8">
        <v>11</v>
      </c>
      <c r="AO218" s="17">
        <f t="shared" si="64"/>
        <v>1.1000000000000001</v>
      </c>
      <c r="AP218" s="7">
        <v>12</v>
      </c>
      <c r="AQ218" s="17">
        <f t="shared" si="65"/>
        <v>1.0909090909090908</v>
      </c>
      <c r="AR218" s="21">
        <v>10</v>
      </c>
      <c r="AS218" s="17">
        <f t="shared" si="66"/>
        <v>0.90909090909090906</v>
      </c>
      <c r="AT218" s="21">
        <v>6.25</v>
      </c>
      <c r="AU218" s="17">
        <f t="shared" si="67"/>
        <v>0.625</v>
      </c>
      <c r="AV218" s="21">
        <v>2.5</v>
      </c>
      <c r="AW218" s="17">
        <f t="shared" si="68"/>
        <v>0.22727272727272727</v>
      </c>
      <c r="AX218" s="17" t="s">
        <v>1526</v>
      </c>
      <c r="AY218" s="21">
        <v>0</v>
      </c>
      <c r="AZ218" s="17">
        <f t="shared" si="69"/>
        <v>0</v>
      </c>
      <c r="BA218" s="17" t="s">
        <v>1526</v>
      </c>
      <c r="BB218" s="21">
        <v>0</v>
      </c>
      <c r="BC218" s="17">
        <f t="shared" si="70"/>
        <v>0</v>
      </c>
      <c r="BD218" s="21">
        <v>0</v>
      </c>
      <c r="BE218" s="17">
        <f t="shared" si="71"/>
        <v>0</v>
      </c>
      <c r="BF218" s="21">
        <v>0</v>
      </c>
      <c r="BG218" s="17">
        <f t="shared" si="72"/>
        <v>0</v>
      </c>
      <c r="BH218" s="21">
        <v>0</v>
      </c>
      <c r="BI218" s="17">
        <f t="shared" si="73"/>
        <v>0</v>
      </c>
      <c r="BJ218" s="21">
        <f t="shared" si="74"/>
        <v>113.0415094339623</v>
      </c>
      <c r="BK218" s="21">
        <f t="shared" si="75"/>
        <v>52.75</v>
      </c>
      <c r="BL218" s="21">
        <f t="shared" si="76"/>
        <v>27.851320754716994</v>
      </c>
      <c r="BM218" s="21">
        <f t="shared" si="77"/>
        <v>0</v>
      </c>
      <c r="BN218" s="17" t="s">
        <v>1601</v>
      </c>
      <c r="BO218" s="17" t="s">
        <v>1601</v>
      </c>
      <c r="BQ218" s="17">
        <v>0.83233114343807446</v>
      </c>
      <c r="BR218" s="26">
        <v>0.72</v>
      </c>
      <c r="BS218" s="26">
        <f t="shared" si="78"/>
        <v>0.93233114343807444</v>
      </c>
      <c r="BU218" s="17">
        <f t="shared" si="79"/>
        <v>0</v>
      </c>
    </row>
    <row r="219" spans="1:73" s="6" customFormat="1" ht="18.75" customHeight="1" x14ac:dyDescent="0.15">
      <c r="A219" s="6" t="s">
        <v>1527</v>
      </c>
      <c r="B219" s="6" t="s">
        <v>112</v>
      </c>
      <c r="C219" s="6" t="s">
        <v>1469</v>
      </c>
      <c r="D219" s="6" t="s">
        <v>257</v>
      </c>
      <c r="E219" s="6" t="s">
        <v>258</v>
      </c>
      <c r="F219" s="6" t="s">
        <v>258</v>
      </c>
      <c r="G219" s="6" t="s">
        <v>50</v>
      </c>
      <c r="H219" s="6" t="s">
        <v>265</v>
      </c>
      <c r="I219" s="6" t="s">
        <v>266</v>
      </c>
      <c r="J219" s="6" t="s">
        <v>29</v>
      </c>
      <c r="K219" s="6" t="s">
        <v>1529</v>
      </c>
      <c r="L219" s="6" t="s">
        <v>1545</v>
      </c>
      <c r="M219" s="6" t="s">
        <v>1525</v>
      </c>
      <c r="N219" s="6">
        <v>1</v>
      </c>
      <c r="O219" s="8">
        <v>0</v>
      </c>
      <c r="P219" s="8">
        <v>14.583333333333334</v>
      </c>
      <c r="Q219" s="8">
        <v>12.751466666666666</v>
      </c>
      <c r="R219" s="7">
        <f t="shared" si="60"/>
        <v>19.37427672955975</v>
      </c>
      <c r="S219" s="17">
        <f t="shared" si="61"/>
        <v>0.51937633811219763</v>
      </c>
      <c r="T219" s="6">
        <v>4</v>
      </c>
      <c r="U219" s="6">
        <v>3</v>
      </c>
      <c r="V219" s="6">
        <v>2</v>
      </c>
      <c r="W219" s="6">
        <v>1</v>
      </c>
      <c r="X219" s="6" t="s">
        <v>31</v>
      </c>
      <c r="Y219" s="8">
        <v>12</v>
      </c>
      <c r="Z219" s="8">
        <v>11.6388679245283</v>
      </c>
      <c r="AA219" s="8">
        <v>15.35245283018868</v>
      </c>
      <c r="AB219" s="8">
        <v>16</v>
      </c>
      <c r="AC219" s="8">
        <v>20</v>
      </c>
      <c r="AD219" s="8">
        <v>20</v>
      </c>
      <c r="AE219" s="8">
        <v>20</v>
      </c>
      <c r="AF219" s="8">
        <v>25</v>
      </c>
      <c r="AG219" s="8">
        <v>25</v>
      </c>
      <c r="AH219" s="21">
        <v>21</v>
      </c>
      <c r="AI219" s="21">
        <v>21.5</v>
      </c>
      <c r="AJ219" s="21">
        <v>25</v>
      </c>
      <c r="AK219" s="8">
        <f t="shared" si="62"/>
        <v>232.49132075471698</v>
      </c>
      <c r="AL219" s="8">
        <v>16</v>
      </c>
      <c r="AM219" s="17">
        <f t="shared" si="63"/>
        <v>1.3333333333333333</v>
      </c>
      <c r="AN219" s="8">
        <v>12.083333333333332</v>
      </c>
      <c r="AO219" s="17">
        <f t="shared" si="64"/>
        <v>1.0381880275373128</v>
      </c>
      <c r="AP219" s="7">
        <v>10.1666666666667</v>
      </c>
      <c r="AQ219" s="17">
        <f t="shared" si="65"/>
        <v>0.66221774325697458</v>
      </c>
      <c r="AR219" s="21">
        <v>7.42</v>
      </c>
      <c r="AS219" s="17">
        <f t="shared" si="66"/>
        <v>0.46375</v>
      </c>
      <c r="AT219" s="21">
        <v>20</v>
      </c>
      <c r="AU219" s="17">
        <f t="shared" si="67"/>
        <v>1</v>
      </c>
      <c r="AV219" s="21">
        <v>18</v>
      </c>
      <c r="AW219" s="17">
        <f t="shared" si="68"/>
        <v>0.9</v>
      </c>
      <c r="AX219" s="17" t="s">
        <v>1526</v>
      </c>
      <c r="AY219" s="21">
        <v>13.38</v>
      </c>
      <c r="AZ219" s="17">
        <f t="shared" si="69"/>
        <v>0.66900000000000004</v>
      </c>
      <c r="BA219" s="17" t="s">
        <v>1526</v>
      </c>
      <c r="BB219" s="21">
        <v>6.5</v>
      </c>
      <c r="BC219" s="17">
        <f t="shared" si="70"/>
        <v>0.26</v>
      </c>
      <c r="BD219" s="21">
        <v>15.08</v>
      </c>
      <c r="BE219" s="17">
        <f t="shared" si="71"/>
        <v>0.60319999999999996</v>
      </c>
      <c r="BF219" s="21">
        <v>11.5</v>
      </c>
      <c r="BG219" s="17">
        <f t="shared" si="72"/>
        <v>0.54761904761904767</v>
      </c>
      <c r="BH219" s="21">
        <v>13</v>
      </c>
      <c r="BI219" s="17">
        <f t="shared" si="73"/>
        <v>0.60465116279069764</v>
      </c>
      <c r="BJ219" s="21">
        <f t="shared" si="74"/>
        <v>207.49132075471698</v>
      </c>
      <c r="BK219" s="21">
        <f t="shared" si="75"/>
        <v>143.13000000000002</v>
      </c>
      <c r="BL219" s="21">
        <f t="shared" si="76"/>
        <v>67.5</v>
      </c>
      <c r="BM219" s="21">
        <f t="shared" si="77"/>
        <v>24.5</v>
      </c>
      <c r="BN219" s="17" t="s">
        <v>1601</v>
      </c>
      <c r="BO219" s="17" t="s">
        <v>1601</v>
      </c>
      <c r="BQ219" s="17">
        <v>0.83233114343807446</v>
      </c>
      <c r="BR219" s="26">
        <v>0.72</v>
      </c>
      <c r="BS219" s="26">
        <f t="shared" si="78"/>
        <v>0.93233114343807444</v>
      </c>
      <c r="BU219" s="17">
        <f t="shared" si="79"/>
        <v>0</v>
      </c>
    </row>
    <row r="220" spans="1:73" s="6" customFormat="1" ht="18.75" customHeight="1" x14ac:dyDescent="0.15">
      <c r="A220" s="6" t="s">
        <v>1527</v>
      </c>
      <c r="B220" s="6" t="s">
        <v>112</v>
      </c>
      <c r="C220" s="6" t="s">
        <v>1469</v>
      </c>
      <c r="D220" s="6" t="s">
        <v>257</v>
      </c>
      <c r="E220" s="6" t="s">
        <v>258</v>
      </c>
      <c r="F220" s="6" t="s">
        <v>258</v>
      </c>
      <c r="G220" s="6" t="s">
        <v>50</v>
      </c>
      <c r="H220" s="6" t="s">
        <v>267</v>
      </c>
      <c r="I220" s="6" t="s">
        <v>268</v>
      </c>
      <c r="J220" s="6" t="s">
        <v>29</v>
      </c>
      <c r="K220" s="6" t="s">
        <v>1529</v>
      </c>
      <c r="L220" s="6" t="s">
        <v>1545</v>
      </c>
      <c r="M220" s="6" t="s">
        <v>1525</v>
      </c>
      <c r="N220" s="6">
        <v>1</v>
      </c>
      <c r="O220" s="8">
        <v>0</v>
      </c>
      <c r="P220" s="8">
        <v>16.75</v>
      </c>
      <c r="Q220" s="8">
        <v>11.943888888888916</v>
      </c>
      <c r="R220" s="7">
        <f t="shared" si="60"/>
        <v>18.130761006289308</v>
      </c>
      <c r="S220" s="17">
        <f t="shared" si="61"/>
        <v>0.51799478167917967</v>
      </c>
      <c r="T220" s="6">
        <v>3</v>
      </c>
      <c r="U220" s="6">
        <v>3</v>
      </c>
      <c r="V220" s="6">
        <v>3</v>
      </c>
      <c r="W220" s="6">
        <v>2</v>
      </c>
      <c r="X220" s="6" t="s">
        <v>28</v>
      </c>
      <c r="Y220" s="8">
        <v>12</v>
      </c>
      <c r="Z220" s="8">
        <v>10.539641509433961</v>
      </c>
      <c r="AA220" s="8">
        <v>13.996943396226415</v>
      </c>
      <c r="AB220" s="8">
        <v>13.53254716981132</v>
      </c>
      <c r="AC220" s="8">
        <v>18</v>
      </c>
      <c r="AD220" s="8">
        <v>18</v>
      </c>
      <c r="AE220" s="8">
        <v>18</v>
      </c>
      <c r="AF220" s="8">
        <v>21</v>
      </c>
      <c r="AG220" s="8">
        <v>25</v>
      </c>
      <c r="AH220" s="21">
        <v>20.5</v>
      </c>
      <c r="AI220" s="21">
        <v>22</v>
      </c>
      <c r="AJ220" s="21">
        <v>25</v>
      </c>
      <c r="AK220" s="8">
        <f t="shared" si="62"/>
        <v>217.56913207547171</v>
      </c>
      <c r="AL220" s="8">
        <v>16</v>
      </c>
      <c r="AM220" s="17">
        <f t="shared" si="63"/>
        <v>1.3333333333333333</v>
      </c>
      <c r="AN220" s="8">
        <v>11.083333333333332</v>
      </c>
      <c r="AO220" s="17">
        <f t="shared" si="64"/>
        <v>1.0515854190498526</v>
      </c>
      <c r="AP220" s="7">
        <v>12.5</v>
      </c>
      <c r="AQ220" s="17">
        <f t="shared" si="65"/>
        <v>0.89305212189184158</v>
      </c>
      <c r="AR220" s="21">
        <v>5</v>
      </c>
      <c r="AS220" s="17">
        <f t="shared" si="66"/>
        <v>0.36947959148105547</v>
      </c>
      <c r="AT220" s="21">
        <v>18</v>
      </c>
      <c r="AU220" s="17">
        <f t="shared" si="67"/>
        <v>1</v>
      </c>
      <c r="AV220" s="21">
        <v>17</v>
      </c>
      <c r="AW220" s="17">
        <f t="shared" si="68"/>
        <v>0.94444444444444442</v>
      </c>
      <c r="AX220" s="17" t="s">
        <v>1526</v>
      </c>
      <c r="AY220" s="21">
        <v>16</v>
      </c>
      <c r="AZ220" s="17">
        <f t="shared" si="69"/>
        <v>0.88888888888888884</v>
      </c>
      <c r="BA220" s="17" t="s">
        <v>1526</v>
      </c>
      <c r="BB220" s="21">
        <v>5.75</v>
      </c>
      <c r="BC220" s="17">
        <f t="shared" si="70"/>
        <v>0.27380952380952384</v>
      </c>
      <c r="BD220" s="21">
        <v>11</v>
      </c>
      <c r="BE220" s="17">
        <f t="shared" si="71"/>
        <v>0.44</v>
      </c>
      <c r="BF220" s="21">
        <v>10</v>
      </c>
      <c r="BG220" s="17">
        <f t="shared" si="72"/>
        <v>0.48780487804878048</v>
      </c>
      <c r="BH220" s="21">
        <v>13</v>
      </c>
      <c r="BI220" s="17">
        <f t="shared" si="73"/>
        <v>0.59090909090909094</v>
      </c>
      <c r="BJ220" s="21">
        <f t="shared" si="74"/>
        <v>192.56913207547171</v>
      </c>
      <c r="BK220" s="21">
        <f t="shared" si="75"/>
        <v>135.33333333333331</v>
      </c>
      <c r="BL220" s="21">
        <f t="shared" si="76"/>
        <v>67.5</v>
      </c>
      <c r="BM220" s="21">
        <f t="shared" si="77"/>
        <v>23</v>
      </c>
      <c r="BN220" s="17" t="s">
        <v>1601</v>
      </c>
      <c r="BO220" s="17" t="s">
        <v>1601</v>
      </c>
      <c r="BQ220" s="17">
        <v>0.83233114343807446</v>
      </c>
      <c r="BR220" s="26">
        <v>0.72</v>
      </c>
      <c r="BS220" s="26">
        <f t="shared" si="78"/>
        <v>0.93233114343807444</v>
      </c>
      <c r="BU220" s="17">
        <f t="shared" si="79"/>
        <v>0</v>
      </c>
    </row>
    <row r="221" spans="1:73" s="6" customFormat="1" ht="18.75" customHeight="1" x14ac:dyDescent="0.15">
      <c r="A221" s="6" t="s">
        <v>1527</v>
      </c>
      <c r="B221" s="6" t="s">
        <v>112</v>
      </c>
      <c r="C221" s="6" t="s">
        <v>1469</v>
      </c>
      <c r="D221" s="6" t="s">
        <v>236</v>
      </c>
      <c r="E221" s="6" t="s">
        <v>236</v>
      </c>
      <c r="F221" s="6" t="s">
        <v>236</v>
      </c>
      <c r="G221" s="6" t="s">
        <v>24</v>
      </c>
      <c r="H221" s="6" t="s">
        <v>237</v>
      </c>
      <c r="I221" s="6" t="s">
        <v>238</v>
      </c>
      <c r="J221" s="6" t="s">
        <v>27</v>
      </c>
      <c r="K221" s="6" t="s">
        <v>1532</v>
      </c>
      <c r="L221" s="6" t="s">
        <v>1545</v>
      </c>
      <c r="M221" s="6" t="s">
        <v>1525</v>
      </c>
      <c r="N221" s="6">
        <v>1</v>
      </c>
      <c r="O221" s="8">
        <v>0</v>
      </c>
      <c r="P221" s="8">
        <v>0</v>
      </c>
      <c r="Q221" s="8">
        <v>10.003472222222223</v>
      </c>
      <c r="R221" s="7">
        <f t="shared" si="60"/>
        <v>11.855833333333335</v>
      </c>
      <c r="S221" s="17">
        <f t="shared" si="61"/>
        <v>0.18517181534189531</v>
      </c>
      <c r="V221" s="6">
        <v>4</v>
      </c>
      <c r="W221" s="6">
        <v>3</v>
      </c>
      <c r="X221" s="6" t="s">
        <v>28</v>
      </c>
      <c r="Y221" s="8">
        <v>15</v>
      </c>
      <c r="Z221" s="8">
        <v>10</v>
      </c>
      <c r="AA221" s="8">
        <v>13</v>
      </c>
      <c r="AB221" s="8">
        <v>12</v>
      </c>
      <c r="AC221" s="8">
        <v>12</v>
      </c>
      <c r="AD221" s="8">
        <v>12</v>
      </c>
      <c r="AE221" s="8">
        <v>12</v>
      </c>
      <c r="AF221" s="8">
        <v>12</v>
      </c>
      <c r="AG221" s="8">
        <v>12</v>
      </c>
      <c r="AH221" s="21">
        <v>10</v>
      </c>
      <c r="AI221" s="21">
        <v>10.27</v>
      </c>
      <c r="AJ221" s="21">
        <v>12</v>
      </c>
      <c r="AK221" s="8">
        <f t="shared" si="62"/>
        <v>142.27000000000001</v>
      </c>
      <c r="AL221" s="8">
        <v>25</v>
      </c>
      <c r="AM221" s="17">
        <f t="shared" si="63"/>
        <v>1.6666666666666667</v>
      </c>
      <c r="AN221" s="8">
        <v>3.416666666666667</v>
      </c>
      <c r="AO221" s="17">
        <f t="shared" si="64"/>
        <v>0.34166666666666667</v>
      </c>
      <c r="AP221" s="7">
        <v>12.625</v>
      </c>
      <c r="AQ221" s="17">
        <f t="shared" si="65"/>
        <v>0.97115384615384615</v>
      </c>
      <c r="AR221" s="21">
        <v>15.8333333333333</v>
      </c>
      <c r="AS221" s="17">
        <f t="shared" si="66"/>
        <v>1.3194444444444418</v>
      </c>
      <c r="AT221" s="21">
        <v>10.5</v>
      </c>
      <c r="AU221" s="17">
        <f t="shared" si="67"/>
        <v>0.875</v>
      </c>
      <c r="AV221" s="21">
        <v>9.125</v>
      </c>
      <c r="AW221" s="17">
        <f t="shared" si="68"/>
        <v>0.76041666666666663</v>
      </c>
      <c r="AX221" s="17" t="s">
        <v>1526</v>
      </c>
      <c r="AY221" s="21">
        <v>18.829999999999998</v>
      </c>
      <c r="AZ221" s="17">
        <f t="shared" si="69"/>
        <v>1.5691666666666666</v>
      </c>
      <c r="BA221" s="17"/>
      <c r="BB221" s="21">
        <v>3.96</v>
      </c>
      <c r="BC221" s="17">
        <f t="shared" si="70"/>
        <v>0.33</v>
      </c>
      <c r="BD221" s="21">
        <v>33.75</v>
      </c>
      <c r="BE221" s="17">
        <f t="shared" si="71"/>
        <v>2.8125</v>
      </c>
      <c r="BF221" s="21">
        <v>7.1300000000000008</v>
      </c>
      <c r="BG221" s="17">
        <f t="shared" si="72"/>
        <v>0.71300000000000008</v>
      </c>
      <c r="BH221" s="21">
        <v>16.71</v>
      </c>
      <c r="BI221" s="17">
        <f t="shared" si="73"/>
        <v>1.6270691333982474</v>
      </c>
      <c r="BJ221" s="21">
        <f t="shared" si="74"/>
        <v>130.27000000000001</v>
      </c>
      <c r="BK221" s="21">
        <f t="shared" si="75"/>
        <v>156.87999999999997</v>
      </c>
      <c r="BL221" s="21">
        <f t="shared" si="76"/>
        <v>32.269999999999996</v>
      </c>
      <c r="BM221" s="21">
        <f t="shared" si="77"/>
        <v>23.840000000000003</v>
      </c>
      <c r="BN221" s="17"/>
      <c r="BO221" s="17"/>
      <c r="BQ221" s="17">
        <v>0.74435936148734616</v>
      </c>
      <c r="BR221" s="26">
        <v>0.72</v>
      </c>
      <c r="BS221" s="26">
        <f t="shared" si="78"/>
        <v>0.84435936148734614</v>
      </c>
      <c r="BU221" s="17">
        <f t="shared" si="79"/>
        <v>0</v>
      </c>
    </row>
    <row r="222" spans="1:73" s="6" customFormat="1" ht="18.75" customHeight="1" x14ac:dyDescent="0.15">
      <c r="A222" s="6" t="s">
        <v>1527</v>
      </c>
      <c r="B222" s="6" t="s">
        <v>112</v>
      </c>
      <c r="C222" s="6" t="s">
        <v>1469</v>
      </c>
      <c r="D222" s="6" t="s">
        <v>236</v>
      </c>
      <c r="E222" s="6" t="s">
        <v>236</v>
      </c>
      <c r="F222" s="6" t="s">
        <v>236</v>
      </c>
      <c r="G222" s="6" t="s">
        <v>24</v>
      </c>
      <c r="H222" s="6" t="s">
        <v>239</v>
      </c>
      <c r="I222" s="6" t="s">
        <v>240</v>
      </c>
      <c r="J222" s="6" t="s">
        <v>29</v>
      </c>
      <c r="K222" s="6" t="s">
        <v>1528</v>
      </c>
      <c r="L222" s="6" t="s">
        <v>1545</v>
      </c>
      <c r="M222" s="6" t="s">
        <v>1525</v>
      </c>
      <c r="N222" s="6">
        <v>1</v>
      </c>
      <c r="O222" s="8">
        <v>0</v>
      </c>
      <c r="P222" s="8">
        <v>0</v>
      </c>
      <c r="Q222" s="8">
        <v>7.6875</v>
      </c>
      <c r="R222" s="7">
        <f t="shared" si="60"/>
        <v>11.515833333333333</v>
      </c>
      <c r="S222" s="17">
        <f t="shared" si="61"/>
        <v>0.49799457994579943</v>
      </c>
      <c r="V222" s="6">
        <v>4</v>
      </c>
      <c r="W222" s="6">
        <v>3</v>
      </c>
      <c r="X222" s="6" t="s">
        <v>28</v>
      </c>
      <c r="Y222" s="8">
        <v>18.5</v>
      </c>
      <c r="Z222" s="8">
        <v>13</v>
      </c>
      <c r="AA222" s="8">
        <v>18</v>
      </c>
      <c r="AB222" s="8">
        <v>5</v>
      </c>
      <c r="AC222" s="8">
        <v>11</v>
      </c>
      <c r="AD222" s="8">
        <v>10</v>
      </c>
      <c r="AE222" s="8">
        <v>10</v>
      </c>
      <c r="AF222" s="8">
        <v>10</v>
      </c>
      <c r="AG222" s="8">
        <v>11</v>
      </c>
      <c r="AH222" s="21">
        <v>12</v>
      </c>
      <c r="AI222" s="21">
        <v>8.6900000000000013</v>
      </c>
      <c r="AJ222" s="21">
        <v>11</v>
      </c>
      <c r="AK222" s="8">
        <f t="shared" si="62"/>
        <v>138.19</v>
      </c>
      <c r="AL222" s="8">
        <v>5.75</v>
      </c>
      <c r="AM222" s="17">
        <f t="shared" si="63"/>
        <v>0.3108108108108108</v>
      </c>
      <c r="AN222" s="8">
        <v>5.9166666666666661</v>
      </c>
      <c r="AO222" s="17">
        <f t="shared" si="64"/>
        <v>0.45512820512820507</v>
      </c>
      <c r="AP222" s="7">
        <v>23.458333333333336</v>
      </c>
      <c r="AQ222" s="17">
        <f t="shared" si="65"/>
        <v>1.3032407407407409</v>
      </c>
      <c r="AR222" s="21">
        <v>30</v>
      </c>
      <c r="AS222" s="17">
        <f t="shared" si="66"/>
        <v>6</v>
      </c>
      <c r="AT222" s="21">
        <v>22.75</v>
      </c>
      <c r="AU222" s="17">
        <f t="shared" si="67"/>
        <v>2.0681818181818183</v>
      </c>
      <c r="AV222" s="21">
        <v>22.291666666666664</v>
      </c>
      <c r="AW222" s="17">
        <f t="shared" si="68"/>
        <v>2.2291666666666665</v>
      </c>
      <c r="AX222" s="17"/>
      <c r="AY222" s="21">
        <v>26.159999999999997</v>
      </c>
      <c r="AZ222" s="17">
        <f t="shared" si="69"/>
        <v>2.6159999999999997</v>
      </c>
      <c r="BA222" s="17"/>
      <c r="BB222" s="21">
        <v>2.25</v>
      </c>
      <c r="BC222" s="17">
        <f t="shared" si="70"/>
        <v>0.22500000000000001</v>
      </c>
      <c r="BD222" s="21">
        <v>26.25</v>
      </c>
      <c r="BE222" s="17">
        <f t="shared" si="71"/>
        <v>2.3863636363636362</v>
      </c>
      <c r="BF222" s="21">
        <v>12.83</v>
      </c>
      <c r="BG222" s="17">
        <f t="shared" si="72"/>
        <v>1.0691666666666666</v>
      </c>
      <c r="BH222" s="21">
        <v>10.01</v>
      </c>
      <c r="BI222" s="17">
        <f t="shared" si="73"/>
        <v>1.1518987341772149</v>
      </c>
      <c r="BJ222" s="21">
        <f t="shared" si="74"/>
        <v>127.19</v>
      </c>
      <c r="BK222" s="21">
        <f t="shared" si="75"/>
        <v>187.66666666666666</v>
      </c>
      <c r="BL222" s="21">
        <f t="shared" si="76"/>
        <v>31.69</v>
      </c>
      <c r="BM222" s="21">
        <f t="shared" si="77"/>
        <v>22.84</v>
      </c>
      <c r="BN222" s="17"/>
      <c r="BO222" s="17"/>
      <c r="BQ222" s="17">
        <v>0.74435936148734616</v>
      </c>
      <c r="BR222" s="26">
        <v>0.72</v>
      </c>
      <c r="BS222" s="26">
        <f t="shared" si="78"/>
        <v>0.84435936148734614</v>
      </c>
      <c r="BU222" s="17">
        <f t="shared" si="79"/>
        <v>0</v>
      </c>
    </row>
    <row r="223" spans="1:73" s="6" customFormat="1" ht="18.75" customHeight="1" x14ac:dyDescent="0.15">
      <c r="A223" s="6" t="s">
        <v>1527</v>
      </c>
      <c r="B223" s="6" t="s">
        <v>112</v>
      </c>
      <c r="C223" s="6" t="s">
        <v>1469</v>
      </c>
      <c r="D223" s="6" t="s">
        <v>236</v>
      </c>
      <c r="E223" s="6" t="s">
        <v>236</v>
      </c>
      <c r="F223" s="6" t="s">
        <v>236</v>
      </c>
      <c r="G223" s="6" t="s">
        <v>24</v>
      </c>
      <c r="H223" s="6" t="s">
        <v>241</v>
      </c>
      <c r="I223" s="6" t="s">
        <v>242</v>
      </c>
      <c r="J223" s="6" t="s">
        <v>29</v>
      </c>
      <c r="K223" s="6" t="s">
        <v>1528</v>
      </c>
      <c r="L223" s="6" t="s">
        <v>1545</v>
      </c>
      <c r="M223" s="6" t="s">
        <v>1525</v>
      </c>
      <c r="N223" s="6">
        <v>1</v>
      </c>
      <c r="O223" s="8">
        <v>0</v>
      </c>
      <c r="P223" s="8">
        <v>16.333333333333332</v>
      </c>
      <c r="Q223" s="8">
        <v>18.270833333333332</v>
      </c>
      <c r="R223" s="7">
        <f t="shared" si="60"/>
        <v>21.514166666666668</v>
      </c>
      <c r="S223" s="17">
        <f t="shared" si="61"/>
        <v>0.17751425313568991</v>
      </c>
      <c r="U223" s="6">
        <v>3</v>
      </c>
      <c r="V223" s="6">
        <v>3</v>
      </c>
      <c r="W223" s="6">
        <v>2</v>
      </c>
      <c r="X223" s="6" t="s">
        <v>31</v>
      </c>
      <c r="Y223" s="8">
        <v>18</v>
      </c>
      <c r="Z223" s="8">
        <v>15</v>
      </c>
      <c r="AA223" s="8">
        <v>23</v>
      </c>
      <c r="AB223" s="8">
        <v>27</v>
      </c>
      <c r="AC223" s="8">
        <v>26</v>
      </c>
      <c r="AD223" s="8">
        <v>22</v>
      </c>
      <c r="AE223" s="8">
        <v>20</v>
      </c>
      <c r="AF223" s="8">
        <v>20</v>
      </c>
      <c r="AG223" s="8">
        <v>25</v>
      </c>
      <c r="AH223" s="21">
        <v>22</v>
      </c>
      <c r="AI223" s="21">
        <v>18.170000000000002</v>
      </c>
      <c r="AJ223" s="21">
        <v>22</v>
      </c>
      <c r="AK223" s="8">
        <f t="shared" si="62"/>
        <v>258.17</v>
      </c>
      <c r="AL223" s="8">
        <v>35.833333333333329</v>
      </c>
      <c r="AM223" s="17">
        <f t="shared" si="63"/>
        <v>1.9907407407407405</v>
      </c>
      <c r="AN223" s="8">
        <v>17.25</v>
      </c>
      <c r="AO223" s="17">
        <f t="shared" si="64"/>
        <v>1.1499999999999999</v>
      </c>
      <c r="AP223" s="7">
        <v>24.791666666666664</v>
      </c>
      <c r="AQ223" s="17">
        <f t="shared" si="65"/>
        <v>1.0778985507246375</v>
      </c>
      <c r="AR223" s="21">
        <v>27.9583333333333</v>
      </c>
      <c r="AS223" s="17">
        <f t="shared" si="66"/>
        <v>1.0354938271604925</v>
      </c>
      <c r="AT223" s="21">
        <v>25.416666666666664</v>
      </c>
      <c r="AU223" s="17">
        <f t="shared" si="67"/>
        <v>0.97756410256410242</v>
      </c>
      <c r="AV223" s="21">
        <v>23</v>
      </c>
      <c r="AW223" s="17">
        <f t="shared" si="68"/>
        <v>1.0454545454545454</v>
      </c>
      <c r="AX223" s="17"/>
      <c r="AY223" s="21">
        <v>3.0000000000000009</v>
      </c>
      <c r="AZ223" s="17">
        <f t="shared" si="69"/>
        <v>0.15000000000000005</v>
      </c>
      <c r="BA223" s="17" t="s">
        <v>1526</v>
      </c>
      <c r="BB223" s="21">
        <v>10.76</v>
      </c>
      <c r="BC223" s="17">
        <f t="shared" si="70"/>
        <v>0.53800000000000003</v>
      </c>
      <c r="BD223" s="21">
        <v>15.5</v>
      </c>
      <c r="BE223" s="17">
        <f t="shared" si="71"/>
        <v>0.62</v>
      </c>
      <c r="BF223" s="21">
        <v>21.75</v>
      </c>
      <c r="BG223" s="17">
        <f t="shared" si="72"/>
        <v>0.98863636363636365</v>
      </c>
      <c r="BH223" s="21">
        <v>18.709999999999997</v>
      </c>
      <c r="BI223" s="17">
        <f t="shared" si="73"/>
        <v>1.0297193175564114</v>
      </c>
      <c r="BJ223" s="21">
        <f t="shared" si="74"/>
        <v>236.17000000000002</v>
      </c>
      <c r="BK223" s="21">
        <f t="shared" si="75"/>
        <v>223.96999999999997</v>
      </c>
      <c r="BL223" s="21">
        <f t="shared" si="76"/>
        <v>62.17</v>
      </c>
      <c r="BM223" s="21">
        <f t="shared" si="77"/>
        <v>40.459999999999994</v>
      </c>
      <c r="BN223" s="17"/>
      <c r="BO223" s="17"/>
      <c r="BQ223" s="17">
        <v>0.74435936148734616</v>
      </c>
      <c r="BR223" s="26">
        <v>0.72</v>
      </c>
      <c r="BS223" s="26">
        <f t="shared" si="78"/>
        <v>0.84435936148734614</v>
      </c>
      <c r="BU223" s="17">
        <f t="shared" si="79"/>
        <v>0</v>
      </c>
    </row>
    <row r="224" spans="1:73" s="6" customFormat="1" ht="18.75" customHeight="1" x14ac:dyDescent="0.15">
      <c r="A224" s="6" t="s">
        <v>1527</v>
      </c>
      <c r="B224" s="6" t="s">
        <v>112</v>
      </c>
      <c r="C224" s="6" t="s">
        <v>1469</v>
      </c>
      <c r="D224" s="6" t="s">
        <v>236</v>
      </c>
      <c r="E224" s="6" t="s">
        <v>236</v>
      </c>
      <c r="F224" s="6" t="s">
        <v>236</v>
      </c>
      <c r="G224" s="6" t="s">
        <v>24</v>
      </c>
      <c r="H224" s="6" t="s">
        <v>243</v>
      </c>
      <c r="I224" s="6" t="s">
        <v>244</v>
      </c>
      <c r="J224" s="6" t="s">
        <v>29</v>
      </c>
      <c r="K224" s="6" t="s">
        <v>1529</v>
      </c>
      <c r="L224" s="6" t="s">
        <v>1545</v>
      </c>
      <c r="M224" s="6" t="s">
        <v>1525</v>
      </c>
      <c r="N224" s="6">
        <v>1</v>
      </c>
      <c r="O224" s="8">
        <v>10.166666666666666</v>
      </c>
      <c r="P224" s="8">
        <v>16.083333333333332</v>
      </c>
      <c r="Q224" s="8">
        <v>13.211805555555552</v>
      </c>
      <c r="R224" s="7">
        <f t="shared" si="60"/>
        <v>16.101666666666667</v>
      </c>
      <c r="S224" s="17">
        <f t="shared" si="61"/>
        <v>0.21873324572930386</v>
      </c>
      <c r="T224" s="6">
        <v>4</v>
      </c>
      <c r="U224" s="6">
        <v>3</v>
      </c>
      <c r="V224" s="6">
        <v>2</v>
      </c>
      <c r="W224" s="6">
        <v>1</v>
      </c>
      <c r="X224" s="6" t="s">
        <v>28</v>
      </c>
      <c r="Y224" s="8">
        <v>15</v>
      </c>
      <c r="Z224" s="8">
        <v>13</v>
      </c>
      <c r="AA224" s="8">
        <v>17</v>
      </c>
      <c r="AB224" s="8">
        <v>16</v>
      </c>
      <c r="AC224" s="8">
        <v>16</v>
      </c>
      <c r="AD224" s="8">
        <v>17</v>
      </c>
      <c r="AE224" s="8">
        <v>17</v>
      </c>
      <c r="AF224" s="8">
        <v>18</v>
      </c>
      <c r="AG224" s="8">
        <v>18</v>
      </c>
      <c r="AH224" s="21">
        <v>14</v>
      </c>
      <c r="AI224" s="21">
        <v>14.22</v>
      </c>
      <c r="AJ224" s="21">
        <v>18</v>
      </c>
      <c r="AK224" s="8">
        <f t="shared" si="62"/>
        <v>193.22</v>
      </c>
      <c r="AL224" s="8">
        <v>16.333333333333336</v>
      </c>
      <c r="AM224" s="17">
        <f t="shared" si="63"/>
        <v>1.088888888888889</v>
      </c>
      <c r="AN224" s="8">
        <v>12.375000000000002</v>
      </c>
      <c r="AO224" s="17">
        <f t="shared" si="64"/>
        <v>0.95192307692307709</v>
      </c>
      <c r="AP224" s="7">
        <v>13.833333333333334</v>
      </c>
      <c r="AQ224" s="17">
        <f t="shared" si="65"/>
        <v>0.81372549019607843</v>
      </c>
      <c r="AR224" s="21">
        <v>16</v>
      </c>
      <c r="AS224" s="17">
        <f t="shared" si="66"/>
        <v>1</v>
      </c>
      <c r="AT224" s="21">
        <v>16.083333333333332</v>
      </c>
      <c r="AU224" s="17">
        <f t="shared" si="67"/>
        <v>1.0052083333333333</v>
      </c>
      <c r="AV224" s="21">
        <v>5.3333333333333339</v>
      </c>
      <c r="AW224" s="17">
        <f t="shared" si="68"/>
        <v>0.31372549019607848</v>
      </c>
      <c r="AX224" s="17" t="s">
        <v>1526</v>
      </c>
      <c r="AY224" s="21">
        <v>17.750000000000004</v>
      </c>
      <c r="AZ224" s="17">
        <f t="shared" si="69"/>
        <v>1.0441176470588238</v>
      </c>
      <c r="BA224" s="17"/>
      <c r="BB224" s="21">
        <v>3.51</v>
      </c>
      <c r="BC224" s="17">
        <f t="shared" si="70"/>
        <v>0.19499999999999998</v>
      </c>
      <c r="BD224" s="21">
        <v>13.17</v>
      </c>
      <c r="BE224" s="17">
        <f t="shared" si="71"/>
        <v>0.73166666666666669</v>
      </c>
      <c r="BF224" s="21">
        <v>13</v>
      </c>
      <c r="BG224" s="17">
        <f t="shared" si="72"/>
        <v>0.9285714285714286</v>
      </c>
      <c r="BH224" s="21">
        <v>9.08</v>
      </c>
      <c r="BI224" s="17">
        <f t="shared" si="73"/>
        <v>0.63853727144866379</v>
      </c>
      <c r="BJ224" s="21">
        <f t="shared" si="74"/>
        <v>175.22</v>
      </c>
      <c r="BK224" s="21">
        <f t="shared" si="75"/>
        <v>136.46833333333333</v>
      </c>
      <c r="BL224" s="21">
        <f t="shared" si="76"/>
        <v>46.22</v>
      </c>
      <c r="BM224" s="21">
        <f t="shared" si="77"/>
        <v>22.08</v>
      </c>
      <c r="BN224" s="17" t="s">
        <v>1601</v>
      </c>
      <c r="BO224" s="17" t="s">
        <v>1601</v>
      </c>
      <c r="BQ224" s="17">
        <v>0.74435936148734616</v>
      </c>
      <c r="BR224" s="26">
        <v>0.72</v>
      </c>
      <c r="BS224" s="26">
        <f t="shared" si="78"/>
        <v>0.84435936148734614</v>
      </c>
      <c r="BU224" s="17">
        <f t="shared" si="79"/>
        <v>0</v>
      </c>
    </row>
    <row r="225" spans="1:73" s="6" customFormat="1" ht="18.75" customHeight="1" x14ac:dyDescent="0.15">
      <c r="A225" s="6" t="s">
        <v>1527</v>
      </c>
      <c r="B225" s="6" t="s">
        <v>112</v>
      </c>
      <c r="C225" s="6" t="s">
        <v>1469</v>
      </c>
      <c r="D225" s="6" t="s">
        <v>236</v>
      </c>
      <c r="E225" s="6" t="s">
        <v>236</v>
      </c>
      <c r="F225" s="6" t="s">
        <v>236</v>
      </c>
      <c r="G225" s="6" t="s">
        <v>24</v>
      </c>
      <c r="H225" s="6" t="s">
        <v>245</v>
      </c>
      <c r="I225" s="6" t="s">
        <v>246</v>
      </c>
      <c r="J225" s="6" t="s">
        <v>29</v>
      </c>
      <c r="K225" s="6" t="s">
        <v>1528</v>
      </c>
      <c r="L225" s="6" t="s">
        <v>1545</v>
      </c>
      <c r="M225" s="6" t="s">
        <v>1525</v>
      </c>
      <c r="N225" s="6">
        <v>1</v>
      </c>
      <c r="O225" s="8">
        <v>10.166666666666666</v>
      </c>
      <c r="P225" s="8">
        <v>16.166666666666668</v>
      </c>
      <c r="Q225" s="8">
        <v>36.833333333333336</v>
      </c>
      <c r="R225" s="7">
        <f t="shared" si="60"/>
        <v>43.969767580863476</v>
      </c>
      <c r="S225" s="17">
        <f t="shared" si="61"/>
        <v>0.19374934608679117</v>
      </c>
      <c r="T225" s="6">
        <v>4</v>
      </c>
      <c r="U225" s="6">
        <v>3</v>
      </c>
      <c r="V225" s="6">
        <v>3</v>
      </c>
      <c r="W225" s="6">
        <v>2</v>
      </c>
      <c r="X225" s="6" t="s">
        <v>31</v>
      </c>
      <c r="Y225" s="8">
        <v>31.5</v>
      </c>
      <c r="Z225" s="8">
        <v>37.775046560820833</v>
      </c>
      <c r="AA225" s="8">
        <v>52.348475285078699</v>
      </c>
      <c r="AB225" s="8">
        <v>38.633789540227063</v>
      </c>
      <c r="AC225" s="8">
        <v>46.920037200029192</v>
      </c>
      <c r="AD225" s="8">
        <v>44.062227625276584</v>
      </c>
      <c r="AE225" s="8">
        <v>45.776913370128142</v>
      </c>
      <c r="AF225" s="8">
        <v>48.063161029930242</v>
      </c>
      <c r="AG225" s="8">
        <v>53.207218264484915</v>
      </c>
      <c r="AH225" s="21">
        <v>40</v>
      </c>
      <c r="AI225" s="21">
        <v>35</v>
      </c>
      <c r="AJ225" s="21">
        <v>54.350342094385965</v>
      </c>
      <c r="AK225" s="8">
        <f t="shared" si="62"/>
        <v>527.63721097036171</v>
      </c>
      <c r="AL225" s="8">
        <v>39.5</v>
      </c>
      <c r="AM225" s="17">
        <f t="shared" si="63"/>
        <v>1.253968253968254</v>
      </c>
      <c r="AN225" s="8">
        <v>46.166666666666664</v>
      </c>
      <c r="AO225" s="17">
        <f t="shared" si="64"/>
        <v>1.2221471810057112</v>
      </c>
      <c r="AP225" s="7">
        <v>33.375</v>
      </c>
      <c r="AQ225" s="17">
        <f t="shared" si="65"/>
        <v>0.63755438564823186</v>
      </c>
      <c r="AR225" s="21">
        <v>47.4166666666667</v>
      </c>
      <c r="AS225" s="17">
        <f t="shared" si="66"/>
        <v>1.2273366716276837</v>
      </c>
      <c r="AT225" s="21">
        <v>35.666666666666664</v>
      </c>
      <c r="AU225" s="17">
        <f t="shared" si="67"/>
        <v>0.76015853343450623</v>
      </c>
      <c r="AV225" s="21">
        <v>70</v>
      </c>
      <c r="AW225" s="17">
        <f t="shared" si="68"/>
        <v>1.5886623026713258</v>
      </c>
      <c r="AX225" s="17"/>
      <c r="AY225" s="21">
        <v>46.879999999999995</v>
      </c>
      <c r="AZ225" s="17">
        <f t="shared" si="69"/>
        <v>1.0240970076106459</v>
      </c>
      <c r="BA225" s="17"/>
      <c r="BB225" s="21">
        <v>7.75</v>
      </c>
      <c r="BC225" s="17">
        <f t="shared" si="70"/>
        <v>0.16124615680549731</v>
      </c>
      <c r="BD225" s="21">
        <v>34.590000000000003</v>
      </c>
      <c r="BE225" s="17">
        <f t="shared" si="71"/>
        <v>0.65009976330764785</v>
      </c>
      <c r="BF225" s="21">
        <v>35.92</v>
      </c>
      <c r="BG225" s="17">
        <f t="shared" si="72"/>
        <v>0.89800000000000002</v>
      </c>
      <c r="BH225" s="21">
        <v>48.129999999999995</v>
      </c>
      <c r="BI225" s="17">
        <f t="shared" si="73"/>
        <v>1.375142857142857</v>
      </c>
      <c r="BJ225" s="21">
        <f t="shared" si="74"/>
        <v>473.28686887597576</v>
      </c>
      <c r="BK225" s="21">
        <f t="shared" si="75"/>
        <v>445.39500000000004</v>
      </c>
      <c r="BL225" s="21">
        <f t="shared" si="76"/>
        <v>129.35034209438595</v>
      </c>
      <c r="BM225" s="21">
        <f t="shared" si="77"/>
        <v>84.05</v>
      </c>
      <c r="BN225" s="17"/>
      <c r="BO225" s="17"/>
      <c r="BQ225" s="17">
        <v>0.74435936148734616</v>
      </c>
      <c r="BR225" s="26">
        <v>0.72</v>
      </c>
      <c r="BS225" s="26">
        <f t="shared" si="78"/>
        <v>0.84435936148734614</v>
      </c>
      <c r="BU225" s="17">
        <f t="shared" si="79"/>
        <v>0</v>
      </c>
    </row>
    <row r="226" spans="1:73" s="6" customFormat="1" ht="18.75" customHeight="1" x14ac:dyDescent="0.15">
      <c r="A226" s="6" t="s">
        <v>1527</v>
      </c>
      <c r="B226" s="6" t="s">
        <v>112</v>
      </c>
      <c r="C226" s="6" t="s">
        <v>1469</v>
      </c>
      <c r="D226" s="6" t="s">
        <v>236</v>
      </c>
      <c r="E226" s="6" t="s">
        <v>236</v>
      </c>
      <c r="F226" s="6" t="s">
        <v>236</v>
      </c>
      <c r="G226" s="6" t="s">
        <v>24</v>
      </c>
      <c r="H226" s="6" t="s">
        <v>247</v>
      </c>
      <c r="I226" s="6" t="s">
        <v>248</v>
      </c>
      <c r="J226" s="6" t="s">
        <v>29</v>
      </c>
      <c r="K226" s="6" t="s">
        <v>1529</v>
      </c>
      <c r="L226" s="6" t="s">
        <v>1545</v>
      </c>
      <c r="M226" s="6" t="s">
        <v>1525</v>
      </c>
      <c r="N226" s="6">
        <v>1</v>
      </c>
      <c r="O226" s="8">
        <v>9.25</v>
      </c>
      <c r="P226" s="8">
        <v>20.25</v>
      </c>
      <c r="Q226" s="8">
        <v>23.114583333333332</v>
      </c>
      <c r="R226" s="7">
        <f t="shared" si="60"/>
        <v>27.189999999999998</v>
      </c>
      <c r="S226" s="17">
        <f t="shared" si="61"/>
        <v>0.17631365479945926</v>
      </c>
      <c r="T226" s="6">
        <v>4</v>
      </c>
      <c r="U226" s="6">
        <v>3</v>
      </c>
      <c r="V226" s="6">
        <v>3</v>
      </c>
      <c r="W226" s="6">
        <v>2</v>
      </c>
      <c r="X226" s="6" t="s">
        <v>36</v>
      </c>
      <c r="Y226" s="8">
        <v>20</v>
      </c>
      <c r="Z226" s="8">
        <v>20</v>
      </c>
      <c r="AA226" s="8">
        <v>28</v>
      </c>
      <c r="AB226" s="8">
        <v>32</v>
      </c>
      <c r="AC226" s="8">
        <v>30</v>
      </c>
      <c r="AD226" s="8">
        <v>28</v>
      </c>
      <c r="AE226" s="8">
        <v>28</v>
      </c>
      <c r="AF226" s="8">
        <v>28</v>
      </c>
      <c r="AG226" s="8">
        <v>32</v>
      </c>
      <c r="AH226" s="21">
        <v>25</v>
      </c>
      <c r="AI226" s="21">
        <v>25.28</v>
      </c>
      <c r="AJ226" s="21">
        <v>30</v>
      </c>
      <c r="AK226" s="8">
        <f t="shared" si="62"/>
        <v>326.27999999999997</v>
      </c>
      <c r="AL226" s="8">
        <v>27.583333333333332</v>
      </c>
      <c r="AM226" s="17">
        <f t="shared" si="63"/>
        <v>1.3791666666666667</v>
      </c>
      <c r="AN226" s="8">
        <v>27.791666666666668</v>
      </c>
      <c r="AO226" s="17">
        <f t="shared" si="64"/>
        <v>1.3895833333333334</v>
      </c>
      <c r="AP226" s="7">
        <v>28.166666666666664</v>
      </c>
      <c r="AQ226" s="17">
        <f t="shared" si="65"/>
        <v>1.0059523809523809</v>
      </c>
      <c r="AR226" s="21">
        <v>32.0833333333333</v>
      </c>
      <c r="AS226" s="17">
        <f t="shared" si="66"/>
        <v>1.0026041666666656</v>
      </c>
      <c r="AT226" s="21">
        <v>30.333333333333336</v>
      </c>
      <c r="AU226" s="17">
        <f t="shared" si="67"/>
        <v>1.0111111111111113</v>
      </c>
      <c r="AV226" s="21">
        <v>31.916666666666664</v>
      </c>
      <c r="AW226" s="17">
        <f t="shared" si="68"/>
        <v>1.1398809523809523</v>
      </c>
      <c r="AX226" s="17"/>
      <c r="AY226" s="21">
        <v>12.33</v>
      </c>
      <c r="AZ226" s="17">
        <f t="shared" si="69"/>
        <v>0.44035714285714284</v>
      </c>
      <c r="BA226" s="17" t="s">
        <v>1526</v>
      </c>
      <c r="BB226" s="21">
        <v>17.829999999999998</v>
      </c>
      <c r="BC226" s="17">
        <f t="shared" si="70"/>
        <v>0.63678571428571418</v>
      </c>
      <c r="BD226" s="21">
        <v>20.72</v>
      </c>
      <c r="BE226" s="17">
        <f t="shared" si="71"/>
        <v>0.64749999999999996</v>
      </c>
      <c r="BF226" s="21">
        <v>22.409999999999997</v>
      </c>
      <c r="BG226" s="17">
        <f t="shared" si="72"/>
        <v>0.89639999999999986</v>
      </c>
      <c r="BH226" s="21">
        <v>24.919999999999998</v>
      </c>
      <c r="BI226" s="17">
        <f t="shared" si="73"/>
        <v>0.985759493670886</v>
      </c>
      <c r="BJ226" s="21">
        <f t="shared" si="74"/>
        <v>296.27999999999997</v>
      </c>
      <c r="BK226" s="21">
        <f t="shared" si="75"/>
        <v>276.08499999999998</v>
      </c>
      <c r="BL226" s="21">
        <f t="shared" si="76"/>
        <v>80.28</v>
      </c>
      <c r="BM226" s="21">
        <f t="shared" si="77"/>
        <v>47.33</v>
      </c>
      <c r="BN226" s="17"/>
      <c r="BO226" s="17" t="s">
        <v>1601</v>
      </c>
      <c r="BQ226" s="17">
        <v>0.74435936148734616</v>
      </c>
      <c r="BR226" s="26">
        <v>0.72</v>
      </c>
      <c r="BS226" s="26">
        <f t="shared" si="78"/>
        <v>0.84435936148734614</v>
      </c>
      <c r="BU226" s="17">
        <f t="shared" si="79"/>
        <v>0</v>
      </c>
    </row>
    <row r="227" spans="1:73" s="6" customFormat="1" ht="18.75" customHeight="1" x14ac:dyDescent="0.15">
      <c r="A227" s="6" t="s">
        <v>1527</v>
      </c>
      <c r="B227" s="6" t="s">
        <v>112</v>
      </c>
      <c r="C227" s="6" t="s">
        <v>1469</v>
      </c>
      <c r="D227" s="6" t="s">
        <v>236</v>
      </c>
      <c r="E227" s="6" t="s">
        <v>236</v>
      </c>
      <c r="F227" s="6" t="s">
        <v>236</v>
      </c>
      <c r="G227" s="6" t="s">
        <v>24</v>
      </c>
      <c r="H227" s="6" t="s">
        <v>249</v>
      </c>
      <c r="I227" s="6" t="s">
        <v>250</v>
      </c>
      <c r="J227" s="6" t="s">
        <v>29</v>
      </c>
      <c r="K227" s="6" t="s">
        <v>1529</v>
      </c>
      <c r="L227" s="6" t="s">
        <v>1545</v>
      </c>
      <c r="M227" s="6" t="s">
        <v>1525</v>
      </c>
      <c r="N227" s="6">
        <v>1</v>
      </c>
      <c r="O227" s="8">
        <v>6.666666666666667</v>
      </c>
      <c r="P227" s="8">
        <v>11.166666666666666</v>
      </c>
      <c r="Q227" s="8">
        <v>24.024333333333331</v>
      </c>
      <c r="R227" s="7">
        <f t="shared" si="60"/>
        <v>28.374166666666667</v>
      </c>
      <c r="S227" s="17">
        <f t="shared" si="61"/>
        <v>0.18105948135917771</v>
      </c>
      <c r="T227" s="6">
        <v>4</v>
      </c>
      <c r="U227" s="6">
        <v>4</v>
      </c>
      <c r="V227" s="6">
        <v>3</v>
      </c>
      <c r="W227" s="6">
        <v>2</v>
      </c>
      <c r="X227" s="6" t="s">
        <v>28</v>
      </c>
      <c r="Y227" s="8">
        <v>35</v>
      </c>
      <c r="Z227" s="8">
        <v>24</v>
      </c>
      <c r="AA227" s="8">
        <v>36</v>
      </c>
      <c r="AB227" s="8">
        <v>26</v>
      </c>
      <c r="AC227" s="8">
        <v>26</v>
      </c>
      <c r="AD227" s="8">
        <v>26</v>
      </c>
      <c r="AE227" s="8">
        <v>26</v>
      </c>
      <c r="AF227" s="8">
        <v>26</v>
      </c>
      <c r="AG227" s="8">
        <v>34</v>
      </c>
      <c r="AH227" s="21">
        <v>25</v>
      </c>
      <c r="AI227" s="21">
        <v>24.490000000000002</v>
      </c>
      <c r="AJ227" s="21">
        <v>32</v>
      </c>
      <c r="AK227" s="8">
        <f t="shared" si="62"/>
        <v>340.49</v>
      </c>
      <c r="AL227" s="8">
        <v>34.833333333333329</v>
      </c>
      <c r="AM227" s="17">
        <f t="shared" si="63"/>
        <v>0.99523809523809514</v>
      </c>
      <c r="AN227" s="8">
        <v>27.75</v>
      </c>
      <c r="AO227" s="17">
        <f t="shared" si="64"/>
        <v>1.15625</v>
      </c>
      <c r="AP227" s="7">
        <v>20.25</v>
      </c>
      <c r="AQ227" s="17">
        <f t="shared" si="65"/>
        <v>0.5625</v>
      </c>
      <c r="AR227" s="21">
        <v>32.4166666666667</v>
      </c>
      <c r="AS227" s="17">
        <f t="shared" si="66"/>
        <v>1.2467948717948731</v>
      </c>
      <c r="AT227" s="21">
        <v>28</v>
      </c>
      <c r="AU227" s="17">
        <f t="shared" si="67"/>
        <v>1.0769230769230769</v>
      </c>
      <c r="AV227" s="21">
        <v>29</v>
      </c>
      <c r="AW227" s="17">
        <f t="shared" si="68"/>
        <v>1.1153846153846154</v>
      </c>
      <c r="AX227" s="17"/>
      <c r="AY227" s="21">
        <v>21.220000000000002</v>
      </c>
      <c r="AZ227" s="17">
        <f t="shared" si="69"/>
        <v>0.81615384615384623</v>
      </c>
      <c r="BA227" s="17" t="s">
        <v>1526</v>
      </c>
      <c r="BB227" s="21">
        <v>17.5</v>
      </c>
      <c r="BC227" s="17">
        <f t="shared" si="70"/>
        <v>0.67307692307692313</v>
      </c>
      <c r="BD227" s="21">
        <v>30.83</v>
      </c>
      <c r="BE227" s="17">
        <f t="shared" si="71"/>
        <v>0.90676470588235292</v>
      </c>
      <c r="BF227" s="21">
        <v>16.46</v>
      </c>
      <c r="BG227" s="17">
        <f t="shared" si="72"/>
        <v>0.65839999999999999</v>
      </c>
      <c r="BH227" s="21">
        <v>23.41</v>
      </c>
      <c r="BI227" s="17">
        <f t="shared" si="73"/>
        <v>0.95590036749693741</v>
      </c>
      <c r="BJ227" s="21">
        <f t="shared" si="74"/>
        <v>308.49</v>
      </c>
      <c r="BK227" s="21">
        <f t="shared" si="75"/>
        <v>281.67</v>
      </c>
      <c r="BL227" s="21">
        <f t="shared" si="76"/>
        <v>81.490000000000009</v>
      </c>
      <c r="BM227" s="21">
        <f t="shared" si="77"/>
        <v>39.870000000000005</v>
      </c>
      <c r="BN227" s="17"/>
      <c r="BO227" s="17" t="s">
        <v>1601</v>
      </c>
      <c r="BQ227" s="17">
        <v>0.74435936148734616</v>
      </c>
      <c r="BR227" s="26">
        <v>0.72</v>
      </c>
      <c r="BS227" s="26">
        <f t="shared" si="78"/>
        <v>0.84435936148734614</v>
      </c>
      <c r="BU227" s="17">
        <f t="shared" si="79"/>
        <v>0</v>
      </c>
    </row>
    <row r="228" spans="1:73" s="6" customFormat="1" ht="18.75" customHeight="1" x14ac:dyDescent="0.15">
      <c r="A228" s="6" t="s">
        <v>1527</v>
      </c>
      <c r="B228" s="6" t="s">
        <v>112</v>
      </c>
      <c r="C228" s="6" t="s">
        <v>1469</v>
      </c>
      <c r="D228" s="6" t="s">
        <v>236</v>
      </c>
      <c r="E228" s="6" t="s">
        <v>236</v>
      </c>
      <c r="F228" s="6" t="s">
        <v>236</v>
      </c>
      <c r="G228" s="6" t="s">
        <v>24</v>
      </c>
      <c r="H228" s="6" t="s">
        <v>251</v>
      </c>
      <c r="I228" s="6" t="s">
        <v>252</v>
      </c>
      <c r="J228" s="6" t="s">
        <v>29</v>
      </c>
      <c r="K228" s="6" t="s">
        <v>1529</v>
      </c>
      <c r="L228" s="6" t="s">
        <v>1545</v>
      </c>
      <c r="M228" s="6" t="s">
        <v>1525</v>
      </c>
      <c r="N228" s="6">
        <v>1</v>
      </c>
      <c r="O228" s="8">
        <v>1.6666666666666667</v>
      </c>
      <c r="P228" s="8">
        <v>10.416666666666666</v>
      </c>
      <c r="Q228" s="8">
        <v>10.19791666666667</v>
      </c>
      <c r="R228" s="7">
        <f t="shared" si="60"/>
        <v>11.96</v>
      </c>
      <c r="S228" s="17">
        <f t="shared" si="61"/>
        <v>0.17278855975485152</v>
      </c>
      <c r="T228" s="6">
        <v>4</v>
      </c>
      <c r="U228" s="6">
        <v>4</v>
      </c>
      <c r="V228" s="6">
        <v>3</v>
      </c>
      <c r="W228" s="6">
        <v>2</v>
      </c>
      <c r="X228" s="6" t="s">
        <v>36</v>
      </c>
      <c r="Y228" s="8">
        <v>9.25</v>
      </c>
      <c r="Z228" s="8">
        <v>12</v>
      </c>
      <c r="AA228" s="8">
        <v>14</v>
      </c>
      <c r="AB228" s="8">
        <v>13</v>
      </c>
      <c r="AC228" s="8">
        <v>13</v>
      </c>
      <c r="AD228" s="8">
        <v>12</v>
      </c>
      <c r="AE228" s="8">
        <v>12</v>
      </c>
      <c r="AF228" s="8">
        <v>12</v>
      </c>
      <c r="AG228" s="8">
        <v>13</v>
      </c>
      <c r="AH228" s="21">
        <v>10</v>
      </c>
      <c r="AI228" s="21">
        <v>10.27</v>
      </c>
      <c r="AJ228" s="21">
        <v>13</v>
      </c>
      <c r="AK228" s="8">
        <f t="shared" si="62"/>
        <v>143.52000000000001</v>
      </c>
      <c r="AL228" s="8">
        <v>14.75</v>
      </c>
      <c r="AM228" s="17">
        <f t="shared" si="63"/>
        <v>1.5945945945945945</v>
      </c>
      <c r="AN228" s="8">
        <v>11.625</v>
      </c>
      <c r="AO228" s="17">
        <f t="shared" si="64"/>
        <v>0.96875</v>
      </c>
      <c r="AP228" s="7">
        <v>10.5</v>
      </c>
      <c r="AQ228" s="17">
        <f t="shared" si="65"/>
        <v>0.75</v>
      </c>
      <c r="AR228" s="21">
        <v>14</v>
      </c>
      <c r="AS228" s="17">
        <f t="shared" si="66"/>
        <v>1.0769230769230769</v>
      </c>
      <c r="AT228" s="21">
        <v>13.166666666666666</v>
      </c>
      <c r="AU228" s="17">
        <f t="shared" si="67"/>
        <v>1.0128205128205128</v>
      </c>
      <c r="AV228" s="21">
        <v>8.25</v>
      </c>
      <c r="AW228" s="17">
        <f t="shared" si="68"/>
        <v>0.6875</v>
      </c>
      <c r="AX228" s="17" t="s">
        <v>1526</v>
      </c>
      <c r="AY228" s="21">
        <v>5.17</v>
      </c>
      <c r="AZ228" s="17">
        <f t="shared" si="69"/>
        <v>0.43083333333333335</v>
      </c>
      <c r="BA228" s="17" t="s">
        <v>1526</v>
      </c>
      <c r="BB228" s="21">
        <v>5.83</v>
      </c>
      <c r="BC228" s="17">
        <f t="shared" si="70"/>
        <v>0.48583333333333334</v>
      </c>
      <c r="BD228" s="21">
        <v>7.38</v>
      </c>
      <c r="BE228" s="17">
        <f t="shared" si="71"/>
        <v>0.56769230769230772</v>
      </c>
      <c r="BF228" s="21">
        <v>7.84</v>
      </c>
      <c r="BG228" s="17">
        <f t="shared" si="72"/>
        <v>0.78400000000000003</v>
      </c>
      <c r="BH228" s="21">
        <v>6.25</v>
      </c>
      <c r="BI228" s="17">
        <f t="shared" si="73"/>
        <v>0.60856864654333009</v>
      </c>
      <c r="BJ228" s="21">
        <f t="shared" si="74"/>
        <v>130.52000000000001</v>
      </c>
      <c r="BK228" s="21">
        <f t="shared" si="75"/>
        <v>104.76166666666667</v>
      </c>
      <c r="BL228" s="21">
        <f t="shared" si="76"/>
        <v>33.269999999999996</v>
      </c>
      <c r="BM228" s="21">
        <f t="shared" si="77"/>
        <v>14.09</v>
      </c>
      <c r="BN228" s="17" t="s">
        <v>1601</v>
      </c>
      <c r="BO228" s="17" t="s">
        <v>1601</v>
      </c>
      <c r="BQ228" s="17">
        <v>0.74435936148734616</v>
      </c>
      <c r="BR228" s="26">
        <v>0.72</v>
      </c>
      <c r="BS228" s="26">
        <f t="shared" si="78"/>
        <v>0.84435936148734614</v>
      </c>
      <c r="BU228" s="17">
        <f t="shared" si="79"/>
        <v>0</v>
      </c>
    </row>
    <row r="229" spans="1:73" s="6" customFormat="1" ht="18.75" customHeight="1" x14ac:dyDescent="0.15">
      <c r="A229" s="6" t="s">
        <v>1527</v>
      </c>
      <c r="B229" s="6" t="s">
        <v>112</v>
      </c>
      <c r="C229" s="6" t="s">
        <v>1469</v>
      </c>
      <c r="D229" s="6" t="s">
        <v>236</v>
      </c>
      <c r="E229" s="6" t="s">
        <v>236</v>
      </c>
      <c r="F229" s="6" t="s">
        <v>236</v>
      </c>
      <c r="G229" s="6" t="s">
        <v>24</v>
      </c>
      <c r="H229" s="6" t="s">
        <v>253</v>
      </c>
      <c r="I229" s="6" t="s">
        <v>254</v>
      </c>
      <c r="J229" s="6" t="s">
        <v>27</v>
      </c>
      <c r="K229" s="6" t="s">
        <v>1532</v>
      </c>
      <c r="L229" s="6" t="s">
        <v>1545</v>
      </c>
      <c r="M229" s="6" t="s">
        <v>1525</v>
      </c>
      <c r="N229" s="6">
        <v>1</v>
      </c>
      <c r="O229" s="8">
        <v>25.666666666666668</v>
      </c>
      <c r="P229" s="8">
        <v>45.415833333333332</v>
      </c>
      <c r="Q229" s="8">
        <v>41.340958333333312</v>
      </c>
      <c r="R229" s="7">
        <f t="shared" si="60"/>
        <v>47.258382756727066</v>
      </c>
      <c r="S229" s="17">
        <f t="shared" si="61"/>
        <v>0.14313708878447851</v>
      </c>
      <c r="T229" s="6">
        <v>4</v>
      </c>
      <c r="U229" s="6">
        <v>4</v>
      </c>
      <c r="V229" s="6">
        <v>4</v>
      </c>
      <c r="W229" s="6">
        <v>3</v>
      </c>
      <c r="X229" s="6" t="s">
        <v>36</v>
      </c>
      <c r="Y229" s="8">
        <v>56.826499176276776</v>
      </c>
      <c r="Z229" s="8">
        <v>38.079612850082377</v>
      </c>
      <c r="AA229" s="8">
        <v>47.867215815485999</v>
      </c>
      <c r="AB229" s="8">
        <v>50</v>
      </c>
      <c r="AC229" s="8">
        <v>50</v>
      </c>
      <c r="AD229" s="8">
        <v>44.523855024711708</v>
      </c>
      <c r="AE229" s="8">
        <v>48.281375617792399</v>
      </c>
      <c r="AF229" s="8">
        <v>48.624736408566726</v>
      </c>
      <c r="AG229" s="8">
        <v>53.897298187808907</v>
      </c>
      <c r="AH229" s="21">
        <v>36</v>
      </c>
      <c r="AI229" s="21">
        <v>35</v>
      </c>
      <c r="AJ229" s="21">
        <v>58</v>
      </c>
      <c r="AK229" s="8">
        <f t="shared" si="62"/>
        <v>567.10059308072482</v>
      </c>
      <c r="AL229" s="8">
        <v>48.083333333333336</v>
      </c>
      <c r="AM229" s="17">
        <f t="shared" si="63"/>
        <v>0.84614280362719529</v>
      </c>
      <c r="AN229" s="8">
        <v>45.208333333333343</v>
      </c>
      <c r="AO229" s="17">
        <f t="shared" si="64"/>
        <v>1.1872056974769254</v>
      </c>
      <c r="AP229" s="7">
        <v>35.000000000000014</v>
      </c>
      <c r="AQ229" s="17">
        <f t="shared" si="65"/>
        <v>0.73118938304067427</v>
      </c>
      <c r="AR229" s="21">
        <v>35.708333333333336</v>
      </c>
      <c r="AS229" s="17">
        <f t="shared" si="66"/>
        <v>0.71416666666666673</v>
      </c>
      <c r="AT229" s="21">
        <v>38.625</v>
      </c>
      <c r="AU229" s="17">
        <f t="shared" si="67"/>
        <v>0.77249999999999996</v>
      </c>
      <c r="AV229" s="21">
        <v>34.666666666666671</v>
      </c>
      <c r="AW229" s="17">
        <f t="shared" si="68"/>
        <v>0.77860882997273972</v>
      </c>
      <c r="AX229" s="17" t="s">
        <v>1526</v>
      </c>
      <c r="AY229" s="21">
        <v>32.041666666666671</v>
      </c>
      <c r="AZ229" s="17">
        <f t="shared" si="69"/>
        <v>0.66364444377717446</v>
      </c>
      <c r="BA229" s="17" t="s">
        <v>1526</v>
      </c>
      <c r="BB229" s="21">
        <v>25.083333333333332</v>
      </c>
      <c r="BC229" s="17">
        <f t="shared" si="70"/>
        <v>0.51585540994139234</v>
      </c>
      <c r="BD229" s="21">
        <v>26.625000000000004</v>
      </c>
      <c r="BE229" s="17">
        <f t="shared" si="71"/>
        <v>0.49399507758669697</v>
      </c>
      <c r="BF229" s="21">
        <v>40.749999999999993</v>
      </c>
      <c r="BG229" s="17">
        <f t="shared" si="72"/>
        <v>1.1319444444444442</v>
      </c>
      <c r="BH229" s="21">
        <v>29.125</v>
      </c>
      <c r="BI229" s="17">
        <f t="shared" si="73"/>
        <v>0.83214285714285718</v>
      </c>
      <c r="BJ229" s="21">
        <f t="shared" si="74"/>
        <v>509.10059308072488</v>
      </c>
      <c r="BK229" s="21">
        <f t="shared" si="75"/>
        <v>390.91666666666669</v>
      </c>
      <c r="BL229" s="21">
        <f t="shared" si="76"/>
        <v>129</v>
      </c>
      <c r="BM229" s="21">
        <f t="shared" si="77"/>
        <v>69.875</v>
      </c>
      <c r="BN229" s="17" t="s">
        <v>1601</v>
      </c>
      <c r="BO229" s="17" t="s">
        <v>1601</v>
      </c>
      <c r="BQ229" s="17">
        <v>0.74435936148734616</v>
      </c>
      <c r="BR229" s="26">
        <v>0.72</v>
      </c>
      <c r="BS229" s="26">
        <f t="shared" si="78"/>
        <v>0.84435936148734614</v>
      </c>
      <c r="BU229" s="17">
        <f t="shared" si="79"/>
        <v>0</v>
      </c>
    </row>
    <row r="230" spans="1:73" s="6" customFormat="1" ht="18.75" customHeight="1" x14ac:dyDescent="0.15">
      <c r="A230" s="6" t="s">
        <v>1527</v>
      </c>
      <c r="B230" s="6" t="s">
        <v>112</v>
      </c>
      <c r="C230" s="6" t="s">
        <v>1469</v>
      </c>
      <c r="D230" s="6" t="s">
        <v>236</v>
      </c>
      <c r="E230" s="6" t="s">
        <v>236</v>
      </c>
      <c r="F230" s="6" t="s">
        <v>236</v>
      </c>
      <c r="G230" s="6" t="s">
        <v>24</v>
      </c>
      <c r="H230" s="6" t="s">
        <v>255</v>
      </c>
      <c r="I230" s="6" t="s">
        <v>256</v>
      </c>
      <c r="J230" s="6" t="s">
        <v>29</v>
      </c>
      <c r="K230" s="6" t="s">
        <v>1529</v>
      </c>
      <c r="L230" s="6" t="s">
        <v>1545</v>
      </c>
      <c r="M230" s="6" t="s">
        <v>1525</v>
      </c>
      <c r="N230" s="6">
        <v>1</v>
      </c>
      <c r="O230" s="8">
        <v>19.916666666666668</v>
      </c>
      <c r="P230" s="8">
        <v>21.333333333333332</v>
      </c>
      <c r="Q230" s="8">
        <v>11.416666666666671</v>
      </c>
      <c r="R230" s="7">
        <f t="shared" si="60"/>
        <v>13.416666666666666</v>
      </c>
      <c r="S230" s="17">
        <f t="shared" si="61"/>
        <v>0.17518248175182438</v>
      </c>
      <c r="T230" s="6">
        <v>4</v>
      </c>
      <c r="U230" s="6">
        <v>3</v>
      </c>
      <c r="V230" s="6">
        <v>3</v>
      </c>
      <c r="W230" s="6">
        <v>2</v>
      </c>
      <c r="X230" s="6" t="s">
        <v>36</v>
      </c>
      <c r="Y230" s="8">
        <v>12</v>
      </c>
      <c r="Z230" s="8">
        <v>11</v>
      </c>
      <c r="AA230" s="8">
        <v>16</v>
      </c>
      <c r="AB230" s="8">
        <v>15</v>
      </c>
      <c r="AC230" s="8">
        <v>16</v>
      </c>
      <c r="AD230" s="8">
        <v>13</v>
      </c>
      <c r="AE230" s="8">
        <v>13</v>
      </c>
      <c r="AF230" s="8">
        <v>13</v>
      </c>
      <c r="AG230" s="8">
        <v>14</v>
      </c>
      <c r="AH230" s="21">
        <v>12</v>
      </c>
      <c r="AI230" s="21">
        <v>10</v>
      </c>
      <c r="AJ230" s="21">
        <v>16</v>
      </c>
      <c r="AK230" s="8">
        <f t="shared" si="62"/>
        <v>161</v>
      </c>
      <c r="AL230" s="8">
        <v>12</v>
      </c>
      <c r="AM230" s="17">
        <f t="shared" si="63"/>
        <v>1</v>
      </c>
      <c r="AN230" s="8">
        <v>14.5</v>
      </c>
      <c r="AO230" s="17">
        <f t="shared" si="64"/>
        <v>1.3181818181818181</v>
      </c>
      <c r="AP230" s="7">
        <v>8.4166666666666661</v>
      </c>
      <c r="AQ230" s="17">
        <f t="shared" si="65"/>
        <v>0.52604166666666663</v>
      </c>
      <c r="AR230" s="21">
        <v>15.0833333333333</v>
      </c>
      <c r="AS230" s="17">
        <f t="shared" si="66"/>
        <v>1.0055555555555533</v>
      </c>
      <c r="AT230" s="21">
        <v>16</v>
      </c>
      <c r="AU230" s="17">
        <f t="shared" si="67"/>
        <v>1</v>
      </c>
      <c r="AV230" s="21">
        <v>10</v>
      </c>
      <c r="AW230" s="17">
        <f t="shared" si="68"/>
        <v>0.76923076923076927</v>
      </c>
      <c r="AX230" s="17" t="s">
        <v>1526</v>
      </c>
      <c r="AY230" s="21">
        <v>3.75</v>
      </c>
      <c r="AZ230" s="17">
        <f t="shared" si="69"/>
        <v>0.28846153846153844</v>
      </c>
      <c r="BA230" s="17" t="s">
        <v>1526</v>
      </c>
      <c r="BB230" s="21">
        <v>3.92</v>
      </c>
      <c r="BC230" s="17">
        <f t="shared" si="70"/>
        <v>0.30153846153846153</v>
      </c>
      <c r="BD230" s="21">
        <v>6.84</v>
      </c>
      <c r="BE230" s="17">
        <f t="shared" si="71"/>
        <v>0.48857142857142855</v>
      </c>
      <c r="BF230" s="21">
        <v>7.25</v>
      </c>
      <c r="BG230" s="17">
        <f t="shared" si="72"/>
        <v>0.60416666666666663</v>
      </c>
      <c r="BH230" s="21">
        <v>4.83</v>
      </c>
      <c r="BI230" s="17">
        <f t="shared" si="73"/>
        <v>0.48299999999999998</v>
      </c>
      <c r="BJ230" s="21">
        <f t="shared" si="74"/>
        <v>145</v>
      </c>
      <c r="BK230" s="21">
        <f t="shared" si="75"/>
        <v>102.58999999999997</v>
      </c>
      <c r="BL230" s="21">
        <f t="shared" si="76"/>
        <v>38</v>
      </c>
      <c r="BM230" s="21">
        <f t="shared" si="77"/>
        <v>12.08</v>
      </c>
      <c r="BN230" s="17" t="s">
        <v>1601</v>
      </c>
      <c r="BO230" s="17" t="s">
        <v>1601</v>
      </c>
      <c r="BQ230" s="17">
        <v>0.74435936148734616</v>
      </c>
      <c r="BR230" s="26">
        <v>0.72</v>
      </c>
      <c r="BS230" s="26">
        <f t="shared" si="78"/>
        <v>0.84435936148734614</v>
      </c>
      <c r="BU230" s="17">
        <f t="shared" si="79"/>
        <v>0</v>
      </c>
    </row>
    <row r="231" spans="1:73" s="6" customFormat="1" ht="18.75" customHeight="1" x14ac:dyDescent="0.15">
      <c r="A231" s="6" t="s">
        <v>1534</v>
      </c>
      <c r="B231" s="6" t="s">
        <v>687</v>
      </c>
      <c r="C231" s="6" t="s">
        <v>821</v>
      </c>
      <c r="D231" s="6" t="s">
        <v>873</v>
      </c>
      <c r="E231" s="6" t="s">
        <v>873</v>
      </c>
      <c r="F231" s="6" t="s">
        <v>873</v>
      </c>
      <c r="G231" s="6" t="s">
        <v>355</v>
      </c>
      <c r="H231" s="6" t="s">
        <v>874</v>
      </c>
      <c r="I231" s="6" t="s">
        <v>875</v>
      </c>
      <c r="J231" s="6" t="s">
        <v>29</v>
      </c>
      <c r="K231" s="6" t="s">
        <v>1529</v>
      </c>
      <c r="L231" s="6" t="s">
        <v>1545</v>
      </c>
      <c r="M231" s="6" t="s">
        <v>1525</v>
      </c>
      <c r="N231" s="6">
        <v>1</v>
      </c>
      <c r="O231" s="8"/>
      <c r="P231" s="8">
        <v>0.95833333333333337</v>
      </c>
      <c r="Q231" s="8">
        <v>15.8475</v>
      </c>
      <c r="R231" s="7">
        <f t="shared" si="60"/>
        <v>25.416666666666668</v>
      </c>
      <c r="S231" s="17">
        <f t="shared" si="61"/>
        <v>0.60382815375716481</v>
      </c>
      <c r="U231" s="6">
        <v>10</v>
      </c>
      <c r="V231" s="6">
        <v>5</v>
      </c>
      <c r="W231" s="6">
        <v>3</v>
      </c>
      <c r="X231" s="6" t="s">
        <v>31</v>
      </c>
      <c r="Y231" s="8">
        <v>30</v>
      </c>
      <c r="Z231" s="8">
        <v>28</v>
      </c>
      <c r="AA231" s="8">
        <v>24</v>
      </c>
      <c r="AB231" s="8">
        <v>24</v>
      </c>
      <c r="AC231" s="8">
        <v>25</v>
      </c>
      <c r="AD231" s="8">
        <v>24</v>
      </c>
      <c r="AE231" s="8">
        <v>24</v>
      </c>
      <c r="AF231" s="8">
        <v>25</v>
      </c>
      <c r="AG231" s="8">
        <v>28</v>
      </c>
      <c r="AH231" s="21">
        <v>22</v>
      </c>
      <c r="AI231" s="21">
        <v>23</v>
      </c>
      <c r="AJ231" s="21">
        <v>28</v>
      </c>
      <c r="AK231" s="8">
        <f t="shared" si="62"/>
        <v>305</v>
      </c>
      <c r="AL231" s="8">
        <v>25</v>
      </c>
      <c r="AM231" s="17">
        <f t="shared" si="63"/>
        <v>0.83333333333333337</v>
      </c>
      <c r="AN231" s="8">
        <v>28</v>
      </c>
      <c r="AO231" s="17">
        <f t="shared" si="64"/>
        <v>1</v>
      </c>
      <c r="AP231" s="7">
        <v>24</v>
      </c>
      <c r="AQ231" s="17">
        <f t="shared" si="65"/>
        <v>1</v>
      </c>
      <c r="AR231" s="21">
        <v>4</v>
      </c>
      <c r="AS231" s="17">
        <f t="shared" si="66"/>
        <v>0.16666666666666666</v>
      </c>
      <c r="AT231" s="21">
        <v>26</v>
      </c>
      <c r="AU231" s="17">
        <f t="shared" si="67"/>
        <v>1.04</v>
      </c>
      <c r="AV231" s="21">
        <v>13</v>
      </c>
      <c r="AW231" s="17">
        <f t="shared" si="68"/>
        <v>0.54166666666666663</v>
      </c>
      <c r="AX231" s="17" t="s">
        <v>1526</v>
      </c>
      <c r="AY231" s="21">
        <v>0</v>
      </c>
      <c r="AZ231" s="17">
        <f t="shared" si="69"/>
        <v>0</v>
      </c>
      <c r="BA231" s="17" t="s">
        <v>1526</v>
      </c>
      <c r="BB231" s="21">
        <v>3</v>
      </c>
      <c r="BC231" s="17">
        <f t="shared" si="70"/>
        <v>0.12</v>
      </c>
      <c r="BD231" s="21">
        <v>12.5</v>
      </c>
      <c r="BE231" s="17">
        <f t="shared" si="71"/>
        <v>0.44642857142857145</v>
      </c>
      <c r="BF231" s="21">
        <v>25</v>
      </c>
      <c r="BG231" s="17">
        <f t="shared" si="72"/>
        <v>1.1363636363636365</v>
      </c>
      <c r="BH231" s="21">
        <v>24</v>
      </c>
      <c r="BI231" s="17">
        <f t="shared" si="73"/>
        <v>1.0434782608695652</v>
      </c>
      <c r="BJ231" s="21">
        <f t="shared" si="74"/>
        <v>277</v>
      </c>
      <c r="BK231" s="21">
        <f t="shared" si="75"/>
        <v>184.5</v>
      </c>
      <c r="BL231" s="21">
        <f t="shared" si="76"/>
        <v>73</v>
      </c>
      <c r="BM231" s="21">
        <f t="shared" si="77"/>
        <v>49</v>
      </c>
      <c r="BN231" s="17"/>
      <c r="BO231" s="17"/>
      <c r="BQ231" s="17">
        <v>0.5</v>
      </c>
      <c r="BR231" s="26">
        <v>0.72</v>
      </c>
      <c r="BS231" s="26">
        <f t="shared" si="78"/>
        <v>0.6</v>
      </c>
      <c r="BU231" s="17">
        <f t="shared" si="79"/>
        <v>0</v>
      </c>
    </row>
    <row r="232" spans="1:73" s="6" customFormat="1" ht="18.75" customHeight="1" x14ac:dyDescent="0.15">
      <c r="A232" s="6" t="s">
        <v>1534</v>
      </c>
      <c r="B232" s="6" t="s">
        <v>687</v>
      </c>
      <c r="C232" s="6" t="s">
        <v>821</v>
      </c>
      <c r="D232" s="6" t="s">
        <v>873</v>
      </c>
      <c r="E232" s="6" t="s">
        <v>873</v>
      </c>
      <c r="F232" s="6" t="s">
        <v>873</v>
      </c>
      <c r="G232" s="6" t="s">
        <v>355</v>
      </c>
      <c r="H232" s="6" t="s">
        <v>876</v>
      </c>
      <c r="I232" s="6" t="s">
        <v>877</v>
      </c>
      <c r="J232" s="6" t="s">
        <v>29</v>
      </c>
      <c r="K232" s="6" t="s">
        <v>1529</v>
      </c>
      <c r="L232" s="6" t="s">
        <v>1545</v>
      </c>
      <c r="M232" s="6" t="s">
        <v>1531</v>
      </c>
      <c r="N232" s="6">
        <v>0</v>
      </c>
      <c r="O232" s="8"/>
      <c r="P232" s="8">
        <v>2.25</v>
      </c>
      <c r="Q232" s="8">
        <v>4.1291666666666664</v>
      </c>
      <c r="R232" s="7">
        <f t="shared" si="60"/>
        <v>6.25</v>
      </c>
      <c r="S232" s="17">
        <f t="shared" si="61"/>
        <v>0.51362260343087796</v>
      </c>
      <c r="U232" s="6">
        <v>8</v>
      </c>
      <c r="V232" s="6">
        <v>7</v>
      </c>
      <c r="W232" s="6">
        <v>5</v>
      </c>
      <c r="X232" s="6" t="s">
        <v>31</v>
      </c>
      <c r="Y232" s="8">
        <v>10</v>
      </c>
      <c r="Z232" s="8">
        <v>8</v>
      </c>
      <c r="AA232" s="8">
        <v>5</v>
      </c>
      <c r="AB232" s="8">
        <v>5</v>
      </c>
      <c r="AC232" s="8">
        <v>5</v>
      </c>
      <c r="AD232" s="8">
        <v>5</v>
      </c>
      <c r="AE232" s="8">
        <v>5</v>
      </c>
      <c r="AF232" s="8">
        <v>7</v>
      </c>
      <c r="AG232" s="8">
        <v>7</v>
      </c>
      <c r="AH232" s="21">
        <v>5</v>
      </c>
      <c r="AI232" s="21">
        <v>6</v>
      </c>
      <c r="AJ232" s="21">
        <v>7</v>
      </c>
      <c r="AK232" s="8">
        <f t="shared" si="62"/>
        <v>75</v>
      </c>
      <c r="AL232" s="8">
        <v>8</v>
      </c>
      <c r="AM232" s="17">
        <f t="shared" si="63"/>
        <v>0.8</v>
      </c>
      <c r="AN232" s="8">
        <v>8</v>
      </c>
      <c r="AO232" s="17">
        <f t="shared" si="64"/>
        <v>1</v>
      </c>
      <c r="AP232" s="7">
        <v>5</v>
      </c>
      <c r="AQ232" s="17">
        <f t="shared" si="65"/>
        <v>1</v>
      </c>
      <c r="AR232" s="21">
        <v>0</v>
      </c>
      <c r="AS232" s="17">
        <f t="shared" si="66"/>
        <v>0</v>
      </c>
      <c r="AT232" s="21">
        <v>5</v>
      </c>
      <c r="AU232" s="17">
        <f t="shared" si="67"/>
        <v>1</v>
      </c>
      <c r="AV232" s="21">
        <v>2</v>
      </c>
      <c r="AW232" s="17">
        <f t="shared" si="68"/>
        <v>0.4</v>
      </c>
      <c r="AX232" s="17" t="s">
        <v>1526</v>
      </c>
      <c r="AY232" s="21">
        <v>0</v>
      </c>
      <c r="AZ232" s="17">
        <f t="shared" si="69"/>
        <v>0</v>
      </c>
      <c r="BA232" s="17" t="s">
        <v>1526</v>
      </c>
      <c r="BB232" s="21">
        <v>0</v>
      </c>
      <c r="BC232" s="17">
        <f t="shared" si="70"/>
        <v>0</v>
      </c>
      <c r="BD232" s="21">
        <v>1</v>
      </c>
      <c r="BE232" s="17">
        <f t="shared" si="71"/>
        <v>0.14285714285714285</v>
      </c>
      <c r="BF232" s="21">
        <v>8</v>
      </c>
      <c r="BG232" s="17">
        <f t="shared" si="72"/>
        <v>1.6</v>
      </c>
      <c r="BH232" s="21">
        <v>6</v>
      </c>
      <c r="BI232" s="17">
        <f t="shared" si="73"/>
        <v>1</v>
      </c>
      <c r="BJ232" s="21">
        <f t="shared" si="74"/>
        <v>68</v>
      </c>
      <c r="BK232" s="21">
        <f t="shared" si="75"/>
        <v>43</v>
      </c>
      <c r="BL232" s="21">
        <f t="shared" si="76"/>
        <v>18</v>
      </c>
      <c r="BM232" s="21">
        <f t="shared" si="77"/>
        <v>14</v>
      </c>
      <c r="BN232" s="17"/>
      <c r="BO232" s="17"/>
      <c r="BQ232" s="17">
        <v>0.5</v>
      </c>
      <c r="BR232" s="26">
        <v>0.72</v>
      </c>
      <c r="BS232" s="26">
        <f t="shared" si="78"/>
        <v>0.6</v>
      </c>
      <c r="BU232" s="17">
        <f t="shared" si="79"/>
        <v>0</v>
      </c>
    </row>
    <row r="233" spans="1:73" s="6" customFormat="1" ht="18.75" customHeight="1" x14ac:dyDescent="0.15">
      <c r="A233" s="6" t="s">
        <v>1534</v>
      </c>
      <c r="B233" s="6" t="s">
        <v>687</v>
      </c>
      <c r="C233" s="6" t="s">
        <v>821</v>
      </c>
      <c r="D233" s="6" t="s">
        <v>873</v>
      </c>
      <c r="E233" s="6" t="s">
        <v>873</v>
      </c>
      <c r="F233" s="6" t="s">
        <v>873</v>
      </c>
      <c r="G233" s="6" t="s">
        <v>355</v>
      </c>
      <c r="H233" s="6" t="s">
        <v>878</v>
      </c>
      <c r="I233" s="6" t="s">
        <v>879</v>
      </c>
      <c r="J233" s="6" t="s">
        <v>29</v>
      </c>
      <c r="K233" s="6" t="s">
        <v>1529</v>
      </c>
      <c r="L233" s="6" t="s">
        <v>1545</v>
      </c>
      <c r="M233" s="6" t="s">
        <v>1525</v>
      </c>
      <c r="N233" s="6">
        <v>1</v>
      </c>
      <c r="O233" s="8"/>
      <c r="P233" s="8">
        <v>0.84166666666666667</v>
      </c>
      <c r="Q233" s="8">
        <v>11.370833333333332</v>
      </c>
      <c r="R233" s="7">
        <f t="shared" si="60"/>
        <v>16.875</v>
      </c>
      <c r="S233" s="17">
        <f t="shared" si="61"/>
        <v>0.48406009527299387</v>
      </c>
      <c r="U233" s="6">
        <v>9</v>
      </c>
      <c r="V233" s="6">
        <v>6</v>
      </c>
      <c r="W233" s="6">
        <v>3</v>
      </c>
      <c r="X233" s="6" t="s">
        <v>31</v>
      </c>
      <c r="Y233" s="8">
        <v>16</v>
      </c>
      <c r="Z233" s="8">
        <v>15</v>
      </c>
      <c r="AA233" s="8">
        <v>17</v>
      </c>
      <c r="AB233" s="8">
        <v>17</v>
      </c>
      <c r="AC233" s="8">
        <v>17</v>
      </c>
      <c r="AD233" s="8">
        <v>17</v>
      </c>
      <c r="AE233" s="8">
        <v>17</v>
      </c>
      <c r="AF233" s="8">
        <v>17</v>
      </c>
      <c r="AG233" s="8">
        <v>18</v>
      </c>
      <c r="AH233" s="21">
        <v>18</v>
      </c>
      <c r="AI233" s="21">
        <v>15.5</v>
      </c>
      <c r="AJ233" s="21">
        <v>18</v>
      </c>
      <c r="AK233" s="8">
        <f t="shared" si="62"/>
        <v>202.5</v>
      </c>
      <c r="AL233" s="8">
        <v>23</v>
      </c>
      <c r="AM233" s="17">
        <f t="shared" si="63"/>
        <v>1.4375</v>
      </c>
      <c r="AN233" s="8">
        <v>15</v>
      </c>
      <c r="AO233" s="17">
        <f t="shared" si="64"/>
        <v>1</v>
      </c>
      <c r="AP233" s="7">
        <v>17.5</v>
      </c>
      <c r="AQ233" s="17">
        <f t="shared" si="65"/>
        <v>1.0294117647058822</v>
      </c>
      <c r="AR233" s="21">
        <v>3</v>
      </c>
      <c r="AS233" s="17">
        <f t="shared" si="66"/>
        <v>0.17647058823529413</v>
      </c>
      <c r="AT233" s="21">
        <v>17</v>
      </c>
      <c r="AU233" s="17">
        <f t="shared" si="67"/>
        <v>1</v>
      </c>
      <c r="AV233" s="21">
        <v>17</v>
      </c>
      <c r="AW233" s="17">
        <f t="shared" si="68"/>
        <v>1</v>
      </c>
      <c r="AX233" s="17"/>
      <c r="AY233" s="21">
        <v>0</v>
      </c>
      <c r="AZ233" s="17">
        <f t="shared" si="69"/>
        <v>0</v>
      </c>
      <c r="BA233" s="17" t="s">
        <v>1526</v>
      </c>
      <c r="BB233" s="21">
        <v>2.09</v>
      </c>
      <c r="BC233" s="17">
        <f t="shared" si="70"/>
        <v>0.12294117647058822</v>
      </c>
      <c r="BD233" s="21">
        <v>23.42</v>
      </c>
      <c r="BE233" s="17">
        <f t="shared" si="71"/>
        <v>1.3011111111111111</v>
      </c>
      <c r="BF233" s="21">
        <v>10.620000000000003</v>
      </c>
      <c r="BG233" s="17">
        <f t="shared" si="72"/>
        <v>0.59000000000000019</v>
      </c>
      <c r="BH233" s="21">
        <v>4.04</v>
      </c>
      <c r="BI233" s="17">
        <f t="shared" si="73"/>
        <v>0.26064516129032256</v>
      </c>
      <c r="BJ233" s="21">
        <f t="shared" si="74"/>
        <v>184.5</v>
      </c>
      <c r="BK233" s="21">
        <f t="shared" si="75"/>
        <v>132.66999999999999</v>
      </c>
      <c r="BL233" s="21">
        <f t="shared" si="76"/>
        <v>51.5</v>
      </c>
      <c r="BM233" s="21">
        <f t="shared" si="77"/>
        <v>14.660000000000004</v>
      </c>
      <c r="BN233" s="17" t="s">
        <v>1601</v>
      </c>
      <c r="BO233" s="17" t="s">
        <v>1601</v>
      </c>
      <c r="BQ233" s="17">
        <v>0.5</v>
      </c>
      <c r="BR233" s="26">
        <v>0.72</v>
      </c>
      <c r="BS233" s="26">
        <f t="shared" si="78"/>
        <v>0.6</v>
      </c>
      <c r="BU233" s="17">
        <f t="shared" si="79"/>
        <v>0</v>
      </c>
    </row>
    <row r="234" spans="1:73" s="6" customFormat="1" ht="18.75" customHeight="1" x14ac:dyDescent="0.15">
      <c r="A234" s="6" t="s">
        <v>1534</v>
      </c>
      <c r="B234" s="6" t="s">
        <v>687</v>
      </c>
      <c r="C234" s="6" t="s">
        <v>821</v>
      </c>
      <c r="D234" s="6" t="s">
        <v>873</v>
      </c>
      <c r="E234" s="6" t="s">
        <v>873</v>
      </c>
      <c r="F234" s="6" t="s">
        <v>873</v>
      </c>
      <c r="G234" s="6" t="s">
        <v>355</v>
      </c>
      <c r="H234" s="6" t="s">
        <v>880</v>
      </c>
      <c r="I234" s="6" t="s">
        <v>881</v>
      </c>
      <c r="J234" s="6" t="s">
        <v>29</v>
      </c>
      <c r="K234" s="6" t="s">
        <v>1529</v>
      </c>
      <c r="L234" s="6" t="s">
        <v>1545</v>
      </c>
      <c r="M234" s="6" t="s">
        <v>1525</v>
      </c>
      <c r="N234" s="6">
        <v>1</v>
      </c>
      <c r="O234" s="8"/>
      <c r="P234" s="8">
        <v>0.33333333333333331</v>
      </c>
      <c r="Q234" s="8">
        <v>8.1191666666666666</v>
      </c>
      <c r="R234" s="7">
        <f t="shared" si="60"/>
        <v>14.916666666666666</v>
      </c>
      <c r="S234" s="17">
        <f t="shared" si="61"/>
        <v>0.83721646310171405</v>
      </c>
      <c r="U234" s="6">
        <v>12</v>
      </c>
      <c r="V234" s="6">
        <v>7</v>
      </c>
      <c r="W234" s="6">
        <v>2</v>
      </c>
      <c r="X234" s="6" t="s">
        <v>31</v>
      </c>
      <c r="Y234" s="8">
        <v>18</v>
      </c>
      <c r="Z234" s="8">
        <v>13</v>
      </c>
      <c r="AA234" s="8">
        <v>13</v>
      </c>
      <c r="AB234" s="8">
        <v>13</v>
      </c>
      <c r="AC234" s="8">
        <v>14</v>
      </c>
      <c r="AD234" s="8">
        <v>14</v>
      </c>
      <c r="AE234" s="8">
        <v>14</v>
      </c>
      <c r="AF234" s="8">
        <v>17</v>
      </c>
      <c r="AG234" s="8">
        <v>17</v>
      </c>
      <c r="AH234" s="21">
        <v>15</v>
      </c>
      <c r="AI234" s="21">
        <v>14</v>
      </c>
      <c r="AJ234" s="21">
        <v>17</v>
      </c>
      <c r="AK234" s="8">
        <f t="shared" si="62"/>
        <v>179</v>
      </c>
      <c r="AL234" s="8">
        <v>21</v>
      </c>
      <c r="AM234" s="17">
        <f t="shared" si="63"/>
        <v>1.1666666666666667</v>
      </c>
      <c r="AN234" s="8">
        <v>13</v>
      </c>
      <c r="AO234" s="17">
        <f t="shared" si="64"/>
        <v>1</v>
      </c>
      <c r="AP234" s="7">
        <v>13</v>
      </c>
      <c r="AQ234" s="17">
        <f t="shared" si="65"/>
        <v>1</v>
      </c>
      <c r="AR234" s="21">
        <v>0</v>
      </c>
      <c r="AS234" s="17">
        <f t="shared" si="66"/>
        <v>0</v>
      </c>
      <c r="AT234" s="21">
        <v>14.5</v>
      </c>
      <c r="AU234" s="17">
        <f t="shared" si="67"/>
        <v>1.0357142857142858</v>
      </c>
      <c r="AV234" s="21">
        <v>13.5</v>
      </c>
      <c r="AW234" s="17">
        <f t="shared" si="68"/>
        <v>0.9642857142857143</v>
      </c>
      <c r="AX234" s="17" t="s">
        <v>1526</v>
      </c>
      <c r="AY234" s="21">
        <v>0</v>
      </c>
      <c r="AZ234" s="17">
        <f t="shared" si="69"/>
        <v>0</v>
      </c>
      <c r="BA234" s="17" t="s">
        <v>1526</v>
      </c>
      <c r="BB234" s="21">
        <v>4.67</v>
      </c>
      <c r="BC234" s="17">
        <f t="shared" si="70"/>
        <v>0.27470588235294119</v>
      </c>
      <c r="BD234" s="21">
        <v>28.25</v>
      </c>
      <c r="BE234" s="17">
        <f t="shared" si="71"/>
        <v>1.661764705882353</v>
      </c>
      <c r="BF234" s="21">
        <v>13.08</v>
      </c>
      <c r="BG234" s="17">
        <f t="shared" si="72"/>
        <v>0.872</v>
      </c>
      <c r="BH234" s="21">
        <v>10.67</v>
      </c>
      <c r="BI234" s="17">
        <f t="shared" si="73"/>
        <v>0.76214285714285712</v>
      </c>
      <c r="BJ234" s="21">
        <f t="shared" si="74"/>
        <v>162</v>
      </c>
      <c r="BK234" s="21">
        <f t="shared" si="75"/>
        <v>131.66999999999999</v>
      </c>
      <c r="BL234" s="21">
        <f t="shared" si="76"/>
        <v>46</v>
      </c>
      <c r="BM234" s="21">
        <f t="shared" si="77"/>
        <v>23.75</v>
      </c>
      <c r="BN234" s="17" t="s">
        <v>1601</v>
      </c>
      <c r="BO234" s="17" t="s">
        <v>1601</v>
      </c>
      <c r="BQ234" s="17">
        <v>0.5</v>
      </c>
      <c r="BR234" s="26">
        <v>0.72</v>
      </c>
      <c r="BS234" s="26">
        <f t="shared" si="78"/>
        <v>0.6</v>
      </c>
      <c r="BU234" s="17">
        <f t="shared" si="79"/>
        <v>0</v>
      </c>
    </row>
    <row r="235" spans="1:73" s="6" customFormat="1" ht="18.75" customHeight="1" x14ac:dyDescent="0.15">
      <c r="A235" s="6" t="s">
        <v>1534</v>
      </c>
      <c r="B235" s="6" t="s">
        <v>687</v>
      </c>
      <c r="C235" s="6" t="s">
        <v>821</v>
      </c>
      <c r="D235" s="6" t="s">
        <v>873</v>
      </c>
      <c r="E235" s="6" t="s">
        <v>873</v>
      </c>
      <c r="F235" s="6" t="s">
        <v>873</v>
      </c>
      <c r="G235" s="6" t="s">
        <v>355</v>
      </c>
      <c r="H235" s="6" t="s">
        <v>882</v>
      </c>
      <c r="I235" s="6" t="s">
        <v>883</v>
      </c>
      <c r="J235" s="6" t="s">
        <v>29</v>
      </c>
      <c r="K235" s="6" t="s">
        <v>1529</v>
      </c>
      <c r="L235" s="6" t="s">
        <v>1545</v>
      </c>
      <c r="M235" s="6" t="s">
        <v>1531</v>
      </c>
      <c r="N235" s="6">
        <v>0</v>
      </c>
      <c r="O235" s="8"/>
      <c r="P235" s="8">
        <v>0.33333333333333331</v>
      </c>
      <c r="Q235" s="8">
        <v>5.0724999999999998</v>
      </c>
      <c r="R235" s="7">
        <f t="shared" si="60"/>
        <v>7.333333333333333</v>
      </c>
      <c r="S235" s="17">
        <f t="shared" si="61"/>
        <v>0.44570395925743389</v>
      </c>
      <c r="U235" s="6">
        <v>12</v>
      </c>
      <c r="V235" s="6">
        <v>10</v>
      </c>
      <c r="W235" s="6">
        <v>8</v>
      </c>
      <c r="X235" s="6" t="s">
        <v>31</v>
      </c>
      <c r="Y235" s="8">
        <v>10</v>
      </c>
      <c r="Z235" s="8">
        <v>6</v>
      </c>
      <c r="AA235" s="8">
        <v>7</v>
      </c>
      <c r="AB235" s="8">
        <v>7</v>
      </c>
      <c r="AC235" s="8">
        <v>7</v>
      </c>
      <c r="AD235" s="8">
        <v>7</v>
      </c>
      <c r="AE235" s="8">
        <v>8</v>
      </c>
      <c r="AF235" s="8">
        <v>6</v>
      </c>
      <c r="AG235" s="8">
        <v>8</v>
      </c>
      <c r="AH235" s="21">
        <v>7</v>
      </c>
      <c r="AI235" s="21">
        <v>7</v>
      </c>
      <c r="AJ235" s="21">
        <v>8</v>
      </c>
      <c r="AK235" s="8">
        <f t="shared" si="62"/>
        <v>88</v>
      </c>
      <c r="AL235" s="8">
        <v>9.5</v>
      </c>
      <c r="AM235" s="17">
        <f t="shared" si="63"/>
        <v>0.95</v>
      </c>
      <c r="AN235" s="8">
        <v>7</v>
      </c>
      <c r="AO235" s="17">
        <f t="shared" si="64"/>
        <v>1.1666666666666667</v>
      </c>
      <c r="AP235" s="7">
        <v>9</v>
      </c>
      <c r="AQ235" s="17">
        <f t="shared" si="65"/>
        <v>1.2857142857142858</v>
      </c>
      <c r="AR235" s="21">
        <v>0</v>
      </c>
      <c r="AS235" s="17">
        <f t="shared" si="66"/>
        <v>0</v>
      </c>
      <c r="AT235" s="21">
        <v>11</v>
      </c>
      <c r="AU235" s="17">
        <f t="shared" si="67"/>
        <v>1.5714285714285714</v>
      </c>
      <c r="AV235" s="21">
        <v>0</v>
      </c>
      <c r="AW235" s="17">
        <f t="shared" si="68"/>
        <v>0</v>
      </c>
      <c r="AX235" s="17" t="s">
        <v>1526</v>
      </c>
      <c r="AY235" s="21">
        <v>0</v>
      </c>
      <c r="AZ235" s="17">
        <f t="shared" si="69"/>
        <v>0</v>
      </c>
      <c r="BA235" s="17" t="s">
        <v>1526</v>
      </c>
      <c r="BB235" s="21">
        <v>6</v>
      </c>
      <c r="BC235" s="17">
        <f t="shared" si="70"/>
        <v>1</v>
      </c>
      <c r="BD235" s="21">
        <v>20</v>
      </c>
      <c r="BE235" s="17">
        <f t="shared" si="71"/>
        <v>2.5</v>
      </c>
      <c r="BF235" s="21">
        <v>0</v>
      </c>
      <c r="BG235" s="17">
        <f t="shared" si="72"/>
        <v>0</v>
      </c>
      <c r="BH235" s="21">
        <v>0.17</v>
      </c>
      <c r="BI235" s="17">
        <f t="shared" si="73"/>
        <v>2.4285714285714289E-2</v>
      </c>
      <c r="BJ235" s="21">
        <f t="shared" si="74"/>
        <v>80</v>
      </c>
      <c r="BK235" s="21">
        <f t="shared" si="75"/>
        <v>62.67</v>
      </c>
      <c r="BL235" s="21">
        <f t="shared" si="76"/>
        <v>22</v>
      </c>
      <c r="BM235" s="21">
        <f t="shared" si="77"/>
        <v>0.17</v>
      </c>
      <c r="BN235" s="17" t="s">
        <v>1601</v>
      </c>
      <c r="BO235" s="17" t="s">
        <v>1601</v>
      </c>
      <c r="BQ235" s="17">
        <v>0.5</v>
      </c>
      <c r="BR235" s="26">
        <v>0.72</v>
      </c>
      <c r="BS235" s="26">
        <f t="shared" si="78"/>
        <v>0.6</v>
      </c>
      <c r="BU235" s="17">
        <f t="shared" si="79"/>
        <v>0</v>
      </c>
    </row>
    <row r="236" spans="1:73" s="6" customFormat="1" ht="18.75" customHeight="1" x14ac:dyDescent="0.15">
      <c r="A236" s="6" t="s">
        <v>1534</v>
      </c>
      <c r="B236" s="6" t="s">
        <v>687</v>
      </c>
      <c r="C236" s="6" t="s">
        <v>821</v>
      </c>
      <c r="D236" s="6" t="s">
        <v>873</v>
      </c>
      <c r="E236" s="6" t="s">
        <v>884</v>
      </c>
      <c r="F236" s="6" t="s">
        <v>884</v>
      </c>
      <c r="G236" s="6" t="s">
        <v>50</v>
      </c>
      <c r="H236" s="6" t="s">
        <v>885</v>
      </c>
      <c r="I236" s="6" t="s">
        <v>886</v>
      </c>
      <c r="J236" s="6" t="s">
        <v>29</v>
      </c>
      <c r="K236" s="6" t="s">
        <v>1529</v>
      </c>
      <c r="L236" s="6" t="s">
        <v>1545</v>
      </c>
      <c r="M236" s="6" t="s">
        <v>1531</v>
      </c>
      <c r="N236" s="6">
        <v>0</v>
      </c>
      <c r="O236" s="8"/>
      <c r="P236" s="8">
        <v>0.33333333333333331</v>
      </c>
      <c r="Q236" s="8">
        <v>3.8716666666666666</v>
      </c>
      <c r="R236" s="7">
        <f t="shared" si="60"/>
        <v>5.916666666666667</v>
      </c>
      <c r="S236" s="17">
        <f t="shared" si="61"/>
        <v>0.52819629789065869</v>
      </c>
      <c r="U236" s="6">
        <v>5</v>
      </c>
      <c r="V236" s="6">
        <v>4</v>
      </c>
      <c r="W236" s="6">
        <v>3</v>
      </c>
      <c r="X236" s="6" t="s">
        <v>31</v>
      </c>
      <c r="Y236" s="8">
        <v>6</v>
      </c>
      <c r="Z236" s="8">
        <v>5</v>
      </c>
      <c r="AA236" s="8">
        <v>5</v>
      </c>
      <c r="AB236" s="8">
        <v>5</v>
      </c>
      <c r="AC236" s="8">
        <v>5</v>
      </c>
      <c r="AD236" s="8">
        <v>5</v>
      </c>
      <c r="AE236" s="8">
        <v>5</v>
      </c>
      <c r="AF236" s="8">
        <v>5</v>
      </c>
      <c r="AG236" s="8">
        <v>7</v>
      </c>
      <c r="AH236" s="21">
        <v>9</v>
      </c>
      <c r="AI236" s="21">
        <v>5</v>
      </c>
      <c r="AJ236" s="21">
        <v>9</v>
      </c>
      <c r="AK236" s="8">
        <f t="shared" si="62"/>
        <v>71</v>
      </c>
      <c r="AL236" s="8">
        <v>1</v>
      </c>
      <c r="AM236" s="17">
        <f t="shared" si="63"/>
        <v>0.16666666666666666</v>
      </c>
      <c r="AN236" s="8">
        <v>4</v>
      </c>
      <c r="AO236" s="17">
        <f t="shared" si="64"/>
        <v>0.8</v>
      </c>
      <c r="AP236" s="7">
        <v>5</v>
      </c>
      <c r="AQ236" s="17">
        <f t="shared" si="65"/>
        <v>1</v>
      </c>
      <c r="AR236" s="21">
        <v>0</v>
      </c>
      <c r="AS236" s="17">
        <f t="shared" si="66"/>
        <v>0</v>
      </c>
      <c r="AT236" s="21">
        <v>4.5</v>
      </c>
      <c r="AU236" s="17">
        <f t="shared" si="67"/>
        <v>0.9</v>
      </c>
      <c r="AV236" s="21">
        <v>0.92</v>
      </c>
      <c r="AW236" s="17">
        <f t="shared" si="68"/>
        <v>0.184</v>
      </c>
      <c r="AX236" s="17" t="s">
        <v>1526</v>
      </c>
      <c r="AY236" s="21">
        <v>0</v>
      </c>
      <c r="AZ236" s="17">
        <f t="shared" si="69"/>
        <v>0</v>
      </c>
      <c r="BA236" s="17" t="s">
        <v>1526</v>
      </c>
      <c r="BB236" s="21">
        <v>0</v>
      </c>
      <c r="BC236" s="17">
        <f t="shared" si="70"/>
        <v>0</v>
      </c>
      <c r="BD236" s="21">
        <v>2.8</v>
      </c>
      <c r="BE236" s="17">
        <f t="shared" si="71"/>
        <v>0.39999999999999997</v>
      </c>
      <c r="BF236" s="21">
        <v>-2.73</v>
      </c>
      <c r="BG236" s="17">
        <f t="shared" si="72"/>
        <v>-0.30333333333333334</v>
      </c>
      <c r="BH236" s="21">
        <v>0</v>
      </c>
      <c r="BI236" s="17">
        <f>BH236/AI236</f>
        <v>0</v>
      </c>
      <c r="BJ236" s="21">
        <f t="shared" si="74"/>
        <v>62</v>
      </c>
      <c r="BK236" s="21">
        <f t="shared" si="75"/>
        <v>15.489999999999998</v>
      </c>
      <c r="BL236" s="21">
        <f t="shared" si="76"/>
        <v>23</v>
      </c>
      <c r="BM236" s="21">
        <f t="shared" si="77"/>
        <v>-2.73</v>
      </c>
      <c r="BN236" s="17" t="s">
        <v>1601</v>
      </c>
      <c r="BO236" s="17" t="s">
        <v>1601</v>
      </c>
      <c r="BQ236" s="17">
        <v>0.27777777777777779</v>
      </c>
      <c r="BR236" s="26">
        <v>0.72</v>
      </c>
      <c r="BS236" s="26">
        <f t="shared" si="78"/>
        <v>0.37777777777777777</v>
      </c>
      <c r="BU236" s="17">
        <f t="shared" si="79"/>
        <v>0</v>
      </c>
    </row>
    <row r="237" spans="1:73" s="6" customFormat="1" ht="18.75" customHeight="1" x14ac:dyDescent="0.15">
      <c r="A237" s="6" t="s">
        <v>1534</v>
      </c>
      <c r="B237" s="6" t="s">
        <v>687</v>
      </c>
      <c r="C237" s="6" t="s">
        <v>821</v>
      </c>
      <c r="D237" s="6" t="s">
        <v>873</v>
      </c>
      <c r="E237" s="6" t="s">
        <v>884</v>
      </c>
      <c r="F237" s="6" t="s">
        <v>884</v>
      </c>
      <c r="G237" s="6" t="s">
        <v>50</v>
      </c>
      <c r="H237" s="6" t="s">
        <v>887</v>
      </c>
      <c r="I237" s="6" t="s">
        <v>888</v>
      </c>
      <c r="J237" s="6" t="s">
        <v>27</v>
      </c>
      <c r="K237" s="6" t="s">
        <v>1530</v>
      </c>
      <c r="L237" s="6" t="s">
        <v>1545</v>
      </c>
      <c r="M237" s="6" t="s">
        <v>1525</v>
      </c>
      <c r="N237" s="6">
        <v>1</v>
      </c>
      <c r="O237" s="8"/>
      <c r="P237" s="8">
        <v>0.41666666666666669</v>
      </c>
      <c r="Q237" s="8">
        <v>2.3841666666666668</v>
      </c>
      <c r="R237" s="7">
        <f t="shared" si="60"/>
        <v>9.0833333333333339</v>
      </c>
      <c r="S237" s="17">
        <f t="shared" si="61"/>
        <v>2.8098566934638241</v>
      </c>
      <c r="V237" s="6">
        <v>4</v>
      </c>
      <c r="W237" s="6">
        <v>1</v>
      </c>
      <c r="X237" s="6" t="s">
        <v>31</v>
      </c>
      <c r="Y237" s="8">
        <v>8.02</v>
      </c>
      <c r="Z237" s="8">
        <v>7.3626176719999998</v>
      </c>
      <c r="AA237" s="8">
        <v>10</v>
      </c>
      <c r="AB237" s="8">
        <v>10.2037563011818</v>
      </c>
      <c r="AC237" s="8">
        <v>10.199999999999999</v>
      </c>
      <c r="AD237" s="8">
        <v>10.5</v>
      </c>
      <c r="AE237" s="8">
        <v>10.21228123</v>
      </c>
      <c r="AF237" s="8">
        <v>10.79050601</v>
      </c>
      <c r="AG237" s="8">
        <v>10.210838786818201</v>
      </c>
      <c r="AH237" s="21">
        <v>3</v>
      </c>
      <c r="AI237" s="21">
        <v>8.5</v>
      </c>
      <c r="AJ237" s="21">
        <v>10</v>
      </c>
      <c r="AK237" s="8">
        <f t="shared" si="62"/>
        <v>109</v>
      </c>
      <c r="AL237" s="8">
        <v>4.1660000000000004</v>
      </c>
      <c r="AM237" s="17">
        <f t="shared" si="63"/>
        <v>0.51945137157107235</v>
      </c>
      <c r="AN237" s="8">
        <v>-0.33</v>
      </c>
      <c r="AO237" s="17">
        <f t="shared" si="64"/>
        <v>-4.4821015391711627E-2</v>
      </c>
      <c r="AP237" s="7">
        <v>3</v>
      </c>
      <c r="AQ237" s="17">
        <f t="shared" si="65"/>
        <v>0.3</v>
      </c>
      <c r="AR237" s="21">
        <v>0</v>
      </c>
      <c r="AS237" s="17">
        <f t="shared" si="66"/>
        <v>0</v>
      </c>
      <c r="AT237" s="21">
        <v>5</v>
      </c>
      <c r="AU237" s="17">
        <f t="shared" si="67"/>
        <v>0.49019607843137258</v>
      </c>
      <c r="AV237" s="21">
        <v>2</v>
      </c>
      <c r="AW237" s="17">
        <f t="shared" si="68"/>
        <v>0.19047619047619047</v>
      </c>
      <c r="AX237" s="17" t="s">
        <v>1526</v>
      </c>
      <c r="AY237" s="21">
        <v>6</v>
      </c>
      <c r="AZ237" s="17">
        <f t="shared" si="69"/>
        <v>0.58752788577484172</v>
      </c>
      <c r="BA237" s="17" t="s">
        <v>1526</v>
      </c>
      <c r="BB237" s="21">
        <v>2</v>
      </c>
      <c r="BC237" s="17">
        <f t="shared" si="70"/>
        <v>0.18534811974030865</v>
      </c>
      <c r="BD237" s="21">
        <v>1</v>
      </c>
      <c r="BE237" s="17">
        <f t="shared" si="71"/>
        <v>9.7935147236969541E-2</v>
      </c>
      <c r="BF237" s="21">
        <v>2</v>
      </c>
      <c r="BG237" s="17">
        <f t="shared" si="72"/>
        <v>0.66666666666666663</v>
      </c>
      <c r="BH237" s="21">
        <v>4</v>
      </c>
      <c r="BI237" s="17">
        <f t="shared" si="73"/>
        <v>0.47058823529411764</v>
      </c>
      <c r="BJ237" s="21">
        <f t="shared" si="74"/>
        <v>99</v>
      </c>
      <c r="BK237" s="21">
        <f t="shared" si="75"/>
        <v>28.835999999999999</v>
      </c>
      <c r="BL237" s="21">
        <f t="shared" si="76"/>
        <v>21.5</v>
      </c>
      <c r="BM237" s="21">
        <f t="shared" si="77"/>
        <v>6</v>
      </c>
      <c r="BN237" s="17" t="s">
        <v>1601</v>
      </c>
      <c r="BO237" s="17" t="s">
        <v>1601</v>
      </c>
      <c r="BQ237" s="17">
        <v>0.27777777777777779</v>
      </c>
      <c r="BR237" s="26">
        <v>0.72</v>
      </c>
      <c r="BS237" s="26">
        <f t="shared" si="78"/>
        <v>0.37777777777777777</v>
      </c>
      <c r="BU237" s="17">
        <f t="shared" si="79"/>
        <v>0</v>
      </c>
    </row>
    <row r="238" spans="1:73" s="6" customFormat="1" ht="18.75" customHeight="1" x14ac:dyDescent="0.15">
      <c r="A238" s="6" t="s">
        <v>1534</v>
      </c>
      <c r="B238" s="6" t="s">
        <v>687</v>
      </c>
      <c r="C238" s="6" t="s">
        <v>821</v>
      </c>
      <c r="D238" s="6" t="s">
        <v>873</v>
      </c>
      <c r="E238" s="6" t="s">
        <v>884</v>
      </c>
      <c r="F238" s="6" t="s">
        <v>884</v>
      </c>
      <c r="G238" s="6" t="s">
        <v>50</v>
      </c>
      <c r="H238" s="6" t="s">
        <v>889</v>
      </c>
      <c r="I238" s="6" t="s">
        <v>890</v>
      </c>
      <c r="J238" s="6" t="s">
        <v>29</v>
      </c>
      <c r="K238" s="6" t="s">
        <v>1529</v>
      </c>
      <c r="L238" s="6" t="s">
        <v>1545</v>
      </c>
      <c r="M238" s="6" t="s">
        <v>1525</v>
      </c>
      <c r="N238" s="6">
        <v>1</v>
      </c>
      <c r="O238" s="8"/>
      <c r="P238" s="8">
        <v>0.79166666666666663</v>
      </c>
      <c r="Q238" s="8">
        <v>6.9133333333333331</v>
      </c>
      <c r="R238" s="7">
        <f t="shared" si="60"/>
        <v>13.666666666666666</v>
      </c>
      <c r="S238" s="17">
        <f t="shared" si="61"/>
        <v>0.97685631629701053</v>
      </c>
      <c r="U238" s="6">
        <v>6</v>
      </c>
      <c r="V238" s="6">
        <v>3</v>
      </c>
      <c r="W238" s="6">
        <v>1</v>
      </c>
      <c r="X238" s="6" t="s">
        <v>31</v>
      </c>
      <c r="Y238" s="8">
        <v>14</v>
      </c>
      <c r="Z238" s="8">
        <v>10</v>
      </c>
      <c r="AA238" s="8">
        <v>13</v>
      </c>
      <c r="AB238" s="8">
        <v>14</v>
      </c>
      <c r="AC238" s="8">
        <v>14</v>
      </c>
      <c r="AD238" s="8">
        <v>14</v>
      </c>
      <c r="AE238" s="8">
        <v>14</v>
      </c>
      <c r="AF238" s="8">
        <v>14</v>
      </c>
      <c r="AG238" s="8">
        <v>16</v>
      </c>
      <c r="AH238" s="21">
        <v>13</v>
      </c>
      <c r="AI238" s="21">
        <v>13</v>
      </c>
      <c r="AJ238" s="21">
        <v>15</v>
      </c>
      <c r="AK238" s="8">
        <f t="shared" si="62"/>
        <v>164</v>
      </c>
      <c r="AL238" s="8">
        <v>9</v>
      </c>
      <c r="AM238" s="17">
        <f t="shared" si="63"/>
        <v>0.6428571428571429</v>
      </c>
      <c r="AN238" s="8">
        <v>10</v>
      </c>
      <c r="AO238" s="17">
        <f t="shared" si="64"/>
        <v>1</v>
      </c>
      <c r="AP238" s="7">
        <v>13</v>
      </c>
      <c r="AQ238" s="17">
        <f t="shared" si="65"/>
        <v>1</v>
      </c>
      <c r="AR238" s="21">
        <v>3.5</v>
      </c>
      <c r="AS238" s="17">
        <f t="shared" si="66"/>
        <v>0.25</v>
      </c>
      <c r="AT238" s="21">
        <v>14</v>
      </c>
      <c r="AU238" s="17">
        <f t="shared" si="67"/>
        <v>1</v>
      </c>
      <c r="AV238" s="21">
        <v>13</v>
      </c>
      <c r="AW238" s="17">
        <f t="shared" si="68"/>
        <v>0.9285714285714286</v>
      </c>
      <c r="AX238" s="17" t="s">
        <v>1526</v>
      </c>
      <c r="AY238" s="21">
        <v>0</v>
      </c>
      <c r="AZ238" s="17">
        <f t="shared" si="69"/>
        <v>0</v>
      </c>
      <c r="BA238" s="17" t="s">
        <v>1526</v>
      </c>
      <c r="BB238" s="21">
        <v>0</v>
      </c>
      <c r="BC238" s="17">
        <f t="shared" si="70"/>
        <v>0</v>
      </c>
      <c r="BD238" s="21">
        <v>4</v>
      </c>
      <c r="BE238" s="17">
        <f t="shared" si="71"/>
        <v>0.25</v>
      </c>
      <c r="BF238" s="21">
        <v>0</v>
      </c>
      <c r="BG238" s="17">
        <f t="shared" si="72"/>
        <v>0</v>
      </c>
      <c r="BH238" s="21">
        <v>4.33</v>
      </c>
      <c r="BI238" s="17">
        <f t="shared" si="73"/>
        <v>0.3330769230769231</v>
      </c>
      <c r="BJ238" s="21">
        <f t="shared" si="74"/>
        <v>149</v>
      </c>
      <c r="BK238" s="21">
        <f t="shared" si="75"/>
        <v>70.83</v>
      </c>
      <c r="BL238" s="21">
        <f t="shared" si="76"/>
        <v>41</v>
      </c>
      <c r="BM238" s="21">
        <f t="shared" si="77"/>
        <v>4.33</v>
      </c>
      <c r="BN238" s="17" t="s">
        <v>1601</v>
      </c>
      <c r="BO238" s="17" t="s">
        <v>1601</v>
      </c>
      <c r="BQ238" s="17">
        <v>0.27777777777777779</v>
      </c>
      <c r="BR238" s="26">
        <v>0.72</v>
      </c>
      <c r="BS238" s="26">
        <f t="shared" si="78"/>
        <v>0.37777777777777777</v>
      </c>
      <c r="BU238" s="17">
        <f t="shared" si="79"/>
        <v>0</v>
      </c>
    </row>
    <row r="239" spans="1:73" s="6" customFormat="1" ht="18.75" customHeight="1" x14ac:dyDescent="0.15">
      <c r="A239" s="6" t="s">
        <v>1534</v>
      </c>
      <c r="B239" s="6" t="s">
        <v>687</v>
      </c>
      <c r="C239" s="6" t="s">
        <v>821</v>
      </c>
      <c r="D239" s="6" t="s">
        <v>873</v>
      </c>
      <c r="E239" s="6" t="s">
        <v>884</v>
      </c>
      <c r="F239" s="6" t="s">
        <v>884</v>
      </c>
      <c r="G239" s="6" t="s">
        <v>50</v>
      </c>
      <c r="H239" s="6" t="s">
        <v>891</v>
      </c>
      <c r="I239" s="6" t="s">
        <v>892</v>
      </c>
      <c r="J239" s="6" t="s">
        <v>29</v>
      </c>
      <c r="K239" s="6" t="s">
        <v>1529</v>
      </c>
      <c r="L239" s="6" t="s">
        <v>1545</v>
      </c>
      <c r="M239" s="6" t="s">
        <v>1525</v>
      </c>
      <c r="N239" s="6">
        <v>1</v>
      </c>
      <c r="O239" s="8"/>
      <c r="P239" s="8">
        <v>2.6</v>
      </c>
      <c r="Q239" s="8">
        <v>16.1675</v>
      </c>
      <c r="R239" s="7">
        <f t="shared" si="60"/>
        <v>23.541666666666668</v>
      </c>
      <c r="S239" s="17">
        <f t="shared" si="61"/>
        <v>0.45611050976753775</v>
      </c>
      <c r="U239" s="6">
        <v>6</v>
      </c>
      <c r="V239" s="6">
        <v>3</v>
      </c>
      <c r="W239" s="6">
        <v>1</v>
      </c>
      <c r="X239" s="6" t="s">
        <v>31</v>
      </c>
      <c r="Y239" s="8">
        <v>27</v>
      </c>
      <c r="Z239" s="8">
        <v>22</v>
      </c>
      <c r="AA239" s="8">
        <v>27.5</v>
      </c>
      <c r="AB239" s="8">
        <v>21</v>
      </c>
      <c r="AC239" s="8">
        <v>22</v>
      </c>
      <c r="AD239" s="8">
        <v>21</v>
      </c>
      <c r="AE239" s="8">
        <v>22</v>
      </c>
      <c r="AF239" s="8">
        <v>25</v>
      </c>
      <c r="AG239" s="8">
        <v>26</v>
      </c>
      <c r="AH239" s="21">
        <v>20</v>
      </c>
      <c r="AI239" s="21">
        <v>21</v>
      </c>
      <c r="AJ239" s="21">
        <v>28</v>
      </c>
      <c r="AK239" s="8">
        <f t="shared" si="62"/>
        <v>282.5</v>
      </c>
      <c r="AL239" s="8">
        <v>18</v>
      </c>
      <c r="AM239" s="17">
        <f t="shared" si="63"/>
        <v>0.66666666666666663</v>
      </c>
      <c r="AN239" s="8">
        <v>21.5</v>
      </c>
      <c r="AO239" s="17">
        <f t="shared" si="64"/>
        <v>0.97727272727272729</v>
      </c>
      <c r="AP239" s="7">
        <v>28</v>
      </c>
      <c r="AQ239" s="17">
        <f t="shared" si="65"/>
        <v>1.0181818181818181</v>
      </c>
      <c r="AR239" s="21">
        <v>5</v>
      </c>
      <c r="AS239" s="17">
        <f t="shared" si="66"/>
        <v>0.23809523809523808</v>
      </c>
      <c r="AT239" s="21">
        <v>15</v>
      </c>
      <c r="AU239" s="17">
        <f t="shared" si="67"/>
        <v>0.68181818181818177</v>
      </c>
      <c r="AV239" s="21">
        <v>21</v>
      </c>
      <c r="AW239" s="17">
        <f t="shared" si="68"/>
        <v>1</v>
      </c>
      <c r="AX239" s="17"/>
      <c r="AY239" s="21">
        <v>0</v>
      </c>
      <c r="AZ239" s="17">
        <f t="shared" si="69"/>
        <v>0</v>
      </c>
      <c r="BA239" s="17" t="s">
        <v>1526</v>
      </c>
      <c r="BB239" s="21">
        <v>0</v>
      </c>
      <c r="BC239" s="17">
        <f t="shared" si="70"/>
        <v>0</v>
      </c>
      <c r="BD239" s="21">
        <v>4.37</v>
      </c>
      <c r="BE239" s="17">
        <f t="shared" si="71"/>
        <v>0.16807692307692307</v>
      </c>
      <c r="BF239" s="21">
        <v>0</v>
      </c>
      <c r="BG239" s="17">
        <f t="shared" si="72"/>
        <v>0</v>
      </c>
      <c r="BH239" s="21">
        <v>5</v>
      </c>
      <c r="BI239" s="17">
        <f t="shared" si="73"/>
        <v>0.23809523809523808</v>
      </c>
      <c r="BJ239" s="21">
        <f t="shared" si="74"/>
        <v>254.5</v>
      </c>
      <c r="BK239" s="21">
        <f t="shared" si="75"/>
        <v>117.87</v>
      </c>
      <c r="BL239" s="21">
        <f t="shared" si="76"/>
        <v>69</v>
      </c>
      <c r="BM239" s="21">
        <f t="shared" si="77"/>
        <v>5</v>
      </c>
      <c r="BN239" s="17" t="s">
        <v>1601</v>
      </c>
      <c r="BO239" s="17" t="s">
        <v>1601</v>
      </c>
      <c r="BQ239" s="17">
        <v>0.27777777777777779</v>
      </c>
      <c r="BR239" s="26">
        <v>0.72</v>
      </c>
      <c r="BS239" s="26">
        <f t="shared" si="78"/>
        <v>0.37777777777777777</v>
      </c>
      <c r="BU239" s="17">
        <f t="shared" si="79"/>
        <v>0</v>
      </c>
    </row>
    <row r="240" spans="1:73" s="6" customFormat="1" ht="18.75" customHeight="1" x14ac:dyDescent="0.15">
      <c r="A240" s="6" t="s">
        <v>1534</v>
      </c>
      <c r="B240" s="6" t="s">
        <v>687</v>
      </c>
      <c r="C240" s="6" t="s">
        <v>821</v>
      </c>
      <c r="D240" s="6" t="s">
        <v>873</v>
      </c>
      <c r="E240" s="6" t="s">
        <v>884</v>
      </c>
      <c r="F240" s="6" t="s">
        <v>884</v>
      </c>
      <c r="G240" s="6" t="s">
        <v>50</v>
      </c>
      <c r="H240" s="6" t="s">
        <v>893</v>
      </c>
      <c r="I240" s="6" t="s">
        <v>894</v>
      </c>
      <c r="J240" s="6" t="s">
        <v>29</v>
      </c>
      <c r="K240" s="6" t="s">
        <v>1529</v>
      </c>
      <c r="L240" s="6" t="s">
        <v>1545</v>
      </c>
      <c r="M240" s="6" t="s">
        <v>1531</v>
      </c>
      <c r="N240" s="6">
        <v>0</v>
      </c>
      <c r="O240" s="8"/>
      <c r="P240" s="8"/>
      <c r="Q240" s="8">
        <v>1.9583333333333333</v>
      </c>
      <c r="R240" s="7">
        <f t="shared" si="60"/>
        <v>5.916666666666667</v>
      </c>
      <c r="S240" s="17">
        <f t="shared" si="61"/>
        <v>2.021276595744681</v>
      </c>
      <c r="V240" s="6">
        <v>5</v>
      </c>
      <c r="W240" s="6">
        <v>3</v>
      </c>
      <c r="X240" s="6" t="s">
        <v>31</v>
      </c>
      <c r="Y240" s="8">
        <v>6</v>
      </c>
      <c r="Z240" s="8">
        <v>3</v>
      </c>
      <c r="AA240" s="8">
        <v>3</v>
      </c>
      <c r="AB240" s="8">
        <v>8</v>
      </c>
      <c r="AC240" s="8">
        <v>8</v>
      </c>
      <c r="AD240" s="8">
        <v>7</v>
      </c>
      <c r="AE240" s="8">
        <v>6</v>
      </c>
      <c r="AF240" s="8">
        <v>6</v>
      </c>
      <c r="AG240" s="8">
        <v>7</v>
      </c>
      <c r="AH240" s="21">
        <v>5</v>
      </c>
      <c r="AI240" s="21">
        <v>6</v>
      </c>
      <c r="AJ240" s="21">
        <v>6</v>
      </c>
      <c r="AK240" s="8">
        <f t="shared" si="62"/>
        <v>71</v>
      </c>
      <c r="AL240" s="8">
        <v>11</v>
      </c>
      <c r="AM240" s="17">
        <f t="shared" si="63"/>
        <v>1.8333333333333333</v>
      </c>
      <c r="AN240" s="8">
        <v>4</v>
      </c>
      <c r="AO240" s="17">
        <f t="shared" si="64"/>
        <v>1.3333333333333333</v>
      </c>
      <c r="AP240" s="7">
        <v>3</v>
      </c>
      <c r="AQ240" s="17">
        <f t="shared" si="65"/>
        <v>1</v>
      </c>
      <c r="AR240" s="21">
        <v>2.2000000000000002</v>
      </c>
      <c r="AS240" s="17">
        <f t="shared" si="66"/>
        <v>0.27500000000000002</v>
      </c>
      <c r="AT240" s="21">
        <v>8</v>
      </c>
      <c r="AU240" s="17">
        <f t="shared" si="67"/>
        <v>1</v>
      </c>
      <c r="AV240" s="21">
        <v>0</v>
      </c>
      <c r="AW240" s="17">
        <f t="shared" si="68"/>
        <v>0</v>
      </c>
      <c r="AX240" s="17" t="s">
        <v>1526</v>
      </c>
      <c r="AY240" s="21">
        <v>0</v>
      </c>
      <c r="AZ240" s="17">
        <f t="shared" si="69"/>
        <v>0</v>
      </c>
      <c r="BA240" s="17" t="s">
        <v>1526</v>
      </c>
      <c r="BB240" s="21">
        <v>0</v>
      </c>
      <c r="BC240" s="17">
        <f t="shared" si="70"/>
        <v>0</v>
      </c>
      <c r="BD240" s="21">
        <v>3.0799999999999996</v>
      </c>
      <c r="BE240" s="17">
        <f t="shared" si="71"/>
        <v>0.43999999999999995</v>
      </c>
      <c r="BF240" s="21">
        <v>6.6000000000000005</v>
      </c>
      <c r="BG240" s="17">
        <f t="shared" si="72"/>
        <v>1.32</v>
      </c>
      <c r="BH240" s="21">
        <v>8.42</v>
      </c>
      <c r="BI240" s="17">
        <f t="shared" si="73"/>
        <v>1.4033333333333333</v>
      </c>
      <c r="BJ240" s="21">
        <f t="shared" si="74"/>
        <v>65</v>
      </c>
      <c r="BK240" s="21">
        <f t="shared" si="75"/>
        <v>46.3</v>
      </c>
      <c r="BL240" s="21">
        <f t="shared" si="76"/>
        <v>17</v>
      </c>
      <c r="BM240" s="21">
        <f t="shared" si="77"/>
        <v>15.02</v>
      </c>
      <c r="BN240" s="17"/>
      <c r="BO240" s="17"/>
      <c r="BQ240" s="17">
        <v>0.27777777777777779</v>
      </c>
      <c r="BR240" s="26">
        <v>0.72</v>
      </c>
      <c r="BS240" s="26">
        <f t="shared" si="78"/>
        <v>0.37777777777777777</v>
      </c>
      <c r="BU240" s="17">
        <f t="shared" si="79"/>
        <v>0</v>
      </c>
    </row>
    <row r="241" spans="1:73" s="6" customFormat="1" ht="18.75" customHeight="1" x14ac:dyDescent="0.15">
      <c r="A241" s="6" t="s">
        <v>1534</v>
      </c>
      <c r="B241" s="6" t="s">
        <v>687</v>
      </c>
      <c r="C241" s="6" t="s">
        <v>821</v>
      </c>
      <c r="D241" s="6" t="s">
        <v>821</v>
      </c>
      <c r="E241" s="6" t="s">
        <v>821</v>
      </c>
      <c r="F241" s="6" t="s">
        <v>821</v>
      </c>
      <c r="G241" s="6" t="s">
        <v>61</v>
      </c>
      <c r="H241" s="6" t="s">
        <v>822</v>
      </c>
      <c r="I241" s="6" t="s">
        <v>823</v>
      </c>
      <c r="J241" s="6" t="s">
        <v>27</v>
      </c>
      <c r="K241" s="6" t="s">
        <v>1532</v>
      </c>
      <c r="L241" s="6" t="s">
        <v>1545</v>
      </c>
      <c r="M241" s="6" t="s">
        <v>1525</v>
      </c>
      <c r="N241" s="6">
        <v>2</v>
      </c>
      <c r="O241" s="8">
        <v>60</v>
      </c>
      <c r="P241" s="8">
        <v>52.191666666666663</v>
      </c>
      <c r="Q241" s="8">
        <v>57.952500000000001</v>
      </c>
      <c r="R241" s="7">
        <f t="shared" si="60"/>
        <v>64.681666666666658</v>
      </c>
      <c r="S241" s="17">
        <f t="shared" si="61"/>
        <v>0.11611520929496844</v>
      </c>
      <c r="T241" s="6">
        <v>4</v>
      </c>
      <c r="U241" s="6">
        <v>3</v>
      </c>
      <c r="V241" s="6">
        <v>3</v>
      </c>
      <c r="W241" s="6">
        <v>2</v>
      </c>
      <c r="X241" s="6" t="s">
        <v>710</v>
      </c>
      <c r="Y241" s="8">
        <v>76.959999999999994</v>
      </c>
      <c r="Z241" s="8">
        <v>51.39</v>
      </c>
      <c r="AA241" s="8">
        <v>63.48</v>
      </c>
      <c r="AB241" s="8">
        <v>61.15</v>
      </c>
      <c r="AC241" s="8">
        <v>64.41</v>
      </c>
      <c r="AD241" s="8">
        <v>60.69</v>
      </c>
      <c r="AE241" s="8">
        <v>63</v>
      </c>
      <c r="AF241" s="8">
        <v>66.260000000000005</v>
      </c>
      <c r="AG241" s="8">
        <v>73.239999999999995</v>
      </c>
      <c r="AH241" s="21">
        <v>58</v>
      </c>
      <c r="AI241" s="21">
        <v>61.5</v>
      </c>
      <c r="AJ241" s="21">
        <v>76.099999999999994</v>
      </c>
      <c r="AK241" s="8">
        <f t="shared" si="62"/>
        <v>776.18</v>
      </c>
      <c r="AL241" s="8">
        <v>47.8</v>
      </c>
      <c r="AM241" s="17">
        <f t="shared" si="63"/>
        <v>0.62110187110187109</v>
      </c>
      <c r="AN241" s="8">
        <v>57</v>
      </c>
      <c r="AO241" s="17">
        <f t="shared" si="64"/>
        <v>1.1091652072387623</v>
      </c>
      <c r="AP241" s="7">
        <v>32.32</v>
      </c>
      <c r="AQ241" s="17">
        <f t="shared" si="65"/>
        <v>0.50913673597983622</v>
      </c>
      <c r="AR241" s="21">
        <v>61.26</v>
      </c>
      <c r="AS241" s="17">
        <f t="shared" si="66"/>
        <v>1.0017988552739165</v>
      </c>
      <c r="AT241" s="21">
        <v>46.5</v>
      </c>
      <c r="AU241" s="17">
        <f t="shared" si="67"/>
        <v>0.72193758733115976</v>
      </c>
      <c r="AV241" s="21">
        <v>61</v>
      </c>
      <c r="AW241" s="17">
        <f t="shared" si="68"/>
        <v>1.0051079255231505</v>
      </c>
      <c r="AX241" s="17"/>
      <c r="AY241" s="21">
        <v>61.16</v>
      </c>
      <c r="AZ241" s="17">
        <f t="shared" si="69"/>
        <v>0.97079365079365076</v>
      </c>
      <c r="BA241" s="17" t="s">
        <v>1526</v>
      </c>
      <c r="BB241" s="21">
        <v>25</v>
      </c>
      <c r="BC241" s="17">
        <f t="shared" si="70"/>
        <v>0.37730153939028066</v>
      </c>
      <c r="BD241" s="21">
        <v>69.790000000000006</v>
      </c>
      <c r="BE241" s="17">
        <f t="shared" si="71"/>
        <v>0.95289459311851465</v>
      </c>
      <c r="BF241" s="21">
        <v>35</v>
      </c>
      <c r="BG241" s="17">
        <f t="shared" si="72"/>
        <v>0.60344827586206895</v>
      </c>
      <c r="BH241" s="21">
        <v>20.5</v>
      </c>
      <c r="BI241" s="17">
        <f t="shared" si="73"/>
        <v>0.33333333333333331</v>
      </c>
      <c r="BJ241" s="21">
        <f t="shared" si="74"/>
        <v>700.07999999999993</v>
      </c>
      <c r="BK241" s="21">
        <f t="shared" si="75"/>
        <v>517.32999999999993</v>
      </c>
      <c r="BL241" s="21">
        <f t="shared" si="76"/>
        <v>195.6</v>
      </c>
      <c r="BM241" s="21">
        <f t="shared" si="77"/>
        <v>55.5</v>
      </c>
      <c r="BN241" s="17" t="s">
        <v>1601</v>
      </c>
      <c r="BO241" s="17" t="s">
        <v>1601</v>
      </c>
      <c r="BQ241" s="17">
        <v>0.77223417878388168</v>
      </c>
      <c r="BR241" s="26">
        <v>0.72</v>
      </c>
      <c r="BS241" s="26">
        <f t="shared" si="78"/>
        <v>0.87223417878388165</v>
      </c>
      <c r="BU241" s="17">
        <f t="shared" si="79"/>
        <v>0</v>
      </c>
    </row>
    <row r="242" spans="1:73" s="6" customFormat="1" ht="18.75" customHeight="1" x14ac:dyDescent="0.15">
      <c r="A242" s="6" t="s">
        <v>1534</v>
      </c>
      <c r="B242" s="6" t="s">
        <v>687</v>
      </c>
      <c r="C242" s="6" t="s">
        <v>821</v>
      </c>
      <c r="D242" s="6" t="s">
        <v>821</v>
      </c>
      <c r="E242" s="6" t="s">
        <v>821</v>
      </c>
      <c r="F242" s="6" t="s">
        <v>821</v>
      </c>
      <c r="G242" s="6" t="s">
        <v>61</v>
      </c>
      <c r="H242" s="6" t="s">
        <v>824</v>
      </c>
      <c r="I242" s="6" t="s">
        <v>825</v>
      </c>
      <c r="J242" s="6" t="s">
        <v>27</v>
      </c>
      <c r="K242" s="6" t="s">
        <v>1532</v>
      </c>
      <c r="L242" s="6" t="s">
        <v>1545</v>
      </c>
      <c r="M242" s="6" t="s">
        <v>1525</v>
      </c>
      <c r="N242" s="6">
        <v>1</v>
      </c>
      <c r="O242" s="8">
        <v>45</v>
      </c>
      <c r="P242" s="8">
        <v>64.375</v>
      </c>
      <c r="Q242" s="8">
        <v>35.125833333333333</v>
      </c>
      <c r="R242" s="7">
        <f t="shared" si="60"/>
        <v>37.398333333333333</v>
      </c>
      <c r="S242" s="17">
        <f t="shared" si="61"/>
        <v>6.4695973998244449E-2</v>
      </c>
      <c r="T242" s="6">
        <v>3</v>
      </c>
      <c r="U242" s="6">
        <v>2</v>
      </c>
      <c r="V242" s="6">
        <v>2</v>
      </c>
      <c r="W242" s="6">
        <v>2</v>
      </c>
      <c r="X242" s="6" t="s">
        <v>710</v>
      </c>
      <c r="Y242" s="8">
        <v>45.25</v>
      </c>
      <c r="Z242" s="8">
        <v>29</v>
      </c>
      <c r="AA242" s="8">
        <v>36.6</v>
      </c>
      <c r="AB242" s="8">
        <v>35.090000000000003</v>
      </c>
      <c r="AC242" s="8">
        <v>37.119999999999997</v>
      </c>
      <c r="AD242" s="8">
        <v>34.590000000000003</v>
      </c>
      <c r="AE242" s="8">
        <v>36.1</v>
      </c>
      <c r="AF242" s="8">
        <v>38.130000000000003</v>
      </c>
      <c r="AG242" s="8">
        <v>42.7</v>
      </c>
      <c r="AH242" s="21">
        <v>34</v>
      </c>
      <c r="AI242" s="21">
        <v>35</v>
      </c>
      <c r="AJ242" s="21">
        <v>45.2</v>
      </c>
      <c r="AK242" s="8">
        <f t="shared" si="62"/>
        <v>448.78</v>
      </c>
      <c r="AL242" s="8">
        <v>35.08</v>
      </c>
      <c r="AM242" s="17">
        <f t="shared" si="63"/>
        <v>0.77524861878453033</v>
      </c>
      <c r="AN242" s="8">
        <v>27.71</v>
      </c>
      <c r="AO242" s="17">
        <f t="shared" si="64"/>
        <v>0.95551724137931038</v>
      </c>
      <c r="AP242" s="7">
        <v>23.707999999999998</v>
      </c>
      <c r="AQ242" s="17">
        <f t="shared" si="65"/>
        <v>0.64775956284153002</v>
      </c>
      <c r="AR242" s="21">
        <v>26.16</v>
      </c>
      <c r="AS242" s="17">
        <f t="shared" si="66"/>
        <v>0.74551154174978618</v>
      </c>
      <c r="AT242" s="21">
        <v>28.4166666666667</v>
      </c>
      <c r="AU242" s="17">
        <f t="shared" si="67"/>
        <v>0.76553520114942619</v>
      </c>
      <c r="AV242" s="21">
        <v>37.54</v>
      </c>
      <c r="AW242" s="17">
        <f t="shared" si="68"/>
        <v>1.0852847643827694</v>
      </c>
      <c r="AX242" s="17"/>
      <c r="AY242" s="21">
        <v>24.458333333333332</v>
      </c>
      <c r="AZ242" s="17">
        <f t="shared" si="69"/>
        <v>0.67751615881809779</v>
      </c>
      <c r="BA242" s="17" t="s">
        <v>1526</v>
      </c>
      <c r="BB242" s="21">
        <v>17.25</v>
      </c>
      <c r="BC242" s="17">
        <f t="shared" si="70"/>
        <v>0.45239968528717545</v>
      </c>
      <c r="BD242" s="21">
        <v>33.630000000000003</v>
      </c>
      <c r="BE242" s="17">
        <f t="shared" si="71"/>
        <v>0.78758782201405153</v>
      </c>
      <c r="BF242" s="21">
        <v>47.541666666666679</v>
      </c>
      <c r="BG242" s="17">
        <f t="shared" si="72"/>
        <v>1.3982843137254906</v>
      </c>
      <c r="BH242" s="21">
        <v>30.624999999999996</v>
      </c>
      <c r="BI242" s="17">
        <f t="shared" si="73"/>
        <v>0.87499999999999989</v>
      </c>
      <c r="BJ242" s="21">
        <f t="shared" si="74"/>
        <v>403.58</v>
      </c>
      <c r="BK242" s="21">
        <f t="shared" si="75"/>
        <v>332.11966666666672</v>
      </c>
      <c r="BL242" s="21">
        <f t="shared" si="76"/>
        <v>114.2</v>
      </c>
      <c r="BM242" s="21">
        <f t="shared" si="77"/>
        <v>78.166666666666671</v>
      </c>
      <c r="BN242" s="17"/>
      <c r="BO242" s="17" t="s">
        <v>1601</v>
      </c>
      <c r="BQ242" s="17">
        <v>0.77223417878388168</v>
      </c>
      <c r="BR242" s="26">
        <v>0.72</v>
      </c>
      <c r="BS242" s="26">
        <f t="shared" si="78"/>
        <v>0.87223417878388165</v>
      </c>
      <c r="BU242" s="17">
        <f t="shared" si="79"/>
        <v>0</v>
      </c>
    </row>
    <row r="243" spans="1:73" s="6" customFormat="1" ht="18.75" customHeight="1" x14ac:dyDescent="0.15">
      <c r="A243" s="6" t="s">
        <v>1534</v>
      </c>
      <c r="B243" s="6" t="s">
        <v>687</v>
      </c>
      <c r="C243" s="6" t="s">
        <v>821</v>
      </c>
      <c r="D243" s="6" t="s">
        <v>821</v>
      </c>
      <c r="E243" s="6" t="s">
        <v>821</v>
      </c>
      <c r="F243" s="6" t="s">
        <v>821</v>
      </c>
      <c r="G243" s="6" t="s">
        <v>61</v>
      </c>
      <c r="H243" s="6" t="s">
        <v>826</v>
      </c>
      <c r="I243" s="6" t="s">
        <v>827</v>
      </c>
      <c r="J243" s="6" t="s">
        <v>27</v>
      </c>
      <c r="K243" s="6" t="s">
        <v>1532</v>
      </c>
      <c r="L243" s="6" t="s">
        <v>1545</v>
      </c>
      <c r="M243" s="6" t="s">
        <v>1525</v>
      </c>
      <c r="N243" s="6">
        <v>1</v>
      </c>
      <c r="O243" s="8">
        <v>23.83</v>
      </c>
      <c r="P243" s="8">
        <v>30.866666666666664</v>
      </c>
      <c r="Q243" s="8">
        <v>23.014166666666668</v>
      </c>
      <c r="R243" s="7">
        <f t="shared" si="60"/>
        <v>31.622</v>
      </c>
      <c r="S243" s="17">
        <f t="shared" si="61"/>
        <v>0.37402324655103736</v>
      </c>
      <c r="T243" s="6">
        <v>4</v>
      </c>
      <c r="U243" s="6">
        <v>4</v>
      </c>
      <c r="V243" s="6">
        <v>3</v>
      </c>
      <c r="W243" s="6">
        <v>2</v>
      </c>
      <c r="X243" s="6" t="s">
        <v>31</v>
      </c>
      <c r="Y243" s="8">
        <v>38.051000000000002</v>
      </c>
      <c r="Z243" s="8">
        <v>24.921000000000006</v>
      </c>
      <c r="AA243" s="8">
        <v>30.978999999999999</v>
      </c>
      <c r="AB243" s="8">
        <v>29.9</v>
      </c>
      <c r="AC243" s="8">
        <v>31.888999999999999</v>
      </c>
      <c r="AD243" s="8">
        <v>30.082000000000001</v>
      </c>
      <c r="AE243" s="8">
        <v>30.393999999999998</v>
      </c>
      <c r="AF243" s="8">
        <v>32.383000000000003</v>
      </c>
      <c r="AG243" s="8">
        <v>35.997</v>
      </c>
      <c r="AH243" s="21">
        <v>28</v>
      </c>
      <c r="AI243" s="21">
        <v>30</v>
      </c>
      <c r="AJ243" s="21">
        <v>36.868000000000002</v>
      </c>
      <c r="AK243" s="8">
        <f t="shared" si="62"/>
        <v>379.464</v>
      </c>
      <c r="AL243" s="8">
        <v>54.5</v>
      </c>
      <c r="AM243" s="17">
        <f t="shared" si="63"/>
        <v>1.4322882447241858</v>
      </c>
      <c r="AN243" s="8">
        <v>23.5</v>
      </c>
      <c r="AO243" s="17">
        <f t="shared" si="64"/>
        <v>0.94297981621925264</v>
      </c>
      <c r="AP243" s="7">
        <v>15.5</v>
      </c>
      <c r="AQ243" s="17">
        <f t="shared" si="65"/>
        <v>0.50033893928144879</v>
      </c>
      <c r="AR243" s="21">
        <v>15</v>
      </c>
      <c r="AS243" s="17">
        <f t="shared" si="66"/>
        <v>0.50167224080267558</v>
      </c>
      <c r="AT243" s="21">
        <v>37</v>
      </c>
      <c r="AU243" s="17">
        <f t="shared" si="67"/>
        <v>1.1602747028755998</v>
      </c>
      <c r="AV243" s="21">
        <v>22</v>
      </c>
      <c r="AW243" s="17">
        <f t="shared" si="68"/>
        <v>0.73133435276909775</v>
      </c>
      <c r="AX243" s="17" t="s">
        <v>1526</v>
      </c>
      <c r="AY243" s="21">
        <v>31.05</v>
      </c>
      <c r="AZ243" s="17">
        <f t="shared" si="69"/>
        <v>1.0215832072119497</v>
      </c>
      <c r="BA243" s="17"/>
      <c r="BB243" s="21">
        <v>-1</v>
      </c>
      <c r="BC243" s="17">
        <f t="shared" si="70"/>
        <v>-3.0880400209986718E-2</v>
      </c>
      <c r="BD243" s="21">
        <v>11.33</v>
      </c>
      <c r="BE243" s="17">
        <f t="shared" si="71"/>
        <v>0.3147484512598272</v>
      </c>
      <c r="BF243" s="21">
        <v>9.25</v>
      </c>
      <c r="BG243" s="17">
        <f t="shared" si="72"/>
        <v>0.33035714285714285</v>
      </c>
      <c r="BH243" s="21">
        <v>16.59</v>
      </c>
      <c r="BI243" s="17">
        <f t="shared" si="73"/>
        <v>0.55300000000000005</v>
      </c>
      <c r="BJ243" s="21">
        <f t="shared" si="74"/>
        <v>342.596</v>
      </c>
      <c r="BK243" s="21">
        <f t="shared" si="75"/>
        <v>234.72000000000003</v>
      </c>
      <c r="BL243" s="21">
        <f t="shared" si="76"/>
        <v>94.867999999999995</v>
      </c>
      <c r="BM243" s="21">
        <f t="shared" si="77"/>
        <v>25.84</v>
      </c>
      <c r="BN243" s="17" t="s">
        <v>1601</v>
      </c>
      <c r="BO243" s="17" t="s">
        <v>1601</v>
      </c>
      <c r="BQ243" s="17">
        <v>0.77223417878388168</v>
      </c>
      <c r="BR243" s="26">
        <v>0.72</v>
      </c>
      <c r="BS243" s="26">
        <f t="shared" si="78"/>
        <v>0.87223417878388165</v>
      </c>
      <c r="BU243" s="17">
        <f t="shared" si="79"/>
        <v>0</v>
      </c>
    </row>
    <row r="244" spans="1:73" s="6" customFormat="1" ht="18.75" customHeight="1" x14ac:dyDescent="0.15">
      <c r="A244" s="6" t="s">
        <v>1534</v>
      </c>
      <c r="B244" s="6" t="s">
        <v>687</v>
      </c>
      <c r="C244" s="6" t="s">
        <v>821</v>
      </c>
      <c r="D244" s="6" t="s">
        <v>821</v>
      </c>
      <c r="E244" s="6" t="s">
        <v>821</v>
      </c>
      <c r="F244" s="6" t="s">
        <v>821</v>
      </c>
      <c r="G244" s="6" t="s">
        <v>61</v>
      </c>
      <c r="H244" s="6" t="s">
        <v>828</v>
      </c>
      <c r="I244" s="6" t="s">
        <v>829</v>
      </c>
      <c r="J244" s="6" t="s">
        <v>29</v>
      </c>
      <c r="K244" s="6" t="s">
        <v>1528</v>
      </c>
      <c r="L244" s="6" t="s">
        <v>1545</v>
      </c>
      <c r="M244" s="6" t="s">
        <v>1525</v>
      </c>
      <c r="N244" s="6">
        <v>1</v>
      </c>
      <c r="O244" s="8">
        <v>50</v>
      </c>
      <c r="P244" s="8">
        <v>45.344999999999999</v>
      </c>
      <c r="Q244" s="8">
        <v>42.639166666666668</v>
      </c>
      <c r="R244" s="7">
        <f t="shared" si="60"/>
        <v>58.219275825833336</v>
      </c>
      <c r="S244" s="17">
        <f t="shared" si="61"/>
        <v>0.36539431647350828</v>
      </c>
      <c r="T244" s="6">
        <v>3</v>
      </c>
      <c r="U244" s="6">
        <v>3</v>
      </c>
      <c r="V244" s="6">
        <v>3</v>
      </c>
      <c r="W244" s="6">
        <v>2</v>
      </c>
      <c r="X244" s="6" t="s">
        <v>41</v>
      </c>
      <c r="Y244" s="8">
        <v>69.483450480000002</v>
      </c>
      <c r="Z244" s="8">
        <v>46.553865809999998</v>
      </c>
      <c r="AA244" s="8">
        <v>57.40677316</v>
      </c>
      <c r="AB244" s="8">
        <v>55.364089460000002</v>
      </c>
      <c r="AC244" s="8">
        <v>58.510926519999998</v>
      </c>
      <c r="AD244" s="8">
        <v>55.04664537</v>
      </c>
      <c r="AE244" s="8">
        <v>56.620063899999998</v>
      </c>
      <c r="AF244" s="8">
        <v>59.766900960000001</v>
      </c>
      <c r="AG244" s="8">
        <v>66.249201279999994</v>
      </c>
      <c r="AH244" s="21">
        <v>52</v>
      </c>
      <c r="AI244" s="21">
        <v>54</v>
      </c>
      <c r="AJ244" s="21">
        <v>67.629392969999998</v>
      </c>
      <c r="AK244" s="8">
        <f t="shared" si="62"/>
        <v>698.63130991000003</v>
      </c>
      <c r="AL244" s="8">
        <v>18.45</v>
      </c>
      <c r="AM244" s="17">
        <f t="shared" si="63"/>
        <v>0.26553085479412997</v>
      </c>
      <c r="AN244" s="8">
        <v>47.25</v>
      </c>
      <c r="AO244" s="17">
        <f t="shared" si="64"/>
        <v>1.0149533057650062</v>
      </c>
      <c r="AP244" s="7">
        <v>68.16</v>
      </c>
      <c r="AQ244" s="17">
        <f t="shared" si="65"/>
        <v>1.1873163434918974</v>
      </c>
      <c r="AR244" s="21">
        <v>70.86</v>
      </c>
      <c r="AS244" s="17">
        <f t="shared" si="66"/>
        <v>1.2798910031961357</v>
      </c>
      <c r="AT244" s="21">
        <v>59.25</v>
      </c>
      <c r="AU244" s="17">
        <f t="shared" si="67"/>
        <v>1.0126313754363021</v>
      </c>
      <c r="AV244" s="21">
        <v>3</v>
      </c>
      <c r="AW244" s="17">
        <f t="shared" si="68"/>
        <v>5.4499233874022356E-2</v>
      </c>
      <c r="AX244" s="17" t="s">
        <v>1526</v>
      </c>
      <c r="AY244" s="21">
        <v>0</v>
      </c>
      <c r="AZ244" s="17">
        <f t="shared" si="69"/>
        <v>0</v>
      </c>
      <c r="BA244" s="17" t="s">
        <v>1526</v>
      </c>
      <c r="BB244" s="21">
        <v>26.680000000000003</v>
      </c>
      <c r="BC244" s="17">
        <f t="shared" si="70"/>
        <v>0.44640092712613694</v>
      </c>
      <c r="BD244" s="21">
        <v>37.010000000000005</v>
      </c>
      <c r="BE244" s="17">
        <f t="shared" si="71"/>
        <v>0.55864824458152329</v>
      </c>
      <c r="BF244" s="21">
        <v>17.38</v>
      </c>
      <c r="BG244" s="17">
        <f t="shared" si="72"/>
        <v>0.33423076923076922</v>
      </c>
      <c r="BH244" s="21">
        <v>14</v>
      </c>
      <c r="BI244" s="17">
        <f t="shared" si="73"/>
        <v>0.25925925925925924</v>
      </c>
      <c r="BJ244" s="21">
        <f t="shared" si="74"/>
        <v>631.00191694</v>
      </c>
      <c r="BK244" s="21">
        <f t="shared" si="75"/>
        <v>362.04</v>
      </c>
      <c r="BL244" s="21">
        <f t="shared" si="76"/>
        <v>173.62939297</v>
      </c>
      <c r="BM244" s="21">
        <f t="shared" si="77"/>
        <v>31.38</v>
      </c>
      <c r="BN244" s="17" t="s">
        <v>1601</v>
      </c>
      <c r="BO244" s="17" t="s">
        <v>1601</v>
      </c>
      <c r="BQ244" s="17">
        <v>0.77223417878388168</v>
      </c>
      <c r="BR244" s="26">
        <v>0.72</v>
      </c>
      <c r="BS244" s="26">
        <f t="shared" si="78"/>
        <v>0.87223417878388165</v>
      </c>
      <c r="BU244" s="17">
        <f t="shared" si="79"/>
        <v>0</v>
      </c>
    </row>
    <row r="245" spans="1:73" s="6" customFormat="1" ht="18.75" customHeight="1" x14ac:dyDescent="0.15">
      <c r="A245" s="6" t="s">
        <v>1534</v>
      </c>
      <c r="B245" s="6" t="s">
        <v>687</v>
      </c>
      <c r="C245" s="6" t="s">
        <v>821</v>
      </c>
      <c r="D245" s="6" t="s">
        <v>821</v>
      </c>
      <c r="E245" s="6" t="s">
        <v>821</v>
      </c>
      <c r="F245" s="6" t="s">
        <v>821</v>
      </c>
      <c r="G245" s="6" t="s">
        <v>61</v>
      </c>
      <c r="H245" s="6" t="s">
        <v>830</v>
      </c>
      <c r="I245" s="6" t="s">
        <v>831</v>
      </c>
      <c r="J245" s="6" t="s">
        <v>27</v>
      </c>
      <c r="K245" s="6" t="s">
        <v>1532</v>
      </c>
      <c r="L245" s="6" t="s">
        <v>1545</v>
      </c>
      <c r="M245" s="6" t="s">
        <v>1525</v>
      </c>
      <c r="N245" s="6">
        <v>2</v>
      </c>
      <c r="O245" s="8">
        <v>77.58</v>
      </c>
      <c r="P245" s="8">
        <v>75.808333333333337</v>
      </c>
      <c r="Q245" s="8">
        <v>61.951666666666661</v>
      </c>
      <c r="R245" s="7">
        <f t="shared" si="60"/>
        <v>69.405833333333348</v>
      </c>
      <c r="S245" s="17">
        <f t="shared" si="61"/>
        <v>0.12032229426165597</v>
      </c>
      <c r="T245" s="6">
        <v>4</v>
      </c>
      <c r="U245" s="6">
        <v>3</v>
      </c>
      <c r="V245" s="6">
        <v>2</v>
      </c>
      <c r="W245" s="6">
        <v>1</v>
      </c>
      <c r="X245" s="6" t="s">
        <v>31</v>
      </c>
      <c r="Y245" s="8">
        <v>82.24</v>
      </c>
      <c r="Z245" s="8">
        <v>56.43</v>
      </c>
      <c r="AA245" s="8">
        <v>68.36</v>
      </c>
      <c r="AB245" s="8">
        <v>66.22</v>
      </c>
      <c r="AC245" s="8">
        <v>70.12</v>
      </c>
      <c r="AD245" s="8">
        <v>66.569999999999993</v>
      </c>
      <c r="AE245" s="8">
        <v>67.2</v>
      </c>
      <c r="AF245" s="8">
        <v>71.099999999999994</v>
      </c>
      <c r="AG245" s="8">
        <v>78.2</v>
      </c>
      <c r="AH245" s="21">
        <v>61.5</v>
      </c>
      <c r="AI245" s="21">
        <v>65</v>
      </c>
      <c r="AJ245" s="21">
        <v>79.930000000000007</v>
      </c>
      <c r="AK245" s="8">
        <f t="shared" si="62"/>
        <v>832.87000000000012</v>
      </c>
      <c r="AL245" s="8">
        <v>100.083</v>
      </c>
      <c r="AM245" s="17">
        <f t="shared" si="63"/>
        <v>1.2169625486381324</v>
      </c>
      <c r="AN245" s="8">
        <v>70.25</v>
      </c>
      <c r="AO245" s="17">
        <f t="shared" si="64"/>
        <v>1.2449051922736134</v>
      </c>
      <c r="AP245" s="7">
        <v>27</v>
      </c>
      <c r="AQ245" s="17">
        <f t="shared" si="65"/>
        <v>0.39496781743709775</v>
      </c>
      <c r="AR245" s="21">
        <v>96.88</v>
      </c>
      <c r="AS245" s="17">
        <f t="shared" si="66"/>
        <v>1.4630021141649048</v>
      </c>
      <c r="AT245" s="21">
        <v>83.92</v>
      </c>
      <c r="AU245" s="17">
        <f t="shared" si="67"/>
        <v>1.1968054763262976</v>
      </c>
      <c r="AV245" s="21">
        <v>21</v>
      </c>
      <c r="AW245" s="17">
        <f t="shared" si="68"/>
        <v>0.31545741324921139</v>
      </c>
      <c r="AX245" s="17" t="s">
        <v>1526</v>
      </c>
      <c r="AY245" s="21">
        <v>70</v>
      </c>
      <c r="AZ245" s="17">
        <f t="shared" si="69"/>
        <v>1.0416666666666665</v>
      </c>
      <c r="BA245" s="17"/>
      <c r="BB245" s="21">
        <v>27.46</v>
      </c>
      <c r="BC245" s="17">
        <f t="shared" si="70"/>
        <v>0.38621659634317868</v>
      </c>
      <c r="BD245" s="21">
        <v>27.5</v>
      </c>
      <c r="BE245" s="17">
        <f t="shared" si="71"/>
        <v>0.35166240409207161</v>
      </c>
      <c r="BF245" s="21">
        <v>15.21</v>
      </c>
      <c r="BG245" s="17">
        <f t="shared" si="72"/>
        <v>0.24731707317073173</v>
      </c>
      <c r="BH245" s="21">
        <v>37.42</v>
      </c>
      <c r="BI245" s="17">
        <f t="shared" si="73"/>
        <v>0.57569230769230773</v>
      </c>
      <c r="BJ245" s="21">
        <f t="shared" si="74"/>
        <v>752.94</v>
      </c>
      <c r="BK245" s="21">
        <f t="shared" si="75"/>
        <v>576.72299999999996</v>
      </c>
      <c r="BL245" s="21">
        <f t="shared" si="76"/>
        <v>206.43</v>
      </c>
      <c r="BM245" s="21">
        <f t="shared" si="77"/>
        <v>52.63</v>
      </c>
      <c r="BN245" s="17" t="s">
        <v>1601</v>
      </c>
      <c r="BO245" s="17" t="s">
        <v>1601</v>
      </c>
      <c r="BQ245" s="17">
        <v>0.77223417878388168</v>
      </c>
      <c r="BR245" s="26">
        <v>0.72</v>
      </c>
      <c r="BS245" s="26">
        <f t="shared" si="78"/>
        <v>0.87223417878388165</v>
      </c>
      <c r="BU245" s="17">
        <f t="shared" si="79"/>
        <v>0</v>
      </c>
    </row>
    <row r="246" spans="1:73" s="6" customFormat="1" ht="18.75" customHeight="1" x14ac:dyDescent="0.15">
      <c r="A246" s="6" t="s">
        <v>1534</v>
      </c>
      <c r="B246" s="6" t="s">
        <v>687</v>
      </c>
      <c r="C246" s="6" t="s">
        <v>821</v>
      </c>
      <c r="D246" s="6" t="s">
        <v>821</v>
      </c>
      <c r="E246" s="6" t="s">
        <v>821</v>
      </c>
      <c r="F246" s="6" t="s">
        <v>821</v>
      </c>
      <c r="G246" s="6" t="s">
        <v>61</v>
      </c>
      <c r="H246" s="6" t="s">
        <v>832</v>
      </c>
      <c r="I246" s="6" t="s">
        <v>833</v>
      </c>
      <c r="J246" s="6" t="s">
        <v>27</v>
      </c>
      <c r="K246" s="6" t="s">
        <v>1532</v>
      </c>
      <c r="L246" s="6" t="s">
        <v>1545</v>
      </c>
      <c r="M246" s="6" t="s">
        <v>1525</v>
      </c>
      <c r="N246" s="6">
        <v>2</v>
      </c>
      <c r="O246" s="8">
        <v>46</v>
      </c>
      <c r="P246" s="8">
        <v>44.291666666666664</v>
      </c>
      <c r="Q246" s="8">
        <v>32.9375</v>
      </c>
      <c r="R246" s="7">
        <f t="shared" si="60"/>
        <v>41.749573412604882</v>
      </c>
      <c r="S246" s="17">
        <f t="shared" si="61"/>
        <v>0.26753923074322228</v>
      </c>
      <c r="T246" s="6">
        <v>4</v>
      </c>
      <c r="U246" s="6">
        <v>3</v>
      </c>
      <c r="V246" s="6">
        <v>3</v>
      </c>
      <c r="W246" s="6">
        <v>2</v>
      </c>
      <c r="X246" s="6" t="s">
        <v>28</v>
      </c>
      <c r="Y246" s="8">
        <v>50.249285719336385</v>
      </c>
      <c r="Z246" s="8">
        <v>32.898690475629294</v>
      </c>
      <c r="AA246" s="8">
        <v>40.905714280663616</v>
      </c>
      <c r="AB246" s="8">
        <v>39.48333335297481</v>
      </c>
      <c r="AC246" s="8">
        <v>42.107380951258584</v>
      </c>
      <c r="AD246" s="8">
        <v>39.716309524370708</v>
      </c>
      <c r="AE246" s="8">
        <v>40.133214280663609</v>
      </c>
      <c r="AF246" s="8">
        <v>42.769523805034325</v>
      </c>
      <c r="AG246" s="8">
        <v>47.539404756292896</v>
      </c>
      <c r="AH246" s="21">
        <v>38</v>
      </c>
      <c r="AI246" s="21">
        <v>38.5</v>
      </c>
      <c r="AJ246" s="21">
        <v>48.692023805034324</v>
      </c>
      <c r="AK246" s="8">
        <f t="shared" si="62"/>
        <v>500.99488095125855</v>
      </c>
      <c r="AL246" s="8">
        <v>58</v>
      </c>
      <c r="AM246" s="17">
        <f t="shared" si="63"/>
        <v>1.1542452627875079</v>
      </c>
      <c r="AN246" s="8">
        <v>81.5</v>
      </c>
      <c r="AO246" s="17">
        <f t="shared" si="64"/>
        <v>2.4773022519049386</v>
      </c>
      <c r="AP246" s="7">
        <v>8</v>
      </c>
      <c r="AQ246" s="17">
        <f t="shared" si="65"/>
        <v>0.19557169800556812</v>
      </c>
      <c r="AR246" s="21">
        <v>45.5</v>
      </c>
      <c r="AS246" s="17">
        <f t="shared" si="66"/>
        <v>1.1523849719889943</v>
      </c>
      <c r="AT246" s="21">
        <v>32.5</v>
      </c>
      <c r="AU246" s="17">
        <f t="shared" si="67"/>
        <v>0.77183617849850095</v>
      </c>
      <c r="AV246" s="21">
        <v>90</v>
      </c>
      <c r="AW246" s="17">
        <f t="shared" si="68"/>
        <v>2.2660715730592802</v>
      </c>
      <c r="AX246" s="17"/>
      <c r="AY246" s="21">
        <v>41</v>
      </c>
      <c r="AZ246" s="17">
        <f t="shared" si="69"/>
        <v>1.0215977148821098</v>
      </c>
      <c r="BA246" s="17"/>
      <c r="BB246" s="21">
        <v>3.5</v>
      </c>
      <c r="BC246" s="17">
        <f t="shared" si="70"/>
        <v>8.1833971684015364E-2</v>
      </c>
      <c r="BD246" s="21">
        <v>16</v>
      </c>
      <c r="BE246" s="17">
        <f t="shared" si="71"/>
        <v>0.33656290149240969</v>
      </c>
      <c r="BF246" s="21">
        <v>23.630000000000003</v>
      </c>
      <c r="BG246" s="17">
        <f t="shared" si="72"/>
        <v>0.62184210526315797</v>
      </c>
      <c r="BH246" s="21">
        <v>37.5</v>
      </c>
      <c r="BI246" s="17">
        <f t="shared" si="73"/>
        <v>0.97402597402597402</v>
      </c>
      <c r="BJ246" s="21">
        <f t="shared" si="74"/>
        <v>452.30285714622426</v>
      </c>
      <c r="BK246" s="21">
        <f t="shared" si="75"/>
        <v>437.13</v>
      </c>
      <c r="BL246" s="21">
        <f t="shared" si="76"/>
        <v>125.19202380503432</v>
      </c>
      <c r="BM246" s="21">
        <f t="shared" si="77"/>
        <v>61.13</v>
      </c>
      <c r="BN246" s="17"/>
      <c r="BO246" s="17" t="s">
        <v>1601</v>
      </c>
      <c r="BQ246" s="17">
        <v>0.77223417878388168</v>
      </c>
      <c r="BR246" s="26">
        <v>0.72</v>
      </c>
      <c r="BS246" s="26">
        <f t="shared" si="78"/>
        <v>0.87223417878388165</v>
      </c>
      <c r="BU246" s="17">
        <f t="shared" si="79"/>
        <v>0</v>
      </c>
    </row>
    <row r="247" spans="1:73" s="6" customFormat="1" ht="18.75" customHeight="1" x14ac:dyDescent="0.15">
      <c r="A247" s="6" t="s">
        <v>1534</v>
      </c>
      <c r="B247" s="6" t="s">
        <v>687</v>
      </c>
      <c r="C247" s="6" t="s">
        <v>821</v>
      </c>
      <c r="D247" s="6" t="s">
        <v>821</v>
      </c>
      <c r="E247" s="6" t="s">
        <v>821</v>
      </c>
      <c r="F247" s="6" t="s">
        <v>821</v>
      </c>
      <c r="G247" s="6" t="s">
        <v>61</v>
      </c>
      <c r="H247" s="6" t="s">
        <v>834</v>
      </c>
      <c r="I247" s="6" t="s">
        <v>835</v>
      </c>
      <c r="J247" s="6" t="s">
        <v>27</v>
      </c>
      <c r="K247" s="6" t="s">
        <v>1532</v>
      </c>
      <c r="L247" s="6" t="s">
        <v>1545</v>
      </c>
      <c r="M247" s="6" t="s">
        <v>1525</v>
      </c>
      <c r="N247" s="6">
        <v>1</v>
      </c>
      <c r="O247" s="8">
        <v>35.25</v>
      </c>
      <c r="P247" s="8">
        <v>45.593333333333334</v>
      </c>
      <c r="Q247" s="8">
        <v>31.875</v>
      </c>
      <c r="R247" s="7">
        <f t="shared" si="60"/>
        <v>34.165256875402484</v>
      </c>
      <c r="S247" s="17">
        <f t="shared" si="61"/>
        <v>7.1851196091058389E-2</v>
      </c>
      <c r="T247" s="6">
        <v>4</v>
      </c>
      <c r="U247" s="6">
        <v>4</v>
      </c>
      <c r="V247" s="6">
        <v>3</v>
      </c>
      <c r="W247" s="6">
        <v>2</v>
      </c>
      <c r="X247" s="6" t="s">
        <v>686</v>
      </c>
      <c r="Y247" s="8">
        <v>41.47</v>
      </c>
      <c r="Z247" s="8">
        <v>26.23</v>
      </c>
      <c r="AA247" s="8">
        <v>33.44</v>
      </c>
      <c r="AB247" s="8">
        <v>32.08</v>
      </c>
      <c r="AC247" s="8">
        <v>34.18</v>
      </c>
      <c r="AD247" s="8">
        <v>31.88</v>
      </c>
      <c r="AE247" s="8">
        <v>32.92</v>
      </c>
      <c r="AF247" s="8">
        <v>35.01</v>
      </c>
      <c r="AG247" s="8">
        <v>39.32</v>
      </c>
      <c r="AH247" s="21">
        <v>30.713082504829817</v>
      </c>
      <c r="AI247" s="21">
        <v>32.5</v>
      </c>
      <c r="AJ247" s="21">
        <v>40.24</v>
      </c>
      <c r="AK247" s="8">
        <f t="shared" si="62"/>
        <v>409.98308250482978</v>
      </c>
      <c r="AL247" s="8">
        <v>50.5</v>
      </c>
      <c r="AM247" s="17">
        <f t="shared" si="63"/>
        <v>1.2177477694719074</v>
      </c>
      <c r="AN247" s="8">
        <v>27.5</v>
      </c>
      <c r="AO247" s="17">
        <f t="shared" si="64"/>
        <v>1.0484178421654593</v>
      </c>
      <c r="AP247" s="7">
        <v>29.63</v>
      </c>
      <c r="AQ247" s="17">
        <f t="shared" si="65"/>
        <v>0.88606459330143539</v>
      </c>
      <c r="AR247" s="21">
        <v>32.5</v>
      </c>
      <c r="AS247" s="17">
        <f t="shared" si="66"/>
        <v>1.0130922693266833</v>
      </c>
      <c r="AT247" s="21">
        <v>32.92</v>
      </c>
      <c r="AU247" s="17">
        <f t="shared" si="67"/>
        <v>0.96313633703920432</v>
      </c>
      <c r="AV247" s="21">
        <v>21</v>
      </c>
      <c r="AW247" s="17">
        <f t="shared" si="68"/>
        <v>0.65872020075282312</v>
      </c>
      <c r="AX247" s="17" t="s">
        <v>1526</v>
      </c>
      <c r="AY247" s="21">
        <v>19</v>
      </c>
      <c r="AZ247" s="17">
        <f t="shared" si="69"/>
        <v>0.57715674362089908</v>
      </c>
      <c r="BA247" s="17" t="s">
        <v>1526</v>
      </c>
      <c r="BB247" s="21">
        <v>20.58</v>
      </c>
      <c r="BC247" s="17">
        <f t="shared" si="70"/>
        <v>0.58783204798628963</v>
      </c>
      <c r="BD247" s="21">
        <v>36.710000000000008</v>
      </c>
      <c r="BE247" s="17">
        <f t="shared" si="71"/>
        <v>0.93362156663275708</v>
      </c>
      <c r="BF247" s="21">
        <v>26</v>
      </c>
      <c r="BG247" s="17">
        <f t="shared" si="72"/>
        <v>0.84654479067385513</v>
      </c>
      <c r="BH247" s="21">
        <v>19.5</v>
      </c>
      <c r="BI247" s="17">
        <f t="shared" si="73"/>
        <v>0.6</v>
      </c>
      <c r="BJ247" s="21">
        <f t="shared" si="74"/>
        <v>369.74308250482977</v>
      </c>
      <c r="BK247" s="21">
        <f t="shared" si="75"/>
        <v>315.84000000000003</v>
      </c>
      <c r="BL247" s="21">
        <f t="shared" si="76"/>
        <v>103.45308250482981</v>
      </c>
      <c r="BM247" s="21">
        <f t="shared" si="77"/>
        <v>45.5</v>
      </c>
      <c r="BN247" s="17" t="s">
        <v>1601</v>
      </c>
      <c r="BO247" s="17" t="s">
        <v>1601</v>
      </c>
      <c r="BQ247" s="17">
        <v>0.77223417878388168</v>
      </c>
      <c r="BR247" s="26">
        <v>0.72</v>
      </c>
      <c r="BS247" s="26">
        <f t="shared" si="78"/>
        <v>0.87223417878388165</v>
      </c>
      <c r="BU247" s="17">
        <f t="shared" si="79"/>
        <v>0</v>
      </c>
    </row>
    <row r="248" spans="1:73" s="6" customFormat="1" ht="18.75" customHeight="1" x14ac:dyDescent="0.15">
      <c r="A248" s="6" t="s">
        <v>1534</v>
      </c>
      <c r="B248" s="6" t="s">
        <v>687</v>
      </c>
      <c r="C248" s="6" t="s">
        <v>821</v>
      </c>
      <c r="D248" s="6" t="s">
        <v>821</v>
      </c>
      <c r="E248" s="6" t="s">
        <v>821</v>
      </c>
      <c r="F248" s="6" t="s">
        <v>821</v>
      </c>
      <c r="G248" s="6" t="s">
        <v>61</v>
      </c>
      <c r="H248" s="6" t="s">
        <v>836</v>
      </c>
      <c r="I248" s="6" t="s">
        <v>837</v>
      </c>
      <c r="J248" s="6" t="s">
        <v>27</v>
      </c>
      <c r="K248" s="6" t="s">
        <v>1532</v>
      </c>
      <c r="L248" s="6" t="s">
        <v>1545</v>
      </c>
      <c r="M248" s="6" t="s">
        <v>1525</v>
      </c>
      <c r="N248" s="6">
        <v>1</v>
      </c>
      <c r="O248" s="8">
        <v>25.8</v>
      </c>
      <c r="P248" s="8">
        <v>29</v>
      </c>
      <c r="Q248" s="8">
        <v>27.024999999999999</v>
      </c>
      <c r="R248" s="7">
        <f t="shared" si="60"/>
        <v>32.920188733050232</v>
      </c>
      <c r="S248" s="17">
        <f t="shared" si="61"/>
        <v>0.21813834349862105</v>
      </c>
      <c r="T248" s="6">
        <v>5</v>
      </c>
      <c r="U248" s="6">
        <v>4</v>
      </c>
      <c r="V248" s="6">
        <v>3</v>
      </c>
      <c r="W248" s="6">
        <v>2</v>
      </c>
      <c r="X248" s="6" t="s">
        <v>686</v>
      </c>
      <c r="Y248" s="8">
        <v>39.855977618410954</v>
      </c>
      <c r="Z248" s="8">
        <v>26.503065237589041</v>
      </c>
      <c r="AA248" s="8">
        <v>32.823157225095891</v>
      </c>
      <c r="AB248" s="8">
        <v>31.633657181808228</v>
      </c>
      <c r="AC248" s="8">
        <v>33.466184938301367</v>
      </c>
      <c r="AD248" s="8">
        <v>31.448778265863016</v>
      </c>
      <c r="AE248" s="8">
        <v>32.365075894246573</v>
      </c>
      <c r="AF248" s="8">
        <v>34.19760365073973</v>
      </c>
      <c r="AG248" s="8">
        <v>37.972506942356169</v>
      </c>
      <c r="AH248" s="21">
        <v>25</v>
      </c>
      <c r="AI248" s="21">
        <v>31</v>
      </c>
      <c r="AJ248" s="21">
        <v>38.776257842191789</v>
      </c>
      <c r="AK248" s="8">
        <f t="shared" si="62"/>
        <v>395.04226479660275</v>
      </c>
      <c r="AL248" s="8">
        <v>24</v>
      </c>
      <c r="AM248" s="17">
        <f t="shared" si="63"/>
        <v>0.60216814224909421</v>
      </c>
      <c r="AN248" s="8">
        <v>27.5</v>
      </c>
      <c r="AO248" s="17">
        <f t="shared" si="64"/>
        <v>1.0376158287154278</v>
      </c>
      <c r="AP248" s="7">
        <v>36</v>
      </c>
      <c r="AQ248" s="17">
        <f t="shared" si="65"/>
        <v>1.0967866300343332</v>
      </c>
      <c r="AR248" s="21">
        <v>14.58</v>
      </c>
      <c r="AS248" s="17">
        <f t="shared" si="66"/>
        <v>0.46090149855909213</v>
      </c>
      <c r="AT248" s="21">
        <v>34.5</v>
      </c>
      <c r="AU248" s="17">
        <f t="shared" si="67"/>
        <v>1.0308913329560745</v>
      </c>
      <c r="AV248" s="21">
        <v>36.01</v>
      </c>
      <c r="AW248" s="17">
        <f t="shared" si="68"/>
        <v>1.1450365319624545</v>
      </c>
      <c r="AX248" s="17"/>
      <c r="AY248" s="21">
        <v>31.75</v>
      </c>
      <c r="AZ248" s="17">
        <f t="shared" si="69"/>
        <v>0.98099569127363262</v>
      </c>
      <c r="BA248" s="17" t="s">
        <v>1526</v>
      </c>
      <c r="BB248" s="21">
        <v>3.09</v>
      </c>
      <c r="BC248" s="17">
        <f t="shared" si="70"/>
        <v>9.0357208404371919E-2</v>
      </c>
      <c r="BD248" s="21">
        <v>14</v>
      </c>
      <c r="BE248" s="17">
        <f t="shared" si="71"/>
        <v>0.36868779881329872</v>
      </c>
      <c r="BF248" s="21">
        <v>25.96</v>
      </c>
      <c r="BG248" s="17">
        <f t="shared" si="72"/>
        <v>1.0384</v>
      </c>
      <c r="BH248" s="21">
        <v>26.25</v>
      </c>
      <c r="BI248" s="17">
        <f t="shared" si="73"/>
        <v>0.84677419354838712</v>
      </c>
      <c r="BJ248" s="21">
        <f t="shared" si="74"/>
        <v>356.26600695441095</v>
      </c>
      <c r="BK248" s="21">
        <f t="shared" si="75"/>
        <v>273.64</v>
      </c>
      <c r="BL248" s="21">
        <f t="shared" si="76"/>
        <v>94.776257842191796</v>
      </c>
      <c r="BM248" s="21">
        <f t="shared" si="77"/>
        <v>52.21</v>
      </c>
      <c r="BN248" s="17"/>
      <c r="BO248" s="17" t="s">
        <v>1601</v>
      </c>
      <c r="BQ248" s="17">
        <v>0.77223417878388168</v>
      </c>
      <c r="BR248" s="26">
        <v>0.72</v>
      </c>
      <c r="BS248" s="26">
        <f t="shared" si="78"/>
        <v>0.87223417878388165</v>
      </c>
      <c r="BU248" s="17">
        <f t="shared" si="79"/>
        <v>0</v>
      </c>
    </row>
    <row r="249" spans="1:73" s="6" customFormat="1" ht="18.75" customHeight="1" x14ac:dyDescent="0.15">
      <c r="A249" s="6" t="s">
        <v>1534</v>
      </c>
      <c r="B249" s="6" t="s">
        <v>687</v>
      </c>
      <c r="C249" s="6" t="s">
        <v>821</v>
      </c>
      <c r="D249" s="6" t="s">
        <v>821</v>
      </c>
      <c r="E249" s="6" t="s">
        <v>821</v>
      </c>
      <c r="F249" s="6" t="s">
        <v>821</v>
      </c>
      <c r="G249" s="6" t="s">
        <v>61</v>
      </c>
      <c r="H249" s="6" t="s">
        <v>838</v>
      </c>
      <c r="I249" s="6" t="s">
        <v>839</v>
      </c>
      <c r="J249" s="6" t="s">
        <v>27</v>
      </c>
      <c r="K249" s="6" t="s">
        <v>1532</v>
      </c>
      <c r="L249" s="6" t="s">
        <v>1545</v>
      </c>
      <c r="M249" s="6" t="s">
        <v>1525</v>
      </c>
      <c r="N249" s="6">
        <v>1</v>
      </c>
      <c r="O249" s="8">
        <v>10</v>
      </c>
      <c r="P249" s="8">
        <v>22.059166666666666</v>
      </c>
      <c r="Q249" s="8">
        <v>26.25</v>
      </c>
      <c r="R249" s="7">
        <f t="shared" si="60"/>
        <v>33.993800812121215</v>
      </c>
      <c r="S249" s="17">
        <f t="shared" si="61"/>
        <v>0.29500193569985589</v>
      </c>
      <c r="T249" s="6">
        <v>5</v>
      </c>
      <c r="U249" s="6">
        <v>5</v>
      </c>
      <c r="V249" s="6">
        <v>3</v>
      </c>
      <c r="W249" s="6">
        <v>2</v>
      </c>
      <c r="X249" s="6" t="s">
        <v>686</v>
      </c>
      <c r="Y249" s="8">
        <v>40.629880101818181</v>
      </c>
      <c r="Z249" s="8">
        <v>27.01768786909091</v>
      </c>
      <c r="AA249" s="8">
        <v>33.460500087272727</v>
      </c>
      <c r="AB249" s="8">
        <v>32.247902945454541</v>
      </c>
      <c r="AC249" s="8">
        <v>34.116013767272726</v>
      </c>
      <c r="AD249" s="8">
        <v>32.05943415272727</v>
      </c>
      <c r="AE249" s="8">
        <v>32.993523959999997</v>
      </c>
      <c r="AF249" s="8">
        <v>34.861634792727273</v>
      </c>
      <c r="AG249" s="8">
        <v>38.709837174545456</v>
      </c>
      <c r="AH249" s="21">
        <v>30.3</v>
      </c>
      <c r="AI249" s="21">
        <v>32</v>
      </c>
      <c r="AJ249" s="21">
        <v>39.529194894545448</v>
      </c>
      <c r="AK249" s="8">
        <f t="shared" si="62"/>
        <v>407.92560974545461</v>
      </c>
      <c r="AL249" s="8">
        <v>25.08</v>
      </c>
      <c r="AM249" s="17">
        <f t="shared" si="63"/>
        <v>0.61727969507046787</v>
      </c>
      <c r="AN249" s="8">
        <v>36.5</v>
      </c>
      <c r="AO249" s="17">
        <f t="shared" si="64"/>
        <v>1.3509668250241782</v>
      </c>
      <c r="AP249" s="7">
        <v>45.46</v>
      </c>
      <c r="AQ249" s="17">
        <f t="shared" si="65"/>
        <v>1.358616873072124</v>
      </c>
      <c r="AR249" s="21">
        <v>19.920000000000002</v>
      </c>
      <c r="AS249" s="17">
        <f t="shared" si="66"/>
        <v>0.61771458546292224</v>
      </c>
      <c r="AT249" s="21">
        <v>40.33</v>
      </c>
      <c r="AU249" s="17">
        <f t="shared" si="67"/>
        <v>1.1821427988368416</v>
      </c>
      <c r="AV249" s="21">
        <v>35.08</v>
      </c>
      <c r="AW249" s="17">
        <f t="shared" si="68"/>
        <v>1.0942176905831562</v>
      </c>
      <c r="AX249" s="17"/>
      <c r="AY249" s="21">
        <v>21.5</v>
      </c>
      <c r="AZ249" s="17">
        <f t="shared" si="69"/>
        <v>0.6516430323134238</v>
      </c>
      <c r="BA249" s="17" t="s">
        <v>1526</v>
      </c>
      <c r="BB249" s="21">
        <v>7.58</v>
      </c>
      <c r="BC249" s="17">
        <f t="shared" si="70"/>
        <v>0.21743099671221719</v>
      </c>
      <c r="BD249" s="21">
        <v>25.42</v>
      </c>
      <c r="BE249" s="17">
        <f t="shared" si="71"/>
        <v>0.65668062320643161</v>
      </c>
      <c r="BF249" s="21">
        <v>26.5</v>
      </c>
      <c r="BG249" s="17">
        <f t="shared" si="72"/>
        <v>0.87458745874587451</v>
      </c>
      <c r="BH249" s="21">
        <v>18.829999999999998</v>
      </c>
      <c r="BI249" s="17">
        <f t="shared" si="73"/>
        <v>0.58843749999999995</v>
      </c>
      <c r="BJ249" s="21">
        <f t="shared" si="74"/>
        <v>368.39641485090914</v>
      </c>
      <c r="BK249" s="21">
        <f t="shared" si="75"/>
        <v>302.2</v>
      </c>
      <c r="BL249" s="21">
        <f t="shared" si="76"/>
        <v>101.82919489454545</v>
      </c>
      <c r="BM249" s="21">
        <f t="shared" si="77"/>
        <v>45.33</v>
      </c>
      <c r="BN249" s="17" t="s">
        <v>1601</v>
      </c>
      <c r="BO249" s="17" t="s">
        <v>1601</v>
      </c>
      <c r="BQ249" s="17">
        <v>0.77223417878388168</v>
      </c>
      <c r="BR249" s="26">
        <v>0.72</v>
      </c>
      <c r="BS249" s="26">
        <f t="shared" si="78"/>
        <v>0.87223417878388165</v>
      </c>
      <c r="BU249" s="17">
        <f t="shared" si="79"/>
        <v>0</v>
      </c>
    </row>
    <row r="250" spans="1:73" s="6" customFormat="1" ht="18.75" customHeight="1" x14ac:dyDescent="0.15">
      <c r="A250" s="6" t="s">
        <v>1534</v>
      </c>
      <c r="B250" s="6" t="s">
        <v>687</v>
      </c>
      <c r="C250" s="6" t="s">
        <v>821</v>
      </c>
      <c r="D250" s="6" t="s">
        <v>821</v>
      </c>
      <c r="E250" s="6" t="s">
        <v>821</v>
      </c>
      <c r="F250" s="6" t="s">
        <v>821</v>
      </c>
      <c r="G250" s="6" t="s">
        <v>61</v>
      </c>
      <c r="H250" s="6" t="s">
        <v>840</v>
      </c>
      <c r="I250" s="6" t="s">
        <v>841</v>
      </c>
      <c r="J250" s="6" t="s">
        <v>27</v>
      </c>
      <c r="K250" s="6" t="s">
        <v>1532</v>
      </c>
      <c r="L250" s="6" t="s">
        <v>1545</v>
      </c>
      <c r="M250" s="6" t="s">
        <v>1525</v>
      </c>
      <c r="N250" s="6">
        <v>1</v>
      </c>
      <c r="O250" s="8">
        <v>27.5</v>
      </c>
      <c r="P250" s="8">
        <v>28.833333333333332</v>
      </c>
      <c r="Q250" s="8">
        <v>18.691666666666666</v>
      </c>
      <c r="R250" s="7">
        <f t="shared" si="60"/>
        <v>23.451250000000002</v>
      </c>
      <c r="S250" s="17">
        <f t="shared" si="61"/>
        <v>0.25463664734730274</v>
      </c>
      <c r="T250" s="6">
        <v>3</v>
      </c>
      <c r="U250" s="6">
        <v>3</v>
      </c>
      <c r="V250" s="6">
        <v>4</v>
      </c>
      <c r="W250" s="6">
        <v>3</v>
      </c>
      <c r="X250" s="6" t="s">
        <v>28</v>
      </c>
      <c r="Y250" s="8">
        <v>25.65</v>
      </c>
      <c r="Z250" s="8">
        <v>18.524999999999999</v>
      </c>
      <c r="AA250" s="8">
        <v>22.8</v>
      </c>
      <c r="AB250" s="8">
        <v>21.945</v>
      </c>
      <c r="AC250" s="8">
        <v>23.085000000000001</v>
      </c>
      <c r="AD250" s="8">
        <v>21.66</v>
      </c>
      <c r="AE250" s="8">
        <v>22.515000000000001</v>
      </c>
      <c r="AF250" s="8">
        <v>23.655000000000001</v>
      </c>
      <c r="AG250" s="8">
        <v>26.22</v>
      </c>
      <c r="AH250" s="21">
        <v>23</v>
      </c>
      <c r="AI250" s="21">
        <v>25</v>
      </c>
      <c r="AJ250" s="21">
        <v>27.36</v>
      </c>
      <c r="AK250" s="8">
        <f t="shared" si="62"/>
        <v>281.41500000000002</v>
      </c>
      <c r="AL250" s="8">
        <v>41.14</v>
      </c>
      <c r="AM250" s="17">
        <f t="shared" si="63"/>
        <v>1.603898635477583</v>
      </c>
      <c r="AN250" s="8">
        <v>30.08</v>
      </c>
      <c r="AO250" s="17">
        <f t="shared" si="64"/>
        <v>1.6237516869095816</v>
      </c>
      <c r="AP250" s="7">
        <v>15</v>
      </c>
      <c r="AQ250" s="17">
        <f t="shared" si="65"/>
        <v>0.6578947368421052</v>
      </c>
      <c r="AR250" s="21">
        <v>23.64</v>
      </c>
      <c r="AS250" s="17">
        <f t="shared" si="66"/>
        <v>1.0772385509227616</v>
      </c>
      <c r="AT250" s="21">
        <v>28.04</v>
      </c>
      <c r="AU250" s="17">
        <f t="shared" si="67"/>
        <v>1.2146415421269221</v>
      </c>
      <c r="AV250" s="21">
        <v>21.7</v>
      </c>
      <c r="AW250" s="17">
        <f t="shared" si="68"/>
        <v>1.0018467220683287</v>
      </c>
      <c r="AX250" s="17"/>
      <c r="AY250" s="21">
        <v>22.5</v>
      </c>
      <c r="AZ250" s="17">
        <f t="shared" si="69"/>
        <v>0.99933377748167884</v>
      </c>
      <c r="BA250" s="17" t="s">
        <v>1526</v>
      </c>
      <c r="BB250" s="21">
        <v>5</v>
      </c>
      <c r="BC250" s="17">
        <f t="shared" si="70"/>
        <v>0.21137180300147959</v>
      </c>
      <c r="BD250" s="21">
        <v>32</v>
      </c>
      <c r="BE250" s="17">
        <f t="shared" si="71"/>
        <v>1.2204424103737606</v>
      </c>
      <c r="BF250" s="21">
        <v>30</v>
      </c>
      <c r="BG250" s="17">
        <f t="shared" si="72"/>
        <v>1.3043478260869565</v>
      </c>
      <c r="BH250" s="21">
        <v>28</v>
      </c>
      <c r="BI250" s="17">
        <f t="shared" si="73"/>
        <v>1.1200000000000001</v>
      </c>
      <c r="BJ250" s="21">
        <f t="shared" si="74"/>
        <v>254.05500000000001</v>
      </c>
      <c r="BK250" s="21">
        <f t="shared" si="75"/>
        <v>277.10000000000002</v>
      </c>
      <c r="BL250" s="21">
        <f t="shared" si="76"/>
        <v>75.36</v>
      </c>
      <c r="BM250" s="21">
        <f t="shared" si="77"/>
        <v>58</v>
      </c>
      <c r="BN250" s="17"/>
      <c r="BO250" s="17"/>
      <c r="BQ250" s="17">
        <v>0.77223417878388168</v>
      </c>
      <c r="BR250" s="26">
        <v>0.72</v>
      </c>
      <c r="BS250" s="26">
        <f t="shared" si="78"/>
        <v>0.87223417878388165</v>
      </c>
      <c r="BU250" s="17">
        <f t="shared" si="79"/>
        <v>0</v>
      </c>
    </row>
    <row r="251" spans="1:73" s="6" customFormat="1" ht="18.75" customHeight="1" x14ac:dyDescent="0.15">
      <c r="A251" s="6" t="s">
        <v>1534</v>
      </c>
      <c r="B251" s="6" t="s">
        <v>687</v>
      </c>
      <c r="C251" s="6" t="s">
        <v>821</v>
      </c>
      <c r="D251" s="6" t="s">
        <v>821</v>
      </c>
      <c r="E251" s="6" t="s">
        <v>821</v>
      </c>
      <c r="F251" s="6" t="s">
        <v>821</v>
      </c>
      <c r="G251" s="6" t="s">
        <v>61</v>
      </c>
      <c r="H251" s="6" t="s">
        <v>842</v>
      </c>
      <c r="I251" s="6" t="s">
        <v>843</v>
      </c>
      <c r="J251" s="6" t="s">
        <v>29</v>
      </c>
      <c r="K251" s="6" t="s">
        <v>1529</v>
      </c>
      <c r="L251" s="6" t="s">
        <v>1545</v>
      </c>
      <c r="M251" s="6" t="s">
        <v>1525</v>
      </c>
      <c r="N251" s="6">
        <v>1</v>
      </c>
      <c r="O251" s="8">
        <v>5</v>
      </c>
      <c r="P251" s="8">
        <v>9.6666666666666661</v>
      </c>
      <c r="Q251" s="8">
        <v>32.293333333333329</v>
      </c>
      <c r="R251" s="7">
        <f t="shared" si="60"/>
        <v>40.479126730833336</v>
      </c>
      <c r="S251" s="17">
        <f t="shared" si="61"/>
        <v>0.25348245450557405</v>
      </c>
      <c r="T251" s="6">
        <v>2</v>
      </c>
      <c r="U251" s="6">
        <v>1</v>
      </c>
      <c r="V251" s="6">
        <v>1</v>
      </c>
      <c r="W251" s="6">
        <v>1</v>
      </c>
      <c r="Y251" s="8">
        <v>48.252396170000004</v>
      </c>
      <c r="Z251" s="8">
        <v>32.329073479999998</v>
      </c>
      <c r="AA251" s="8">
        <v>39.865814700000001</v>
      </c>
      <c r="AB251" s="8">
        <v>38.447284339999989</v>
      </c>
      <c r="AC251" s="8">
        <v>40.632587859999994</v>
      </c>
      <c r="AD251" s="8">
        <v>38.226837060000001</v>
      </c>
      <c r="AE251" s="8">
        <v>39.319488819999997</v>
      </c>
      <c r="AF251" s="8">
        <v>41.504792330000001</v>
      </c>
      <c r="AG251" s="8">
        <v>46.006389779999999</v>
      </c>
      <c r="AH251" s="21">
        <v>36.200000000000003</v>
      </c>
      <c r="AI251" s="21">
        <v>38</v>
      </c>
      <c r="AJ251" s="21">
        <v>46.964856230000002</v>
      </c>
      <c r="AK251" s="8">
        <f t="shared" si="62"/>
        <v>485.74952077</v>
      </c>
      <c r="AL251" s="8">
        <v>45</v>
      </c>
      <c r="AM251" s="17">
        <f t="shared" si="63"/>
        <v>0.9325961728710559</v>
      </c>
      <c r="AN251" s="8">
        <v>29.59</v>
      </c>
      <c r="AO251" s="17">
        <f t="shared" si="64"/>
        <v>0.91527522489333035</v>
      </c>
      <c r="AP251" s="7">
        <v>42</v>
      </c>
      <c r="AQ251" s="17">
        <f t="shared" si="65"/>
        <v>1.053534220134726</v>
      </c>
      <c r="AR251" s="21">
        <v>38.75</v>
      </c>
      <c r="AS251" s="17">
        <f t="shared" si="66"/>
        <v>1.0078735251447934</v>
      </c>
      <c r="AT251" s="21">
        <v>41</v>
      </c>
      <c r="AU251" s="17">
        <f t="shared" si="67"/>
        <v>1.0090423022345003</v>
      </c>
      <c r="AV251" s="21">
        <v>43.42</v>
      </c>
      <c r="AW251" s="17">
        <f t="shared" si="68"/>
        <v>1.1358512327831081</v>
      </c>
      <c r="AX251" s="17"/>
      <c r="AY251" s="21">
        <v>0</v>
      </c>
      <c r="AZ251" s="17">
        <f t="shared" si="69"/>
        <v>0</v>
      </c>
      <c r="BA251" s="17" t="s">
        <v>1526</v>
      </c>
      <c r="BB251" s="21">
        <v>0</v>
      </c>
      <c r="BC251" s="17">
        <f t="shared" si="70"/>
        <v>0</v>
      </c>
      <c r="BD251" s="21">
        <v>0</v>
      </c>
      <c r="BE251" s="17">
        <f t="shared" si="71"/>
        <v>0</v>
      </c>
      <c r="BF251" s="21">
        <v>0</v>
      </c>
      <c r="BG251" s="17">
        <f t="shared" si="72"/>
        <v>0</v>
      </c>
      <c r="BH251" s="21">
        <v>0</v>
      </c>
      <c r="BI251" s="17">
        <f t="shared" si="73"/>
        <v>0</v>
      </c>
      <c r="BJ251" s="21">
        <f t="shared" si="74"/>
        <v>438.78466453999999</v>
      </c>
      <c r="BK251" s="21">
        <f t="shared" si="75"/>
        <v>239.76</v>
      </c>
      <c r="BL251" s="21">
        <f t="shared" si="76"/>
        <v>121.16485623</v>
      </c>
      <c r="BM251" s="21">
        <f t="shared" si="77"/>
        <v>0</v>
      </c>
      <c r="BN251" s="17" t="s">
        <v>1601</v>
      </c>
      <c r="BO251" s="17" t="s">
        <v>1601</v>
      </c>
      <c r="BQ251" s="17">
        <v>0.77223417878388168</v>
      </c>
      <c r="BR251" s="26">
        <v>0.72</v>
      </c>
      <c r="BS251" s="26">
        <f t="shared" si="78"/>
        <v>0.87223417878388165</v>
      </c>
      <c r="BU251" s="17">
        <f t="shared" si="79"/>
        <v>0</v>
      </c>
    </row>
    <row r="252" spans="1:73" s="6" customFormat="1" ht="18.75" customHeight="1" x14ac:dyDescent="0.15">
      <c r="A252" s="6" t="s">
        <v>1534</v>
      </c>
      <c r="B252" s="6" t="s">
        <v>687</v>
      </c>
      <c r="C252" s="6" t="s">
        <v>821</v>
      </c>
      <c r="D252" s="6" t="s">
        <v>821</v>
      </c>
      <c r="E252" s="6" t="s">
        <v>821</v>
      </c>
      <c r="F252" s="6" t="s">
        <v>821</v>
      </c>
      <c r="G252" s="6" t="s">
        <v>61</v>
      </c>
      <c r="H252" s="6" t="s">
        <v>844</v>
      </c>
      <c r="I252" s="6" t="s">
        <v>845</v>
      </c>
      <c r="J252" s="6" t="s">
        <v>27</v>
      </c>
      <c r="K252" s="6" t="s">
        <v>1530</v>
      </c>
      <c r="L252" s="6" t="s">
        <v>1545</v>
      </c>
      <c r="M252" s="6" t="s">
        <v>1525</v>
      </c>
      <c r="N252" s="6">
        <v>1</v>
      </c>
      <c r="O252" s="8">
        <v>7</v>
      </c>
      <c r="P252" s="8">
        <v>19.5</v>
      </c>
      <c r="Q252" s="8">
        <v>20.951666666666664</v>
      </c>
      <c r="R252" s="7">
        <f t="shared" si="60"/>
        <v>26.713581590833329</v>
      </c>
      <c r="S252" s="17">
        <f t="shared" si="61"/>
        <v>0.27500986035319386</v>
      </c>
      <c r="T252" s="6">
        <v>5</v>
      </c>
      <c r="U252" s="6">
        <v>3</v>
      </c>
      <c r="V252" s="6">
        <v>3</v>
      </c>
      <c r="W252" s="6">
        <v>2</v>
      </c>
      <c r="X252" s="6" t="s">
        <v>710</v>
      </c>
      <c r="Y252" s="8">
        <v>31.923477219999999</v>
      </c>
      <c r="Z252" s="8">
        <v>21.228183319999999</v>
      </c>
      <c r="AA252" s="8">
        <v>26.290392919999999</v>
      </c>
      <c r="AB252" s="8">
        <v>25.337638030000008</v>
      </c>
      <c r="AC252" s="8">
        <v>26.80543939</v>
      </c>
      <c r="AD252" s="8">
        <v>25.189555410000001</v>
      </c>
      <c r="AE252" s="8">
        <v>25.92348312</v>
      </c>
      <c r="AF252" s="8">
        <v>27.391284479999999</v>
      </c>
      <c r="AG252" s="8">
        <v>30.414872070000001</v>
      </c>
      <c r="AH252" s="21">
        <v>24</v>
      </c>
      <c r="AI252" s="21">
        <v>25</v>
      </c>
      <c r="AJ252" s="21">
        <v>31.05865313</v>
      </c>
      <c r="AK252" s="8">
        <f t="shared" si="62"/>
        <v>320.56297908999994</v>
      </c>
      <c r="AL252" s="8">
        <v>39.5</v>
      </c>
      <c r="AM252" s="17">
        <f t="shared" si="63"/>
        <v>1.237333882139046</v>
      </c>
      <c r="AN252" s="8">
        <v>25.75</v>
      </c>
      <c r="AO252" s="17">
        <f t="shared" si="64"/>
        <v>1.2130100636421299</v>
      </c>
      <c r="AP252" s="7">
        <v>31.67</v>
      </c>
      <c r="AQ252" s="17">
        <f t="shared" si="65"/>
        <v>1.2046225439220253</v>
      </c>
      <c r="AR252" s="21">
        <v>11.83</v>
      </c>
      <c r="AS252" s="17">
        <f t="shared" si="66"/>
        <v>0.46689434847846378</v>
      </c>
      <c r="AT252" s="21">
        <v>36.5</v>
      </c>
      <c r="AU252" s="17">
        <f t="shared" si="67"/>
        <v>1.3616639320456967</v>
      </c>
      <c r="AV252" s="21">
        <v>22</v>
      </c>
      <c r="AW252" s="17">
        <f t="shared" si="68"/>
        <v>0.87337786006601059</v>
      </c>
      <c r="AX252" s="17" t="s">
        <v>1526</v>
      </c>
      <c r="AY252" s="21">
        <v>6</v>
      </c>
      <c r="AZ252" s="17">
        <f t="shared" si="69"/>
        <v>0.23145037926523818</v>
      </c>
      <c r="BA252" s="17" t="s">
        <v>1526</v>
      </c>
      <c r="BB252" s="21">
        <v>12.33</v>
      </c>
      <c r="BC252" s="17">
        <f t="shared" si="70"/>
        <v>0.45014318364671302</v>
      </c>
      <c r="BD252" s="21">
        <v>50.92</v>
      </c>
      <c r="BE252" s="17">
        <f t="shared" si="71"/>
        <v>1.6741809691918919</v>
      </c>
      <c r="BF252" s="21">
        <v>11.66</v>
      </c>
      <c r="BG252" s="17">
        <f t="shared" si="72"/>
        <v>0.48583333333333334</v>
      </c>
      <c r="BH252" s="21">
        <v>30.659999999999997</v>
      </c>
      <c r="BI252" s="17">
        <f t="shared" si="73"/>
        <v>1.2263999999999999</v>
      </c>
      <c r="BJ252" s="21">
        <f t="shared" si="74"/>
        <v>289.50432595999996</v>
      </c>
      <c r="BK252" s="21">
        <f t="shared" si="75"/>
        <v>278.82</v>
      </c>
      <c r="BL252" s="21">
        <f t="shared" si="76"/>
        <v>80.058653129999996</v>
      </c>
      <c r="BM252" s="21">
        <f t="shared" si="77"/>
        <v>42.319999999999993</v>
      </c>
      <c r="BN252" s="17"/>
      <c r="BO252" s="17"/>
      <c r="BQ252" s="17">
        <v>0.77223417878388168</v>
      </c>
      <c r="BR252" s="26">
        <v>0.72</v>
      </c>
      <c r="BS252" s="26">
        <f t="shared" si="78"/>
        <v>0.87223417878388165</v>
      </c>
      <c r="BU252" s="17">
        <f t="shared" si="79"/>
        <v>0</v>
      </c>
    </row>
    <row r="253" spans="1:73" s="6" customFormat="1" ht="18.75" customHeight="1" x14ac:dyDescent="0.15">
      <c r="A253" s="6" t="s">
        <v>1534</v>
      </c>
      <c r="B253" s="6" t="s">
        <v>687</v>
      </c>
      <c r="C253" s="6" t="s">
        <v>821</v>
      </c>
      <c r="D253" s="6" t="s">
        <v>821</v>
      </c>
      <c r="E253" s="6" t="s">
        <v>821</v>
      </c>
      <c r="F253" s="6" t="s">
        <v>821</v>
      </c>
      <c r="G253" s="6" t="s">
        <v>61</v>
      </c>
      <c r="H253" s="6" t="s">
        <v>846</v>
      </c>
      <c r="I253" s="6" t="s">
        <v>847</v>
      </c>
      <c r="J253" s="6" t="s">
        <v>27</v>
      </c>
      <c r="K253" s="6" t="s">
        <v>1530</v>
      </c>
      <c r="L253" s="6" t="s">
        <v>1545</v>
      </c>
      <c r="M253" s="6" t="s">
        <v>1525</v>
      </c>
      <c r="N253" s="6">
        <v>1</v>
      </c>
      <c r="O253" s="8">
        <v>10</v>
      </c>
      <c r="P253" s="8">
        <v>15.166666666666666</v>
      </c>
      <c r="Q253" s="8">
        <v>21.52416666666667</v>
      </c>
      <c r="R253" s="7">
        <f t="shared" si="60"/>
        <v>26.576428570814812</v>
      </c>
      <c r="S253" s="17">
        <f t="shared" si="61"/>
        <v>0.23472508749768739</v>
      </c>
      <c r="T253" s="6">
        <v>5</v>
      </c>
      <c r="U253" s="6">
        <v>3</v>
      </c>
      <c r="V253" s="6">
        <v>3</v>
      </c>
      <c r="W253" s="6">
        <v>2</v>
      </c>
      <c r="X253" s="6" t="s">
        <v>710</v>
      </c>
      <c r="Y253" s="8">
        <v>31.730001596698411</v>
      </c>
      <c r="Z253" s="8">
        <v>21.099527667301587</v>
      </c>
      <c r="AA253" s="8">
        <v>26.131057205333331</v>
      </c>
      <c r="AB253" s="8">
        <v>25.184076586920632</v>
      </c>
      <c r="AC253" s="8">
        <v>26.64298218488889</v>
      </c>
      <c r="AD253" s="8">
        <v>25.036891439238097</v>
      </c>
      <c r="AE253" s="8">
        <v>25.766371092571426</v>
      </c>
      <c r="AF253" s="8">
        <v>27.225276700952378</v>
      </c>
      <c r="AG253" s="8">
        <v>30.230539506793647</v>
      </c>
      <c r="AH253" s="21">
        <v>24</v>
      </c>
      <c r="AI253" s="21">
        <v>25</v>
      </c>
      <c r="AJ253" s="21">
        <v>30.870418869079369</v>
      </c>
      <c r="AK253" s="8">
        <f t="shared" si="62"/>
        <v>318.91714284977775</v>
      </c>
      <c r="AL253" s="8">
        <v>31.58</v>
      </c>
      <c r="AM253" s="17">
        <f t="shared" si="63"/>
        <v>0.99527256258587704</v>
      </c>
      <c r="AN253" s="8">
        <v>28</v>
      </c>
      <c r="AO253" s="17">
        <f t="shared" si="64"/>
        <v>1.3270439244662444</v>
      </c>
      <c r="AP253" s="7">
        <v>13.67</v>
      </c>
      <c r="AQ253" s="17">
        <f t="shared" si="65"/>
        <v>0.52313229780882964</v>
      </c>
      <c r="AR253" s="21">
        <v>27.5</v>
      </c>
      <c r="AS253" s="17">
        <f t="shared" si="66"/>
        <v>1.0919598304542222</v>
      </c>
      <c r="AT253" s="21">
        <v>32</v>
      </c>
      <c r="AU253" s="17">
        <f t="shared" si="67"/>
        <v>1.2010667491325147</v>
      </c>
      <c r="AV253" s="21">
        <v>37.71</v>
      </c>
      <c r="AW253" s="17">
        <f t="shared" si="68"/>
        <v>1.506177397921711</v>
      </c>
      <c r="AX253" s="17"/>
      <c r="AY253" s="21">
        <v>0</v>
      </c>
      <c r="AZ253" s="17">
        <f t="shared" si="69"/>
        <v>0</v>
      </c>
      <c r="BA253" s="17" t="s">
        <v>1526</v>
      </c>
      <c r="BB253" s="21">
        <v>0</v>
      </c>
      <c r="BC253" s="17">
        <f t="shared" si="70"/>
        <v>0</v>
      </c>
      <c r="BD253" s="21">
        <v>7</v>
      </c>
      <c r="BE253" s="17">
        <f t="shared" si="71"/>
        <v>0.23155392243088829</v>
      </c>
      <c r="BF253" s="21">
        <v>26.33</v>
      </c>
      <c r="BG253" s="17">
        <f t="shared" si="72"/>
        <v>1.0970833333333332</v>
      </c>
      <c r="BH253" s="21">
        <v>28.33</v>
      </c>
      <c r="BI253" s="17">
        <f t="shared" si="73"/>
        <v>1.1332</v>
      </c>
      <c r="BJ253" s="21">
        <f t="shared" si="74"/>
        <v>288.0467239806984</v>
      </c>
      <c r="BK253" s="21">
        <f t="shared" si="75"/>
        <v>232.12</v>
      </c>
      <c r="BL253" s="21">
        <f t="shared" si="76"/>
        <v>79.870418869079373</v>
      </c>
      <c r="BM253" s="21">
        <f t="shared" si="77"/>
        <v>54.66</v>
      </c>
      <c r="BN253" s="17"/>
      <c r="BO253" s="17"/>
      <c r="BQ253" s="17">
        <v>0.77223417878388168</v>
      </c>
      <c r="BR253" s="26">
        <v>0.72</v>
      </c>
      <c r="BS253" s="26">
        <f t="shared" si="78"/>
        <v>0.87223417878388165</v>
      </c>
      <c r="BU253" s="17">
        <f t="shared" si="79"/>
        <v>0</v>
      </c>
    </row>
    <row r="254" spans="1:73" s="6" customFormat="1" ht="18.75" customHeight="1" x14ac:dyDescent="0.15">
      <c r="A254" s="6" t="s">
        <v>1534</v>
      </c>
      <c r="B254" s="6" t="s">
        <v>687</v>
      </c>
      <c r="C254" s="6" t="s">
        <v>821</v>
      </c>
      <c r="D254" s="6" t="s">
        <v>821</v>
      </c>
      <c r="E254" s="6" t="s">
        <v>821</v>
      </c>
      <c r="F254" s="6" t="s">
        <v>821</v>
      </c>
      <c r="G254" s="6" t="s">
        <v>61</v>
      </c>
      <c r="H254" s="6" t="s">
        <v>848</v>
      </c>
      <c r="I254" s="6" t="s">
        <v>849</v>
      </c>
      <c r="J254" s="6" t="s">
        <v>29</v>
      </c>
      <c r="K254" s="6" t="s">
        <v>1528</v>
      </c>
      <c r="L254" s="6" t="s">
        <v>1545</v>
      </c>
      <c r="M254" s="6" t="s">
        <v>1525</v>
      </c>
      <c r="N254" s="6">
        <v>1</v>
      </c>
      <c r="O254" s="8">
        <v>7.33</v>
      </c>
      <c r="P254" s="8">
        <v>10.833333333333334</v>
      </c>
      <c r="Q254" s="8">
        <v>22.568333333333332</v>
      </c>
      <c r="R254" s="7">
        <f t="shared" si="60"/>
        <v>30.981469649166669</v>
      </c>
      <c r="S254" s="17">
        <f t="shared" si="61"/>
        <v>0.37278500771730316</v>
      </c>
      <c r="T254" s="6">
        <v>2</v>
      </c>
      <c r="U254" s="6">
        <v>2</v>
      </c>
      <c r="V254" s="6">
        <v>1</v>
      </c>
      <c r="W254" s="6">
        <v>1</v>
      </c>
      <c r="Y254" s="8">
        <v>36.671821086999998</v>
      </c>
      <c r="Z254" s="8">
        <v>24.570095848999998</v>
      </c>
      <c r="AA254" s="8">
        <v>30.298019168</v>
      </c>
      <c r="AB254" s="8">
        <v>29.219936104000002</v>
      </c>
      <c r="AC254" s="8">
        <v>30.880766773999998</v>
      </c>
      <c r="AD254" s="8">
        <v>29.052396162000001</v>
      </c>
      <c r="AE254" s="8">
        <v>29.882811502999999</v>
      </c>
      <c r="AF254" s="8">
        <v>31.543642173000002</v>
      </c>
      <c r="AG254" s="8">
        <v>34.964856230999999</v>
      </c>
      <c r="AH254" s="21">
        <v>30</v>
      </c>
      <c r="AI254" s="21">
        <v>29</v>
      </c>
      <c r="AJ254" s="21">
        <v>35.693290739000005</v>
      </c>
      <c r="AK254" s="8">
        <f t="shared" si="62"/>
        <v>371.77763579000003</v>
      </c>
      <c r="AL254" s="8">
        <v>37.125</v>
      </c>
      <c r="AM254" s="17">
        <f t="shared" si="63"/>
        <v>1.0123576877168134</v>
      </c>
      <c r="AN254" s="8">
        <v>25.5</v>
      </c>
      <c r="AO254" s="17">
        <f t="shared" si="64"/>
        <v>1.0378469891495294</v>
      </c>
      <c r="AP254" s="7">
        <v>68.290000000000006</v>
      </c>
      <c r="AQ254" s="17">
        <f t="shared" si="65"/>
        <v>2.2539427287750273</v>
      </c>
      <c r="AR254" s="21">
        <v>45.54</v>
      </c>
      <c r="AS254" s="17">
        <f t="shared" si="66"/>
        <v>1.5585249686348868</v>
      </c>
      <c r="AT254" s="21">
        <v>32.049999999999997</v>
      </c>
      <c r="AU254" s="17">
        <f t="shared" si="67"/>
        <v>1.0378628301090125</v>
      </c>
      <c r="AV254" s="21">
        <v>34.5</v>
      </c>
      <c r="AW254" s="17">
        <f t="shared" si="68"/>
        <v>1.1875096225324562</v>
      </c>
      <c r="AX254" s="17"/>
      <c r="AY254" s="21">
        <v>1</v>
      </c>
      <c r="AZ254" s="17">
        <f t="shared" si="69"/>
        <v>3.3464053404065004E-2</v>
      </c>
      <c r="BA254" s="17" t="s">
        <v>1526</v>
      </c>
      <c r="BB254" s="21">
        <v>11.75</v>
      </c>
      <c r="BC254" s="17">
        <f t="shared" si="70"/>
        <v>0.37249978729651878</v>
      </c>
      <c r="BD254" s="21">
        <v>27.779999999999994</v>
      </c>
      <c r="BE254" s="17">
        <f t="shared" si="71"/>
        <v>0.79451206138151143</v>
      </c>
      <c r="BF254" s="21">
        <v>9</v>
      </c>
      <c r="BG254" s="17">
        <f t="shared" si="72"/>
        <v>0.3</v>
      </c>
      <c r="BH254" s="21">
        <v>34</v>
      </c>
      <c r="BI254" s="17">
        <f t="shared" si="73"/>
        <v>1.1724137931034482</v>
      </c>
      <c r="BJ254" s="21">
        <f t="shared" si="74"/>
        <v>336.08434505100001</v>
      </c>
      <c r="BK254" s="21">
        <f t="shared" si="75"/>
        <v>326.53499999999997</v>
      </c>
      <c r="BL254" s="21">
        <f t="shared" si="76"/>
        <v>94.693290739000005</v>
      </c>
      <c r="BM254" s="21">
        <f t="shared" si="77"/>
        <v>43</v>
      </c>
      <c r="BN254" s="17"/>
      <c r="BO254" s="17"/>
      <c r="BQ254" s="17">
        <v>0.77223417878388168</v>
      </c>
      <c r="BR254" s="26">
        <v>0.72</v>
      </c>
      <c r="BS254" s="26">
        <f t="shared" si="78"/>
        <v>0.87223417878388165</v>
      </c>
      <c r="BU254" s="17">
        <f t="shared" si="79"/>
        <v>0</v>
      </c>
    </row>
    <row r="255" spans="1:73" s="6" customFormat="1" ht="18.75" customHeight="1" x14ac:dyDescent="0.15">
      <c r="A255" s="6" t="s">
        <v>1534</v>
      </c>
      <c r="B255" s="6" t="s">
        <v>687</v>
      </c>
      <c r="C255" s="6" t="s">
        <v>821</v>
      </c>
      <c r="D255" s="6" t="s">
        <v>821</v>
      </c>
      <c r="E255" s="6" t="s">
        <v>821</v>
      </c>
      <c r="F255" s="6" t="s">
        <v>821</v>
      </c>
      <c r="G255" s="6" t="s">
        <v>61</v>
      </c>
      <c r="H255" s="6" t="s">
        <v>850</v>
      </c>
      <c r="I255" s="6" t="s">
        <v>851</v>
      </c>
      <c r="J255" s="6" t="s">
        <v>29</v>
      </c>
      <c r="K255" s="6" t="s">
        <v>1528</v>
      </c>
      <c r="L255" s="6" t="s">
        <v>1545</v>
      </c>
      <c r="M255" s="6" t="s">
        <v>1525</v>
      </c>
      <c r="N255" s="6">
        <v>2</v>
      </c>
      <c r="O255" s="8">
        <v>20</v>
      </c>
      <c r="P255" s="8">
        <v>37.532499999999999</v>
      </c>
      <c r="Q255" s="8">
        <v>81.992916666666659</v>
      </c>
      <c r="R255" s="7">
        <f t="shared" si="60"/>
        <v>97.143237486274515</v>
      </c>
      <c r="S255" s="17">
        <f t="shared" si="61"/>
        <v>0.18477597133420498</v>
      </c>
      <c r="T255" s="6">
        <v>3</v>
      </c>
      <c r="U255" s="6">
        <v>3</v>
      </c>
      <c r="V255" s="6">
        <v>4</v>
      </c>
      <c r="W255" s="6">
        <v>3</v>
      </c>
      <c r="X255" s="6" t="s">
        <v>31</v>
      </c>
      <c r="Y255" s="8">
        <v>115.80575080000001</v>
      </c>
      <c r="Z255" s="8">
        <v>77.589776352941172</v>
      </c>
      <c r="AA255" s="8">
        <v>95.677955270588228</v>
      </c>
      <c r="AB255" s="8">
        <v>92.27348243529417</v>
      </c>
      <c r="AC255" s="8">
        <v>97.518210858823522</v>
      </c>
      <c r="AD255" s="8">
        <v>91.744408941176474</v>
      </c>
      <c r="AE255" s="8">
        <v>94.366773164705876</v>
      </c>
      <c r="AF255" s="8">
        <v>99.611501599999997</v>
      </c>
      <c r="AG255" s="8">
        <v>110.41533545882353</v>
      </c>
      <c r="AH255" s="21">
        <v>87</v>
      </c>
      <c r="AI255" s="21">
        <v>91</v>
      </c>
      <c r="AJ255" s="21">
        <v>112.71565495294118</v>
      </c>
      <c r="AK255" s="8">
        <f t="shared" si="62"/>
        <v>1165.7188498352941</v>
      </c>
      <c r="AL255" s="8">
        <v>104.6666</v>
      </c>
      <c r="AM255" s="17">
        <f t="shared" si="63"/>
        <v>0.90381176476082214</v>
      </c>
      <c r="AN255" s="8">
        <v>42.5</v>
      </c>
      <c r="AO255" s="17">
        <f t="shared" si="64"/>
        <v>0.54775257769368435</v>
      </c>
      <c r="AP255" s="7">
        <v>123.29</v>
      </c>
      <c r="AQ255" s="17">
        <f t="shared" si="65"/>
        <v>1.2885935914006705</v>
      </c>
      <c r="AR255" s="21">
        <v>64.91</v>
      </c>
      <c r="AS255" s="17">
        <f t="shared" si="66"/>
        <v>0.70345237100504432</v>
      </c>
      <c r="AT255" s="21">
        <v>153.53</v>
      </c>
      <c r="AU255" s="17">
        <f t="shared" si="67"/>
        <v>1.574372608437868</v>
      </c>
      <c r="AV255" s="21">
        <v>149.20999999999998</v>
      </c>
      <c r="AW255" s="17">
        <f t="shared" si="68"/>
        <v>1.6263661374249909</v>
      </c>
      <c r="AX255" s="17"/>
      <c r="AY255" s="21">
        <v>64</v>
      </c>
      <c r="AZ255" s="17">
        <f t="shared" si="69"/>
        <v>0.67820481567485291</v>
      </c>
      <c r="BA255" s="17" t="s">
        <v>1526</v>
      </c>
      <c r="BB255" s="21">
        <v>75</v>
      </c>
      <c r="BC255" s="17">
        <f t="shared" si="70"/>
        <v>0.75292510197436879</v>
      </c>
      <c r="BD255" s="21">
        <v>152.49</v>
      </c>
      <c r="BE255" s="17">
        <f t="shared" si="71"/>
        <v>1.3810581597776979</v>
      </c>
      <c r="BF255" s="21">
        <v>74.539999999999992</v>
      </c>
      <c r="BG255" s="17">
        <f t="shared" si="72"/>
        <v>0.85678160919540225</v>
      </c>
      <c r="BH255" s="21">
        <v>174.83</v>
      </c>
      <c r="BI255" s="17">
        <f t="shared" si="73"/>
        <v>1.9212087912087914</v>
      </c>
      <c r="BJ255" s="21">
        <f t="shared" si="74"/>
        <v>1053.003194882353</v>
      </c>
      <c r="BK255" s="21">
        <f t="shared" si="75"/>
        <v>1178.9666</v>
      </c>
      <c r="BL255" s="21">
        <f t="shared" si="76"/>
        <v>290.71565495294118</v>
      </c>
      <c r="BM255" s="21">
        <f t="shared" si="77"/>
        <v>249.37</v>
      </c>
      <c r="BN255" s="17"/>
      <c r="BO255" s="17"/>
      <c r="BQ255" s="17">
        <v>0.77223417878388168</v>
      </c>
      <c r="BR255" s="26">
        <v>0.72</v>
      </c>
      <c r="BS255" s="26">
        <f t="shared" si="78"/>
        <v>0.87223417878388165</v>
      </c>
      <c r="BU255" s="17">
        <f t="shared" si="79"/>
        <v>0</v>
      </c>
    </row>
    <row r="256" spans="1:73" s="6" customFormat="1" ht="18.75" customHeight="1" x14ac:dyDescent="0.15">
      <c r="A256" s="6" t="s">
        <v>1534</v>
      </c>
      <c r="B256" s="6" t="s">
        <v>687</v>
      </c>
      <c r="C256" s="6" t="s">
        <v>821</v>
      </c>
      <c r="D256" s="6" t="s">
        <v>821</v>
      </c>
      <c r="E256" s="6" t="s">
        <v>821</v>
      </c>
      <c r="F256" s="6" t="s">
        <v>821</v>
      </c>
      <c r="G256" s="6" t="s">
        <v>61</v>
      </c>
      <c r="H256" s="6" t="s">
        <v>852</v>
      </c>
      <c r="I256" s="6" t="s">
        <v>853</v>
      </c>
      <c r="J256" s="6" t="s">
        <v>27</v>
      </c>
      <c r="K256" s="6" t="s">
        <v>1532</v>
      </c>
      <c r="L256" s="6" t="s">
        <v>1545</v>
      </c>
      <c r="M256" s="6" t="s">
        <v>1525</v>
      </c>
      <c r="N256" s="6">
        <v>1</v>
      </c>
      <c r="O256" s="8">
        <v>1</v>
      </c>
      <c r="P256" s="8">
        <v>22.824999999999999</v>
      </c>
      <c r="Q256" s="8">
        <v>25.910694441666667</v>
      </c>
      <c r="R256" s="7">
        <f t="shared" si="60"/>
        <v>33.822385829281899</v>
      </c>
      <c r="S256" s="17">
        <f t="shared" si="61"/>
        <v>0.30534462923898098</v>
      </c>
      <c r="T256" s="6">
        <v>4</v>
      </c>
      <c r="U256" s="6">
        <v>3</v>
      </c>
      <c r="V256" s="6">
        <v>2</v>
      </c>
      <c r="W256" s="6">
        <v>1</v>
      </c>
      <c r="X256" s="6" t="s">
        <v>31</v>
      </c>
      <c r="Y256" s="8">
        <v>40.352254190908845</v>
      </c>
      <c r="Z256" s="8">
        <v>27.040386812252592</v>
      </c>
      <c r="AA256" s="8">
        <v>33.280221035572907</v>
      </c>
      <c r="AB256" s="8">
        <v>32.031370048617291</v>
      </c>
      <c r="AC256" s="8">
        <v>33.695767912648435</v>
      </c>
      <c r="AD256" s="8">
        <v>31.615823171541663</v>
      </c>
      <c r="AE256" s="8">
        <v>32.86467415849738</v>
      </c>
      <c r="AF256" s="8">
        <v>34.527966844664057</v>
      </c>
      <c r="AG256" s="8">
        <v>38.27230944980208</v>
      </c>
      <c r="AH256" s="21">
        <v>32</v>
      </c>
      <c r="AI256" s="21">
        <v>31.5</v>
      </c>
      <c r="AJ256" s="21">
        <v>38.687856326877608</v>
      </c>
      <c r="AK256" s="8">
        <f t="shared" si="62"/>
        <v>405.86862995138279</v>
      </c>
      <c r="AL256" s="8">
        <v>35.54</v>
      </c>
      <c r="AM256" s="17">
        <f t="shared" si="63"/>
        <v>0.88074385713021652</v>
      </c>
      <c r="AN256" s="8">
        <v>29.75</v>
      </c>
      <c r="AO256" s="17">
        <f t="shared" si="64"/>
        <v>1.100206154836499</v>
      </c>
      <c r="AP256" s="7">
        <v>29.5</v>
      </c>
      <c r="AQ256" s="17">
        <f t="shared" si="65"/>
        <v>0.88641238195106142</v>
      </c>
      <c r="AR256" s="21">
        <v>26.46</v>
      </c>
      <c r="AS256" s="17">
        <f t="shared" si="66"/>
        <v>0.82606519670682055</v>
      </c>
      <c r="AT256" s="21">
        <v>34.4166666666667</v>
      </c>
      <c r="AU256" s="17">
        <f t="shared" si="67"/>
        <v>1.0213943411495205</v>
      </c>
      <c r="AV256" s="21">
        <v>24.16</v>
      </c>
      <c r="AW256" s="17">
        <f t="shared" si="68"/>
        <v>0.76417431451688822</v>
      </c>
      <c r="AX256" s="17" t="s">
        <v>1526</v>
      </c>
      <c r="AY256" s="21">
        <v>25.999999999999996</v>
      </c>
      <c r="AZ256" s="17">
        <f t="shared" si="69"/>
        <v>0.79112301173622079</v>
      </c>
      <c r="BA256" s="17" t="s">
        <v>1526</v>
      </c>
      <c r="BB256" s="21">
        <v>13.33</v>
      </c>
      <c r="BC256" s="17">
        <f t="shared" si="70"/>
        <v>0.38606385542391169</v>
      </c>
      <c r="BD256" s="21">
        <v>29.67</v>
      </c>
      <c r="BE256" s="17">
        <f t="shared" si="71"/>
        <v>0.77523411642861906</v>
      </c>
      <c r="BF256" s="21">
        <v>13.416666666666668</v>
      </c>
      <c r="BG256" s="17">
        <f t="shared" si="72"/>
        <v>0.41927083333333337</v>
      </c>
      <c r="BH256" s="21">
        <v>17</v>
      </c>
      <c r="BI256" s="17">
        <f t="shared" si="73"/>
        <v>0.53968253968253965</v>
      </c>
      <c r="BJ256" s="21">
        <f t="shared" si="74"/>
        <v>367.18077362450521</v>
      </c>
      <c r="BK256" s="21">
        <f t="shared" si="75"/>
        <v>279.2433333333334</v>
      </c>
      <c r="BL256" s="21">
        <f t="shared" si="76"/>
        <v>102.18785632687761</v>
      </c>
      <c r="BM256" s="21">
        <f t="shared" si="77"/>
        <v>30.416666666666668</v>
      </c>
      <c r="BN256" s="17" t="s">
        <v>1601</v>
      </c>
      <c r="BO256" s="17" t="s">
        <v>1601</v>
      </c>
      <c r="BQ256" s="17">
        <v>0.77223417878388168</v>
      </c>
      <c r="BR256" s="26">
        <v>0.72</v>
      </c>
      <c r="BS256" s="26">
        <f t="shared" si="78"/>
        <v>0.87223417878388165</v>
      </c>
      <c r="BU256" s="17">
        <f t="shared" si="79"/>
        <v>0</v>
      </c>
    </row>
    <row r="257" spans="1:73" s="6" customFormat="1" ht="18.75" customHeight="1" x14ac:dyDescent="0.15">
      <c r="A257" s="6" t="s">
        <v>1534</v>
      </c>
      <c r="B257" s="6" t="s">
        <v>687</v>
      </c>
      <c r="C257" s="6" t="s">
        <v>821</v>
      </c>
      <c r="D257" s="6" t="s">
        <v>821</v>
      </c>
      <c r="E257" s="6" t="s">
        <v>821</v>
      </c>
      <c r="F257" s="6" t="s">
        <v>821</v>
      </c>
      <c r="G257" s="6" t="s">
        <v>61</v>
      </c>
      <c r="H257" s="6" t="s">
        <v>854</v>
      </c>
      <c r="I257" s="6" t="s">
        <v>855</v>
      </c>
      <c r="J257" s="6" t="s">
        <v>27</v>
      </c>
      <c r="K257" s="6" t="s">
        <v>1532</v>
      </c>
      <c r="L257" s="6" t="s">
        <v>1545</v>
      </c>
      <c r="M257" s="6" t="s">
        <v>1525</v>
      </c>
      <c r="N257" s="6">
        <v>1</v>
      </c>
      <c r="O257" s="8">
        <v>1</v>
      </c>
      <c r="P257" s="8">
        <v>23.441666666666666</v>
      </c>
      <c r="Q257" s="8">
        <v>23.450555558333335</v>
      </c>
      <c r="R257" s="7">
        <f t="shared" si="60"/>
        <v>29.334541584633779</v>
      </c>
      <c r="S257" s="17">
        <f t="shared" si="61"/>
        <v>0.25091030409339377</v>
      </c>
      <c r="T257" s="6">
        <v>4</v>
      </c>
      <c r="U257" s="6">
        <v>3</v>
      </c>
      <c r="V257" s="6">
        <v>3</v>
      </c>
      <c r="W257" s="6">
        <v>2</v>
      </c>
      <c r="X257" s="6" t="s">
        <v>710</v>
      </c>
      <c r="Y257" s="8">
        <v>35.065500540216576</v>
      </c>
      <c r="Z257" s="8">
        <v>23.497500360144379</v>
      </c>
      <c r="AA257" s="8">
        <v>28.920000444178068</v>
      </c>
      <c r="AB257" s="8">
        <v>27.835494861940155</v>
      </c>
      <c r="AC257" s="8">
        <v>29.281500456182883</v>
      </c>
      <c r="AD257" s="8">
        <v>27.474000420168448</v>
      </c>
      <c r="AE257" s="8">
        <v>28.558500444178073</v>
      </c>
      <c r="AF257" s="8">
        <v>30.004500456182878</v>
      </c>
      <c r="AG257" s="8">
        <v>33.258000516206941</v>
      </c>
      <c r="AH257" s="21">
        <v>27</v>
      </c>
      <c r="AI257" s="21">
        <v>27.5</v>
      </c>
      <c r="AJ257" s="21">
        <v>33.619500516206941</v>
      </c>
      <c r="AK257" s="8">
        <f t="shared" si="62"/>
        <v>352.01449901560534</v>
      </c>
      <c r="AL257" s="8">
        <v>53.71</v>
      </c>
      <c r="AM257" s="17">
        <f t="shared" si="63"/>
        <v>1.5317049285636197</v>
      </c>
      <c r="AN257" s="8">
        <v>29.625</v>
      </c>
      <c r="AO257" s="17">
        <f t="shared" si="64"/>
        <v>1.260772403274387</v>
      </c>
      <c r="AP257" s="7">
        <v>26.21</v>
      </c>
      <c r="AQ257" s="17">
        <f t="shared" si="65"/>
        <v>0.90629320876363884</v>
      </c>
      <c r="AR257" s="21">
        <v>32.25</v>
      </c>
      <c r="AS257" s="17">
        <f t="shared" si="66"/>
        <v>1.1585926587601594</v>
      </c>
      <c r="AT257" s="21">
        <v>24.2916666666667</v>
      </c>
      <c r="AU257" s="17">
        <f t="shared" si="67"/>
        <v>0.82959091194855206</v>
      </c>
      <c r="AV257" s="21">
        <v>18.5</v>
      </c>
      <c r="AW257" s="17">
        <f t="shared" si="68"/>
        <v>0.67336389739658353</v>
      </c>
      <c r="AX257" s="17" t="s">
        <v>1526</v>
      </c>
      <c r="AY257" s="21">
        <v>29.083333333333329</v>
      </c>
      <c r="AZ257" s="17">
        <f t="shared" si="69"/>
        <v>1.0183774666383874</v>
      </c>
      <c r="BA257" s="17"/>
      <c r="BB257" s="21">
        <v>15.38</v>
      </c>
      <c r="BC257" s="17">
        <f t="shared" si="70"/>
        <v>0.51258977040661646</v>
      </c>
      <c r="BD257" s="21">
        <v>26.54</v>
      </c>
      <c r="BE257" s="17">
        <f t="shared" si="71"/>
        <v>0.79800347549657424</v>
      </c>
      <c r="BF257" s="21">
        <v>24.250000000000004</v>
      </c>
      <c r="BG257" s="17">
        <f t="shared" si="72"/>
        <v>0.89814814814814825</v>
      </c>
      <c r="BH257" s="21">
        <v>14.96</v>
      </c>
      <c r="BI257" s="17">
        <f t="shared" si="73"/>
        <v>0.54400000000000004</v>
      </c>
      <c r="BJ257" s="21">
        <f t="shared" si="74"/>
        <v>318.39499849939841</v>
      </c>
      <c r="BK257" s="21">
        <f t="shared" si="75"/>
        <v>294.8</v>
      </c>
      <c r="BL257" s="21">
        <f t="shared" si="76"/>
        <v>88.119500516206941</v>
      </c>
      <c r="BM257" s="21">
        <f t="shared" si="77"/>
        <v>39.210000000000008</v>
      </c>
      <c r="BN257" s="17" t="s">
        <v>1601</v>
      </c>
      <c r="BO257" s="17" t="s">
        <v>1601</v>
      </c>
      <c r="BQ257" s="17">
        <v>0.77223417878388168</v>
      </c>
      <c r="BR257" s="26">
        <v>0.72</v>
      </c>
      <c r="BS257" s="26">
        <f t="shared" si="78"/>
        <v>0.87223417878388165</v>
      </c>
      <c r="BU257" s="17">
        <f t="shared" si="79"/>
        <v>0</v>
      </c>
    </row>
    <row r="258" spans="1:73" s="6" customFormat="1" ht="18.75" customHeight="1" x14ac:dyDescent="0.15">
      <c r="A258" s="6" t="s">
        <v>1534</v>
      </c>
      <c r="B258" s="6" t="s">
        <v>687</v>
      </c>
      <c r="C258" s="6" t="s">
        <v>821</v>
      </c>
      <c r="D258" s="6" t="s">
        <v>821</v>
      </c>
      <c r="E258" s="6" t="s">
        <v>821</v>
      </c>
      <c r="F258" s="6" t="s">
        <v>821</v>
      </c>
      <c r="G258" s="6" t="s">
        <v>61</v>
      </c>
      <c r="H258" s="6" t="s">
        <v>856</v>
      </c>
      <c r="I258" s="6" t="s">
        <v>857</v>
      </c>
      <c r="J258" s="6" t="s">
        <v>27</v>
      </c>
      <c r="K258" s="6" t="s">
        <v>1532</v>
      </c>
      <c r="L258" s="6" t="s">
        <v>1545</v>
      </c>
      <c r="M258" s="6" t="s">
        <v>1525</v>
      </c>
      <c r="N258" s="6">
        <v>1</v>
      </c>
      <c r="O258" s="8"/>
      <c r="P258" s="8">
        <v>3</v>
      </c>
      <c r="Q258" s="8">
        <v>26.429749999999999</v>
      </c>
      <c r="R258" s="7">
        <f t="shared" ref="R258:R321" si="80">AVERAGE(Y258:AJ258)</f>
        <v>32.015468227362284</v>
      </c>
      <c r="S258" s="17">
        <f t="shared" ref="S258:S321" si="81">R258/Q258-1</f>
        <v>0.21134207578059905</v>
      </c>
      <c r="U258" s="6">
        <v>3</v>
      </c>
      <c r="V258" s="6">
        <v>3</v>
      </c>
      <c r="W258" s="6">
        <v>2</v>
      </c>
      <c r="X258" s="6" t="s">
        <v>31</v>
      </c>
      <c r="Y258" s="8">
        <v>37.103678925826273</v>
      </c>
      <c r="Z258" s="8">
        <v>25.239130438347456</v>
      </c>
      <c r="AA258" s="8">
        <v>30.847826090402538</v>
      </c>
      <c r="AB258" s="8">
        <v>29.769230754724521</v>
      </c>
      <c r="AC258" s="8">
        <v>31.279264218114406</v>
      </c>
      <c r="AD258" s="8">
        <v>29.553511707266949</v>
      </c>
      <c r="AE258" s="8">
        <v>30.632107026546606</v>
      </c>
      <c r="AF258" s="8">
        <v>32.14214046533899</v>
      </c>
      <c r="AG258" s="8">
        <v>35.377926423177968</v>
      </c>
      <c r="AH258" s="21">
        <v>30</v>
      </c>
      <c r="AI258" s="21">
        <v>36</v>
      </c>
      <c r="AJ258" s="21">
        <v>36.240802678601696</v>
      </c>
      <c r="AK258" s="8">
        <f t="shared" ref="AK258:AK321" si="82">SUM(Y258:AJ258)</f>
        <v>384.18561872834744</v>
      </c>
      <c r="AL258" s="8">
        <v>80</v>
      </c>
      <c r="AM258" s="17">
        <f t="shared" ref="AM258:AM321" si="83">AL258/Y258</f>
        <v>2.1561204256841346</v>
      </c>
      <c r="AN258" s="8">
        <v>34.07</v>
      </c>
      <c r="AO258" s="17">
        <f t="shared" ref="AO258:AO321" si="84">AN258/Z258</f>
        <v>1.3498880273717841</v>
      </c>
      <c r="AP258" s="7">
        <v>31</v>
      </c>
      <c r="AQ258" s="17">
        <f t="shared" ref="AQ258:AQ321" si="85">AP258/AA258</f>
        <v>1.0049330513324182</v>
      </c>
      <c r="AR258" s="21">
        <v>29.9</v>
      </c>
      <c r="AS258" s="17">
        <f t="shared" ref="AS258:AS321" si="86">AR258/AB258</f>
        <v>1.0043927653473117</v>
      </c>
      <c r="AT258" s="21">
        <v>33</v>
      </c>
      <c r="AU258" s="17">
        <f t="shared" ref="AU258:AU321" si="87">AT258/AC258</f>
        <v>1.0550120287320917</v>
      </c>
      <c r="AV258" s="21">
        <v>34.200000000000003</v>
      </c>
      <c r="AW258" s="17">
        <f t="shared" ref="AW258:AW321" si="88">AV258/AD258</f>
        <v>1.1572228823010067</v>
      </c>
      <c r="AX258" s="17"/>
      <c r="AY258" s="21">
        <v>30.63</v>
      </c>
      <c r="AZ258" s="17">
        <f t="shared" si="69"/>
        <v>0.9999312150958215</v>
      </c>
      <c r="BA258" s="17" t="s">
        <v>1526</v>
      </c>
      <c r="BB258" s="21">
        <v>32.409999999999997</v>
      </c>
      <c r="BC258" s="17">
        <f t="shared" si="70"/>
        <v>1.0083335935560938</v>
      </c>
      <c r="BD258" s="21">
        <v>35.380000000000003</v>
      </c>
      <c r="BE258" s="17">
        <f t="shared" si="71"/>
        <v>1.0000586121639021</v>
      </c>
      <c r="BF258" s="21">
        <v>33</v>
      </c>
      <c r="BG258" s="17">
        <f t="shared" si="72"/>
        <v>1.1000000000000001</v>
      </c>
      <c r="BH258" s="21">
        <v>24</v>
      </c>
      <c r="BI258" s="17">
        <f t="shared" si="73"/>
        <v>0.66666666666666663</v>
      </c>
      <c r="BJ258" s="21">
        <f t="shared" si="74"/>
        <v>347.94481604974573</v>
      </c>
      <c r="BK258" s="21">
        <f t="shared" si="75"/>
        <v>397.59000000000003</v>
      </c>
      <c r="BL258" s="21">
        <f t="shared" si="76"/>
        <v>102.2408026786017</v>
      </c>
      <c r="BM258" s="21">
        <f t="shared" si="77"/>
        <v>57</v>
      </c>
      <c r="BN258" s="17" t="s">
        <v>1601</v>
      </c>
      <c r="BO258" s="17" t="s">
        <v>1601</v>
      </c>
      <c r="BQ258" s="17">
        <v>0.77223417878388168</v>
      </c>
      <c r="BR258" s="26">
        <v>0.72</v>
      </c>
      <c r="BS258" s="26">
        <f t="shared" si="78"/>
        <v>0.87223417878388165</v>
      </c>
      <c r="BU258" s="17">
        <f t="shared" si="79"/>
        <v>0</v>
      </c>
    </row>
    <row r="259" spans="1:73" s="6" customFormat="1" ht="18.75" customHeight="1" x14ac:dyDescent="0.15">
      <c r="A259" s="6" t="s">
        <v>1534</v>
      </c>
      <c r="B259" s="6" t="s">
        <v>687</v>
      </c>
      <c r="C259" s="6" t="s">
        <v>821</v>
      </c>
      <c r="D259" s="6" t="s">
        <v>821</v>
      </c>
      <c r="E259" s="6" t="s">
        <v>821</v>
      </c>
      <c r="F259" s="6" t="s">
        <v>821</v>
      </c>
      <c r="G259" s="6" t="s">
        <v>61</v>
      </c>
      <c r="H259" s="6" t="s">
        <v>858</v>
      </c>
      <c r="I259" s="6" t="s">
        <v>859</v>
      </c>
      <c r="J259" s="6" t="s">
        <v>27</v>
      </c>
      <c r="K259" s="6" t="s">
        <v>1532</v>
      </c>
      <c r="L259" s="6" t="s">
        <v>1546</v>
      </c>
      <c r="M259" s="6" t="s">
        <v>1525</v>
      </c>
      <c r="N259" s="6">
        <v>1</v>
      </c>
      <c r="O259" s="8"/>
      <c r="P259" s="8">
        <v>10.616666666666667</v>
      </c>
      <c r="Q259" s="8">
        <v>16.576250000000002</v>
      </c>
      <c r="R259" s="7">
        <f t="shared" si="80"/>
        <v>20.752369998888888</v>
      </c>
      <c r="S259" s="17">
        <f t="shared" si="81"/>
        <v>0.25193394156633042</v>
      </c>
      <c r="U259" s="6">
        <v>3</v>
      </c>
      <c r="V259" s="6">
        <v>2</v>
      </c>
      <c r="W259" s="6">
        <v>1</v>
      </c>
      <c r="X259" s="6" t="s">
        <v>31</v>
      </c>
      <c r="Y259" s="8">
        <v>24.817151819999999</v>
      </c>
      <c r="Z259" s="8">
        <v>16.630050189999999</v>
      </c>
      <c r="AA259" s="8">
        <v>20.467754079999999</v>
      </c>
      <c r="AB259" s="8">
        <v>19.703287329999995</v>
      </c>
      <c r="AC259" s="8">
        <v>20.723600999999999</v>
      </c>
      <c r="AD259" s="8">
        <v>19.444366370000001</v>
      </c>
      <c r="AE259" s="8">
        <v>20.211907149999998</v>
      </c>
      <c r="AF259" s="8">
        <v>21.23529486</v>
      </c>
      <c r="AG259" s="8">
        <v>23.537917190000002</v>
      </c>
      <c r="AH259" s="21"/>
      <c r="AI259" s="21"/>
      <c r="AJ259" s="21"/>
      <c r="AK259" s="8">
        <f t="shared" si="82"/>
        <v>186.77132999</v>
      </c>
      <c r="AL259" s="8">
        <v>20.46</v>
      </c>
      <c r="AM259" s="17">
        <f t="shared" si="83"/>
        <v>0.82442981968266826</v>
      </c>
      <c r="AN259" s="8">
        <v>17.54</v>
      </c>
      <c r="AO259" s="17">
        <f t="shared" si="84"/>
        <v>1.0547172016682891</v>
      </c>
      <c r="AP259" s="7">
        <v>19.625</v>
      </c>
      <c r="AQ259" s="17">
        <f t="shared" si="85"/>
        <v>0.95882527820560959</v>
      </c>
      <c r="AR259" s="21">
        <v>15.25</v>
      </c>
      <c r="AS259" s="17">
        <f t="shared" si="86"/>
        <v>0.77398252101721765</v>
      </c>
      <c r="AT259" s="21">
        <v>19.4166666666667</v>
      </c>
      <c r="AU259" s="17">
        <f t="shared" si="87"/>
        <v>0.93693497894823885</v>
      </c>
      <c r="AV259" s="21">
        <v>40.04</v>
      </c>
      <c r="AW259" s="17">
        <f t="shared" si="88"/>
        <v>2.0592082682507078</v>
      </c>
      <c r="AX259" s="17"/>
      <c r="AY259" s="21">
        <v>18.916666666666668</v>
      </c>
      <c r="AZ259" s="17">
        <f t="shared" ref="AZ259:AZ322" si="89">AY259/AE259</f>
        <v>0.93591695856700341</v>
      </c>
      <c r="BA259" s="17" t="s">
        <v>1526</v>
      </c>
      <c r="BB259" s="21">
        <v>0</v>
      </c>
      <c r="BC259" s="17">
        <f t="shared" ref="BC259:BC322" si="90">BB259/AF259</f>
        <v>0</v>
      </c>
      <c r="BD259" s="21"/>
      <c r="BE259" s="17">
        <f t="shared" ref="BE259:BE322" si="91">BD259/AG259</f>
        <v>0</v>
      </c>
      <c r="BF259" s="21"/>
      <c r="BG259" s="17"/>
      <c r="BH259" s="21"/>
      <c r="BI259" s="17"/>
      <c r="BJ259" s="21">
        <f t="shared" ref="BJ259:BJ322" si="92">SUM(Y259:AI259)</f>
        <v>186.77132999</v>
      </c>
      <c r="BK259" s="21">
        <f t="shared" ref="BK259:BK322" si="93">AL259+AN259+AP259+AR259+AT259+AV259+AY259+BB259+BD259+BF259+BH259</f>
        <v>151.24833333333336</v>
      </c>
      <c r="BL259" s="21">
        <f t="shared" ref="BL259:BL322" si="94">AH259+AI259+AJ259</f>
        <v>0</v>
      </c>
      <c r="BM259" s="21">
        <f t="shared" ref="BM259:BM322" si="95">BF259+BH259</f>
        <v>0</v>
      </c>
      <c r="BN259" s="17"/>
      <c r="BO259" s="17"/>
      <c r="BQ259" s="17">
        <v>0.77223417878388168</v>
      </c>
      <c r="BR259" s="26">
        <v>0.72</v>
      </c>
      <c r="BS259" s="26">
        <f t="shared" ref="BS259:BS322" si="96">BQ259+10%</f>
        <v>0.87223417878388165</v>
      </c>
      <c r="BU259" s="17" t="e">
        <f t="shared" ref="BU259:BU322" si="97">BT259/AJ259</f>
        <v>#DIV/0!</v>
      </c>
    </row>
    <row r="260" spans="1:73" s="6" customFormat="1" ht="18.75" customHeight="1" x14ac:dyDescent="0.15">
      <c r="A260" s="6" t="s">
        <v>1534</v>
      </c>
      <c r="B260" s="6" t="s">
        <v>687</v>
      </c>
      <c r="C260" s="6" t="s">
        <v>821</v>
      </c>
      <c r="D260" s="6" t="s">
        <v>821</v>
      </c>
      <c r="E260" s="6" t="s">
        <v>821</v>
      </c>
      <c r="F260" s="6" t="s">
        <v>821</v>
      </c>
      <c r="G260" s="6" t="s">
        <v>61</v>
      </c>
      <c r="H260" s="6" t="s">
        <v>860</v>
      </c>
      <c r="I260" s="6" t="s">
        <v>861</v>
      </c>
      <c r="J260" s="6" t="s">
        <v>27</v>
      </c>
      <c r="K260" s="6" t="s">
        <v>1532</v>
      </c>
      <c r="L260" s="6" t="s">
        <v>1545</v>
      </c>
      <c r="M260" s="6" t="s">
        <v>1525</v>
      </c>
      <c r="N260" s="6">
        <v>2</v>
      </c>
      <c r="O260" s="8"/>
      <c r="P260" s="8">
        <v>2.0166666666666666</v>
      </c>
      <c r="Q260" s="8">
        <v>37.700833333333335</v>
      </c>
      <c r="R260" s="7">
        <f t="shared" si="80"/>
        <v>52.766536603644148</v>
      </c>
      <c r="S260" s="17">
        <f t="shared" si="81"/>
        <v>0.39961194324557314</v>
      </c>
      <c r="U260" s="6">
        <v>4</v>
      </c>
      <c r="V260" s="6">
        <v>2</v>
      </c>
      <c r="W260" s="6">
        <v>1</v>
      </c>
      <c r="X260" s="6" t="s">
        <v>710</v>
      </c>
      <c r="Y260" s="8">
        <v>61.360089188424432</v>
      </c>
      <c r="Z260" s="8">
        <v>41.739130433440515</v>
      </c>
      <c r="AA260" s="8">
        <v>51.01449274855306</v>
      </c>
      <c r="AB260" s="8">
        <v>49.230769234726694</v>
      </c>
      <c r="AC260" s="8">
        <v>51.727982158199353</v>
      </c>
      <c r="AD260" s="8">
        <v>48.874024529903537</v>
      </c>
      <c r="AE260" s="8">
        <v>50.657748054019294</v>
      </c>
      <c r="AF260" s="8">
        <v>53.15496097749196</v>
      </c>
      <c r="AG260" s="8">
        <v>58.506131549839239</v>
      </c>
      <c r="AH260" s="21">
        <v>48</v>
      </c>
      <c r="AI260" s="21">
        <v>59</v>
      </c>
      <c r="AJ260" s="21">
        <v>59.933110369131832</v>
      </c>
      <c r="AK260" s="8">
        <f t="shared" si="82"/>
        <v>633.19843924372981</v>
      </c>
      <c r="AL260" s="8">
        <v>80</v>
      </c>
      <c r="AM260" s="17">
        <f t="shared" si="83"/>
        <v>1.3037790697196703</v>
      </c>
      <c r="AN260" s="8">
        <v>45</v>
      </c>
      <c r="AO260" s="17">
        <f t="shared" si="84"/>
        <v>1.0781250000346665</v>
      </c>
      <c r="AP260" s="7">
        <v>52</v>
      </c>
      <c r="AQ260" s="17">
        <f t="shared" si="85"/>
        <v>1.0193181819194879</v>
      </c>
      <c r="AR260" s="21">
        <v>49.3</v>
      </c>
      <c r="AS260" s="17">
        <f t="shared" si="86"/>
        <v>1.0014062499195009</v>
      </c>
      <c r="AT260" s="21">
        <v>55</v>
      </c>
      <c r="AU260" s="17">
        <f t="shared" si="87"/>
        <v>1.0632543104386685</v>
      </c>
      <c r="AV260" s="21">
        <v>64</v>
      </c>
      <c r="AW260" s="17">
        <f t="shared" si="88"/>
        <v>1.3094890509956192</v>
      </c>
      <c r="AX260" s="17"/>
      <c r="AY260" s="21">
        <v>50.66</v>
      </c>
      <c r="AZ260" s="17">
        <f t="shared" si="89"/>
        <v>1.0000444541272995</v>
      </c>
      <c r="BA260" s="17"/>
      <c r="BB260" s="21">
        <v>54</v>
      </c>
      <c r="BC260" s="17">
        <f t="shared" si="90"/>
        <v>1.0158976510746733</v>
      </c>
      <c r="BD260" s="21">
        <v>58.51</v>
      </c>
      <c r="BE260" s="17">
        <f t="shared" si="91"/>
        <v>1.0000661204229075</v>
      </c>
      <c r="BF260" s="21">
        <v>64.78</v>
      </c>
      <c r="BG260" s="17">
        <f t="shared" ref="BG260:BG322" si="98">BF260/AH260</f>
        <v>1.3495833333333334</v>
      </c>
      <c r="BH260" s="21">
        <v>71</v>
      </c>
      <c r="BI260" s="17">
        <f t="shared" ref="BI260:BI322" si="99">BH260/AI260</f>
        <v>1.2033898305084745</v>
      </c>
      <c r="BJ260" s="21">
        <f t="shared" si="92"/>
        <v>573.26532887459803</v>
      </c>
      <c r="BK260" s="21">
        <f t="shared" si="93"/>
        <v>644.25</v>
      </c>
      <c r="BL260" s="21">
        <f t="shared" si="94"/>
        <v>166.93311036913184</v>
      </c>
      <c r="BM260" s="21">
        <f t="shared" si="95"/>
        <v>135.78</v>
      </c>
      <c r="BN260" s="17"/>
      <c r="BO260" s="17"/>
      <c r="BQ260" s="17">
        <v>0.77223417878388168</v>
      </c>
      <c r="BR260" s="26">
        <v>0.72</v>
      </c>
      <c r="BS260" s="26">
        <f t="shared" si="96"/>
        <v>0.87223417878388165</v>
      </c>
      <c r="BU260" s="17">
        <f t="shared" si="97"/>
        <v>0</v>
      </c>
    </row>
    <row r="261" spans="1:73" s="6" customFormat="1" ht="18.75" customHeight="1" x14ac:dyDescent="0.15">
      <c r="A261" s="6" t="s">
        <v>1534</v>
      </c>
      <c r="B261" s="6" t="s">
        <v>687</v>
      </c>
      <c r="C261" s="6" t="s">
        <v>821</v>
      </c>
      <c r="D261" s="6" t="s">
        <v>821</v>
      </c>
      <c r="E261" s="6" t="s">
        <v>862</v>
      </c>
      <c r="F261" s="6" t="s">
        <v>862</v>
      </c>
      <c r="G261" s="6" t="s">
        <v>333</v>
      </c>
      <c r="H261" s="6" t="s">
        <v>863</v>
      </c>
      <c r="I261" s="6" t="s">
        <v>864</v>
      </c>
      <c r="J261" s="6" t="s">
        <v>27</v>
      </c>
      <c r="K261" s="6" t="s">
        <v>1532</v>
      </c>
      <c r="L261" s="6" t="s">
        <v>1545</v>
      </c>
      <c r="M261" s="6" t="s">
        <v>1525</v>
      </c>
      <c r="N261" s="6">
        <v>1</v>
      </c>
      <c r="O261" s="8">
        <v>16.5</v>
      </c>
      <c r="P261" s="8">
        <v>34.041666666666664</v>
      </c>
      <c r="Q261" s="8">
        <v>26.401388891666667</v>
      </c>
      <c r="R261" s="7">
        <f t="shared" si="80"/>
        <v>30.565833333333334</v>
      </c>
      <c r="S261" s="17">
        <f t="shared" si="81"/>
        <v>0.15773580923165498</v>
      </c>
      <c r="T261" s="6">
        <v>4</v>
      </c>
      <c r="U261" s="6">
        <v>3</v>
      </c>
      <c r="V261" s="6">
        <v>2</v>
      </c>
      <c r="W261" s="6">
        <v>1</v>
      </c>
      <c r="X261" s="6" t="s">
        <v>710</v>
      </c>
      <c r="Y261" s="8">
        <v>36.51</v>
      </c>
      <c r="Z261" s="8">
        <v>24.47</v>
      </c>
      <c r="AA261" s="8">
        <v>30.11</v>
      </c>
      <c r="AB261" s="8">
        <v>28.98</v>
      </c>
      <c r="AC261" s="8">
        <v>30.49</v>
      </c>
      <c r="AD261" s="8">
        <v>28.61</v>
      </c>
      <c r="AE261" s="8">
        <v>29.74</v>
      </c>
      <c r="AF261" s="8">
        <v>31.24</v>
      </c>
      <c r="AG261" s="8">
        <v>34.630000000000003</v>
      </c>
      <c r="AH261" s="21">
        <v>28</v>
      </c>
      <c r="AI261" s="21">
        <v>29</v>
      </c>
      <c r="AJ261" s="21">
        <v>35.01</v>
      </c>
      <c r="AK261" s="8">
        <f t="shared" si="82"/>
        <v>366.79</v>
      </c>
      <c r="AL261" s="8">
        <v>41.04</v>
      </c>
      <c r="AM261" s="17">
        <f t="shared" si="83"/>
        <v>1.1240755957271982</v>
      </c>
      <c r="AN261" s="8">
        <v>37.5</v>
      </c>
      <c r="AO261" s="17">
        <f t="shared" si="84"/>
        <v>1.5324887617490806</v>
      </c>
      <c r="AP261" s="7">
        <v>31.58</v>
      </c>
      <c r="AQ261" s="17">
        <f t="shared" si="85"/>
        <v>1.0488209897044172</v>
      </c>
      <c r="AR261" s="21">
        <v>32</v>
      </c>
      <c r="AS261" s="17">
        <f t="shared" si="86"/>
        <v>1.1042097998619738</v>
      </c>
      <c r="AT261" s="21">
        <v>34.25</v>
      </c>
      <c r="AU261" s="17">
        <f t="shared" si="87"/>
        <v>1.1233191210232865</v>
      </c>
      <c r="AV261" s="21">
        <v>36.380000000000003</v>
      </c>
      <c r="AW261" s="17">
        <f t="shared" si="88"/>
        <v>1.2715833624606783</v>
      </c>
      <c r="AX261" s="17"/>
      <c r="AY261" s="21">
        <v>29.916666666666661</v>
      </c>
      <c r="AZ261" s="17">
        <f t="shared" si="89"/>
        <v>1.0059403721138758</v>
      </c>
      <c r="BA261" s="17"/>
      <c r="BB261" s="21">
        <v>14.58</v>
      </c>
      <c r="BC261" s="17">
        <f t="shared" si="90"/>
        <v>0.46670934699103717</v>
      </c>
      <c r="BD261" s="21">
        <v>24</v>
      </c>
      <c r="BE261" s="17">
        <f t="shared" si="91"/>
        <v>0.6930407161420733</v>
      </c>
      <c r="BF261" s="21">
        <v>28</v>
      </c>
      <c r="BG261" s="17">
        <f t="shared" si="98"/>
        <v>1</v>
      </c>
      <c r="BH261" s="21">
        <v>28.67</v>
      </c>
      <c r="BI261" s="17">
        <f t="shared" si="99"/>
        <v>0.98862068965517247</v>
      </c>
      <c r="BJ261" s="21">
        <f t="shared" si="92"/>
        <v>331.78000000000003</v>
      </c>
      <c r="BK261" s="21">
        <f t="shared" si="93"/>
        <v>337.91666666666669</v>
      </c>
      <c r="BL261" s="21">
        <f t="shared" si="94"/>
        <v>92.009999999999991</v>
      </c>
      <c r="BM261" s="21">
        <f t="shared" si="95"/>
        <v>56.67</v>
      </c>
      <c r="BN261" s="17"/>
      <c r="BO261" s="17" t="s">
        <v>1601</v>
      </c>
      <c r="BQ261" s="17">
        <v>0.76104606342280579</v>
      </c>
      <c r="BR261" s="26">
        <v>0.72</v>
      </c>
      <c r="BS261" s="26">
        <f t="shared" si="96"/>
        <v>0.86104606342280576</v>
      </c>
      <c r="BU261" s="17">
        <f t="shared" si="97"/>
        <v>0</v>
      </c>
    </row>
    <row r="262" spans="1:73" s="6" customFormat="1" ht="18.75" customHeight="1" x14ac:dyDescent="0.15">
      <c r="A262" s="6" t="s">
        <v>1534</v>
      </c>
      <c r="B262" s="6" t="s">
        <v>687</v>
      </c>
      <c r="C262" s="6" t="s">
        <v>821</v>
      </c>
      <c r="D262" s="6" t="s">
        <v>821</v>
      </c>
      <c r="E262" s="6" t="s">
        <v>862</v>
      </c>
      <c r="F262" s="6" t="s">
        <v>862</v>
      </c>
      <c r="G262" s="6" t="s">
        <v>333</v>
      </c>
      <c r="H262" s="6" t="s">
        <v>865</v>
      </c>
      <c r="I262" s="6" t="s">
        <v>866</v>
      </c>
      <c r="J262" s="6" t="s">
        <v>29</v>
      </c>
      <c r="K262" s="6" t="s">
        <v>1529</v>
      </c>
      <c r="L262" s="6" t="s">
        <v>1545</v>
      </c>
      <c r="M262" s="6" t="s">
        <v>1525</v>
      </c>
      <c r="N262" s="6">
        <v>1</v>
      </c>
      <c r="O262" s="8">
        <v>7.08</v>
      </c>
      <c r="P262" s="8">
        <v>22.58</v>
      </c>
      <c r="Q262" s="8">
        <v>20.156666666666666</v>
      </c>
      <c r="R262" s="7">
        <f t="shared" si="80"/>
        <v>33.054936990229201</v>
      </c>
      <c r="S262" s="17">
        <f t="shared" si="81"/>
        <v>0.63990095866855645</v>
      </c>
      <c r="T262" s="6">
        <v>4</v>
      </c>
      <c r="U262" s="6">
        <v>3</v>
      </c>
      <c r="V262" s="6">
        <v>3</v>
      </c>
      <c r="W262" s="6">
        <v>2</v>
      </c>
      <c r="X262" s="6" t="s">
        <v>31</v>
      </c>
      <c r="Y262" s="8">
        <v>35</v>
      </c>
      <c r="Z262" s="8">
        <v>25</v>
      </c>
      <c r="AA262" s="8">
        <v>32</v>
      </c>
      <c r="AB262" s="8">
        <v>32.182235919500101</v>
      </c>
      <c r="AC262" s="8">
        <v>33.974081692874996</v>
      </c>
      <c r="AD262" s="8">
        <v>31.985887732375001</v>
      </c>
      <c r="AE262" s="8">
        <v>32.473765043375202</v>
      </c>
      <c r="AF262" s="8">
        <v>35.536200805875097</v>
      </c>
      <c r="AG262" s="8">
        <v>37.7663306412501</v>
      </c>
      <c r="AH262" s="21">
        <v>31</v>
      </c>
      <c r="AI262" s="21">
        <v>31</v>
      </c>
      <c r="AJ262" s="21">
        <v>38.7407420474999</v>
      </c>
      <c r="AK262" s="8">
        <f t="shared" si="82"/>
        <v>396.65924388275039</v>
      </c>
      <c r="AL262" s="8">
        <v>31</v>
      </c>
      <c r="AM262" s="17">
        <f t="shared" si="83"/>
        <v>0.88571428571428568</v>
      </c>
      <c r="AN262" s="8">
        <v>24</v>
      </c>
      <c r="AO262" s="17">
        <f t="shared" si="84"/>
        <v>0.96</v>
      </c>
      <c r="AP262" s="7">
        <v>32</v>
      </c>
      <c r="AQ262" s="17">
        <f t="shared" si="85"/>
        <v>1</v>
      </c>
      <c r="AR262" s="21">
        <v>0</v>
      </c>
      <c r="AS262" s="17">
        <f t="shared" si="86"/>
        <v>0</v>
      </c>
      <c r="AT262" s="21">
        <v>35</v>
      </c>
      <c r="AU262" s="17">
        <f t="shared" si="87"/>
        <v>1.0301970871913266</v>
      </c>
      <c r="AV262" s="21">
        <v>33</v>
      </c>
      <c r="AW262" s="17">
        <f t="shared" si="88"/>
        <v>1.0317049905292623</v>
      </c>
      <c r="AX262" s="17"/>
      <c r="AY262" s="21">
        <v>5.17</v>
      </c>
      <c r="AZ262" s="17">
        <f t="shared" si="89"/>
        <v>0.15920543839294371</v>
      </c>
      <c r="BA262" s="17" t="s">
        <v>1526</v>
      </c>
      <c r="BB262" s="21">
        <v>5.26</v>
      </c>
      <c r="BC262" s="17">
        <f t="shared" si="90"/>
        <v>0.14801807398416036</v>
      </c>
      <c r="BD262" s="21">
        <v>4.84</v>
      </c>
      <c r="BE262" s="17">
        <f t="shared" si="91"/>
        <v>0.12815648006622948</v>
      </c>
      <c r="BF262" s="21">
        <v>2.84</v>
      </c>
      <c r="BG262" s="17">
        <f t="shared" si="98"/>
        <v>9.1612903225806452E-2</v>
      </c>
      <c r="BH262" s="21">
        <v>34.49</v>
      </c>
      <c r="BI262" s="17">
        <f t="shared" si="99"/>
        <v>1.1125806451612903</v>
      </c>
      <c r="BJ262" s="21">
        <f t="shared" si="92"/>
        <v>357.91850183525048</v>
      </c>
      <c r="BK262" s="21">
        <f t="shared" si="93"/>
        <v>207.6</v>
      </c>
      <c r="BL262" s="21">
        <f t="shared" si="94"/>
        <v>100.74074204749991</v>
      </c>
      <c r="BM262" s="21">
        <f t="shared" si="95"/>
        <v>37.33</v>
      </c>
      <c r="BN262" s="17"/>
      <c r="BO262" s="17"/>
      <c r="BQ262" s="17">
        <v>0.76104606342280579</v>
      </c>
      <c r="BR262" s="26">
        <v>0.72</v>
      </c>
      <c r="BS262" s="26">
        <f t="shared" si="96"/>
        <v>0.86104606342280576</v>
      </c>
      <c r="BU262" s="17">
        <f t="shared" si="97"/>
        <v>0</v>
      </c>
    </row>
    <row r="263" spans="1:73" s="6" customFormat="1" ht="18.75" customHeight="1" x14ac:dyDescent="0.15">
      <c r="A263" s="6" t="s">
        <v>1534</v>
      </c>
      <c r="B263" s="6" t="s">
        <v>687</v>
      </c>
      <c r="C263" s="6" t="s">
        <v>821</v>
      </c>
      <c r="D263" s="6" t="s">
        <v>821</v>
      </c>
      <c r="E263" s="6" t="s">
        <v>862</v>
      </c>
      <c r="F263" s="6" t="s">
        <v>862</v>
      </c>
      <c r="G263" s="6" t="s">
        <v>333</v>
      </c>
      <c r="H263" s="6" t="s">
        <v>867</v>
      </c>
      <c r="I263" s="6" t="s">
        <v>868</v>
      </c>
      <c r="J263" s="6" t="s">
        <v>29</v>
      </c>
      <c r="K263" s="6" t="s">
        <v>1529</v>
      </c>
      <c r="L263" s="6" t="s">
        <v>1545</v>
      </c>
      <c r="M263" s="6" t="s">
        <v>1525</v>
      </c>
      <c r="N263" s="6">
        <v>1</v>
      </c>
      <c r="O263" s="8"/>
      <c r="P263" s="8">
        <v>0.2</v>
      </c>
      <c r="Q263" s="8">
        <v>2.79</v>
      </c>
      <c r="R263" s="7">
        <f t="shared" si="80"/>
        <v>12.5893717375</v>
      </c>
      <c r="S263" s="17">
        <f t="shared" si="81"/>
        <v>3.512319619175627</v>
      </c>
      <c r="U263" s="6">
        <v>8</v>
      </c>
      <c r="V263" s="6">
        <v>5</v>
      </c>
      <c r="W263" s="6">
        <v>4</v>
      </c>
      <c r="X263" s="6" t="s">
        <v>31</v>
      </c>
      <c r="Y263" s="8">
        <v>14.953005190000001</v>
      </c>
      <c r="Z263" s="8">
        <v>10.01907624</v>
      </c>
      <c r="AA263" s="8">
        <v>12.381361849999999</v>
      </c>
      <c r="AB263" s="8">
        <v>11.92752052</v>
      </c>
      <c r="AC263" s="8">
        <v>12.625752289999999</v>
      </c>
      <c r="AD263" s="8">
        <v>11.869474289999999</v>
      </c>
      <c r="AE263" s="8">
        <v>12.136971409999999</v>
      </c>
      <c r="AF263" s="8">
        <v>12.83520319</v>
      </c>
      <c r="AG263" s="8">
        <v>14.289806130000001</v>
      </c>
      <c r="AH263" s="21">
        <v>11.5</v>
      </c>
      <c r="AI263" s="21">
        <v>12</v>
      </c>
      <c r="AJ263" s="21">
        <v>14.53428974</v>
      </c>
      <c r="AK263" s="8">
        <f t="shared" si="82"/>
        <v>151.07246085</v>
      </c>
      <c r="AL263" s="8">
        <v>12</v>
      </c>
      <c r="AM263" s="17">
        <f t="shared" si="83"/>
        <v>0.80251426703343498</v>
      </c>
      <c r="AN263" s="8">
        <v>11</v>
      </c>
      <c r="AO263" s="17">
        <f t="shared" si="84"/>
        <v>1.0979056089107073</v>
      </c>
      <c r="AP263" s="7">
        <v>13</v>
      </c>
      <c r="AQ263" s="17">
        <f t="shared" si="85"/>
        <v>1.0499652750234418</v>
      </c>
      <c r="AR263" s="21">
        <v>12</v>
      </c>
      <c r="AS263" s="17">
        <f t="shared" si="86"/>
        <v>1.0060766594262796</v>
      </c>
      <c r="AT263" s="21">
        <v>13</v>
      </c>
      <c r="AU263" s="17">
        <f t="shared" si="87"/>
        <v>1.0296416167055975</v>
      </c>
      <c r="AV263" s="21">
        <v>11.870000000000001</v>
      </c>
      <c r="AW263" s="17">
        <f t="shared" si="88"/>
        <v>1.0000442909253735</v>
      </c>
      <c r="AX263" s="17"/>
      <c r="AY263" s="21">
        <v>2.58</v>
      </c>
      <c r="AZ263" s="17">
        <f t="shared" si="89"/>
        <v>0.21257362424651211</v>
      </c>
      <c r="BA263" s="17" t="s">
        <v>1526</v>
      </c>
      <c r="BB263" s="21">
        <v>-0.33</v>
      </c>
      <c r="BC263" s="17">
        <f t="shared" si="90"/>
        <v>-2.5710539608528007E-2</v>
      </c>
      <c r="BD263" s="21">
        <v>1.08</v>
      </c>
      <c r="BE263" s="17">
        <f t="shared" si="91"/>
        <v>7.5578352160611151E-2</v>
      </c>
      <c r="BF263" s="21">
        <v>0</v>
      </c>
      <c r="BG263" s="17">
        <f t="shared" si="98"/>
        <v>0</v>
      </c>
      <c r="BH263" s="21">
        <v>1.8</v>
      </c>
      <c r="BI263" s="17">
        <f t="shared" si="99"/>
        <v>0.15</v>
      </c>
      <c r="BJ263" s="21">
        <f t="shared" si="92"/>
        <v>136.53817111000001</v>
      </c>
      <c r="BK263" s="21">
        <f t="shared" si="93"/>
        <v>78</v>
      </c>
      <c r="BL263" s="21">
        <f t="shared" si="94"/>
        <v>38.034289739999998</v>
      </c>
      <c r="BM263" s="21">
        <f t="shared" si="95"/>
        <v>1.8</v>
      </c>
      <c r="BN263" s="17" t="s">
        <v>1601</v>
      </c>
      <c r="BO263" s="17" t="s">
        <v>1601</v>
      </c>
      <c r="BQ263" s="17">
        <v>0.76104606342280579</v>
      </c>
      <c r="BR263" s="26">
        <v>0.72</v>
      </c>
      <c r="BS263" s="26">
        <f t="shared" si="96"/>
        <v>0.86104606342280576</v>
      </c>
      <c r="BU263" s="17">
        <f t="shared" si="97"/>
        <v>0</v>
      </c>
    </row>
    <row r="264" spans="1:73" s="6" customFormat="1" ht="18.75" customHeight="1" x14ac:dyDescent="0.15">
      <c r="A264" s="6" t="s">
        <v>1534</v>
      </c>
      <c r="B264" s="6" t="s">
        <v>687</v>
      </c>
      <c r="C264" s="6" t="s">
        <v>821</v>
      </c>
      <c r="D264" s="6" t="s">
        <v>821</v>
      </c>
      <c r="E264" s="6" t="s">
        <v>862</v>
      </c>
      <c r="F264" s="6" t="s">
        <v>862</v>
      </c>
      <c r="G264" s="6" t="s">
        <v>333</v>
      </c>
      <c r="H264" s="6" t="s">
        <v>869</v>
      </c>
      <c r="I264" s="6" t="s">
        <v>870</v>
      </c>
      <c r="J264" s="6" t="s">
        <v>29</v>
      </c>
      <c r="K264" s="6" t="s">
        <v>1529</v>
      </c>
      <c r="L264" s="6" t="s">
        <v>1545</v>
      </c>
      <c r="M264" s="6" t="s">
        <v>1525</v>
      </c>
      <c r="N264" s="6">
        <v>1</v>
      </c>
      <c r="O264" s="8">
        <v>3</v>
      </c>
      <c r="P264" s="8">
        <v>11.64</v>
      </c>
      <c r="Q264" s="8">
        <v>12.467499999999999</v>
      </c>
      <c r="R264" s="7">
        <f t="shared" si="80"/>
        <v>20.524647301416667</v>
      </c>
      <c r="S264" s="17">
        <f t="shared" si="81"/>
        <v>0.64625203941581466</v>
      </c>
      <c r="T264" s="6">
        <v>5</v>
      </c>
      <c r="U264" s="6">
        <v>4</v>
      </c>
      <c r="V264" s="6">
        <v>3</v>
      </c>
      <c r="W264" s="6">
        <v>2</v>
      </c>
      <c r="X264" s="6" t="s">
        <v>31</v>
      </c>
      <c r="Y264" s="8">
        <v>25.925767617000002</v>
      </c>
      <c r="Z264" s="8">
        <v>18.5</v>
      </c>
      <c r="AA264" s="8">
        <v>20.76</v>
      </c>
      <c r="AB264" s="8">
        <v>18.77</v>
      </c>
      <c r="AC264" s="8">
        <v>19.73</v>
      </c>
      <c r="AD264" s="8">
        <v>18.72</v>
      </c>
      <c r="AE264" s="8">
        <v>19.82</v>
      </c>
      <c r="AF264" s="8">
        <v>20</v>
      </c>
      <c r="AG264" s="8">
        <v>23.05</v>
      </c>
      <c r="AH264" s="21">
        <v>18</v>
      </c>
      <c r="AI264" s="21">
        <v>20</v>
      </c>
      <c r="AJ264" s="21">
        <v>23.02</v>
      </c>
      <c r="AK264" s="8">
        <f t="shared" si="82"/>
        <v>246.29576761700002</v>
      </c>
      <c r="AL264" s="8">
        <v>25</v>
      </c>
      <c r="AM264" s="17">
        <f t="shared" si="83"/>
        <v>0.96429160244447465</v>
      </c>
      <c r="AN264" s="8">
        <v>15</v>
      </c>
      <c r="AO264" s="17">
        <f t="shared" si="84"/>
        <v>0.81081081081081086</v>
      </c>
      <c r="AP264" s="7">
        <v>21</v>
      </c>
      <c r="AQ264" s="17">
        <f t="shared" si="85"/>
        <v>1.0115606936416184</v>
      </c>
      <c r="AR264" s="21">
        <v>6</v>
      </c>
      <c r="AS264" s="17">
        <f t="shared" si="86"/>
        <v>0.3196590303676079</v>
      </c>
      <c r="AT264" s="21">
        <v>22.5</v>
      </c>
      <c r="AU264" s="17">
        <f t="shared" si="87"/>
        <v>1.1403953370501774</v>
      </c>
      <c r="AV264" s="21">
        <v>19</v>
      </c>
      <c r="AW264" s="17">
        <f t="shared" si="88"/>
        <v>1.0149572649572651</v>
      </c>
      <c r="AX264" s="17"/>
      <c r="AY264" s="21">
        <v>8.58</v>
      </c>
      <c r="AZ264" s="17">
        <f t="shared" si="89"/>
        <v>0.43289606458123109</v>
      </c>
      <c r="BA264" s="17" t="s">
        <v>1526</v>
      </c>
      <c r="BB264" s="21">
        <v>8.08</v>
      </c>
      <c r="BC264" s="17">
        <f t="shared" si="90"/>
        <v>0.40400000000000003</v>
      </c>
      <c r="BD264" s="21">
        <v>25.58</v>
      </c>
      <c r="BE264" s="17">
        <f t="shared" si="91"/>
        <v>1.109761388286334</v>
      </c>
      <c r="BF264" s="21">
        <v>3.0700000000000003</v>
      </c>
      <c r="BG264" s="17">
        <f t="shared" si="98"/>
        <v>0.17055555555555557</v>
      </c>
      <c r="BH264" s="21">
        <v>4.25</v>
      </c>
      <c r="BI264" s="17">
        <f t="shared" si="99"/>
        <v>0.21249999999999999</v>
      </c>
      <c r="BJ264" s="21">
        <f t="shared" si="92"/>
        <v>223.27576761700001</v>
      </c>
      <c r="BK264" s="21">
        <f t="shared" si="93"/>
        <v>158.06</v>
      </c>
      <c r="BL264" s="21">
        <f t="shared" si="94"/>
        <v>61.019999999999996</v>
      </c>
      <c r="BM264" s="21">
        <f t="shared" si="95"/>
        <v>7.32</v>
      </c>
      <c r="BN264" s="17" t="s">
        <v>1601</v>
      </c>
      <c r="BO264" s="17" t="s">
        <v>1601</v>
      </c>
      <c r="BQ264" s="17">
        <v>0.76104606342280579</v>
      </c>
      <c r="BR264" s="26">
        <v>0.72</v>
      </c>
      <c r="BS264" s="26">
        <f t="shared" si="96"/>
        <v>0.86104606342280576</v>
      </c>
      <c r="BU264" s="17">
        <f t="shared" si="97"/>
        <v>0</v>
      </c>
    </row>
    <row r="265" spans="1:73" s="6" customFormat="1" ht="18.75" customHeight="1" x14ac:dyDescent="0.15">
      <c r="A265" s="6" t="s">
        <v>1534</v>
      </c>
      <c r="B265" s="6" t="s">
        <v>687</v>
      </c>
      <c r="C265" s="6" t="s">
        <v>821</v>
      </c>
      <c r="D265" s="6" t="s">
        <v>821</v>
      </c>
      <c r="E265" s="6" t="s">
        <v>862</v>
      </c>
      <c r="F265" s="6" t="s">
        <v>862</v>
      </c>
      <c r="G265" s="6" t="s">
        <v>333</v>
      </c>
      <c r="H265" s="6" t="s">
        <v>871</v>
      </c>
      <c r="I265" s="6" t="s">
        <v>872</v>
      </c>
      <c r="J265" s="6" t="s">
        <v>29</v>
      </c>
      <c r="K265" s="6" t="s">
        <v>1529</v>
      </c>
      <c r="L265" s="6" t="s">
        <v>1545</v>
      </c>
      <c r="M265" s="6" t="s">
        <v>1531</v>
      </c>
      <c r="N265" s="6">
        <v>0</v>
      </c>
      <c r="O265" s="8"/>
      <c r="P265" s="8">
        <v>0.26666666666666666</v>
      </c>
      <c r="Q265" s="8">
        <v>4.4000000000000004</v>
      </c>
      <c r="R265" s="7">
        <f t="shared" si="80"/>
        <v>12.5893717375</v>
      </c>
      <c r="S265" s="17">
        <f t="shared" si="81"/>
        <v>1.8612208494318181</v>
      </c>
      <c r="U265" s="6">
        <v>7</v>
      </c>
      <c r="V265" s="6">
        <v>3</v>
      </c>
      <c r="W265" s="6">
        <v>2</v>
      </c>
      <c r="X265" s="6" t="s">
        <v>31</v>
      </c>
      <c r="Y265" s="8">
        <v>14.953005190000001</v>
      </c>
      <c r="Z265" s="8">
        <v>10.01907624</v>
      </c>
      <c r="AA265" s="8">
        <v>12.381361849999999</v>
      </c>
      <c r="AB265" s="8">
        <v>11.92752052</v>
      </c>
      <c r="AC265" s="8">
        <v>12.625752289999999</v>
      </c>
      <c r="AD265" s="8">
        <v>11.869474289999999</v>
      </c>
      <c r="AE265" s="8">
        <v>12.136971409999999</v>
      </c>
      <c r="AF265" s="8">
        <v>12.83520319</v>
      </c>
      <c r="AG265" s="8">
        <v>14.289806130000001</v>
      </c>
      <c r="AH265" s="21">
        <v>11.5</v>
      </c>
      <c r="AI265" s="21">
        <v>12</v>
      </c>
      <c r="AJ265" s="21">
        <v>14.53428974</v>
      </c>
      <c r="AK265" s="8">
        <f t="shared" si="82"/>
        <v>151.07246085</v>
      </c>
      <c r="AL265" s="8">
        <v>13</v>
      </c>
      <c r="AM265" s="17">
        <f t="shared" si="83"/>
        <v>0.86939045595288789</v>
      </c>
      <c r="AN265" s="8">
        <v>11</v>
      </c>
      <c r="AO265" s="17">
        <f t="shared" si="84"/>
        <v>1.0979056089107073</v>
      </c>
      <c r="AP265" s="7">
        <v>13</v>
      </c>
      <c r="AQ265" s="17">
        <f t="shared" si="85"/>
        <v>1.0499652750234418</v>
      </c>
      <c r="AR265" s="21">
        <v>0</v>
      </c>
      <c r="AS265" s="17">
        <f t="shared" si="86"/>
        <v>0</v>
      </c>
      <c r="AT265" s="21">
        <v>12.5</v>
      </c>
      <c r="AU265" s="17">
        <f t="shared" si="87"/>
        <v>0.99004001606307457</v>
      </c>
      <c r="AV265" s="21">
        <v>11.87</v>
      </c>
      <c r="AW265" s="17">
        <f t="shared" si="88"/>
        <v>1.0000442909253735</v>
      </c>
      <c r="AX265" s="17"/>
      <c r="AY265" s="21">
        <v>0</v>
      </c>
      <c r="AZ265" s="17">
        <f t="shared" si="89"/>
        <v>0</v>
      </c>
      <c r="BA265" s="17" t="s">
        <v>1526</v>
      </c>
      <c r="BB265" s="21">
        <v>0</v>
      </c>
      <c r="BC265" s="17">
        <f t="shared" si="90"/>
        <v>0</v>
      </c>
      <c r="BD265" s="21">
        <v>0</v>
      </c>
      <c r="BE265" s="17">
        <f t="shared" si="91"/>
        <v>0</v>
      </c>
      <c r="BF265" s="21">
        <v>0</v>
      </c>
      <c r="BG265" s="17">
        <f t="shared" si="98"/>
        <v>0</v>
      </c>
      <c r="BH265" s="21">
        <v>0</v>
      </c>
      <c r="BI265" s="17">
        <f t="shared" si="99"/>
        <v>0</v>
      </c>
      <c r="BJ265" s="21">
        <f t="shared" si="92"/>
        <v>136.53817111000001</v>
      </c>
      <c r="BK265" s="21">
        <f t="shared" si="93"/>
        <v>61.37</v>
      </c>
      <c r="BL265" s="21">
        <f t="shared" si="94"/>
        <v>38.034289739999998</v>
      </c>
      <c r="BM265" s="21">
        <f t="shared" si="95"/>
        <v>0</v>
      </c>
      <c r="BN265" s="17" t="s">
        <v>1601</v>
      </c>
      <c r="BO265" s="17" t="s">
        <v>1601</v>
      </c>
      <c r="BQ265" s="17">
        <v>0.76104606342280579</v>
      </c>
      <c r="BR265" s="26">
        <v>0.72</v>
      </c>
      <c r="BS265" s="26">
        <f t="shared" si="96"/>
        <v>0.86104606342280576</v>
      </c>
      <c r="BU265" s="17">
        <f t="shared" si="97"/>
        <v>0</v>
      </c>
    </row>
    <row r="266" spans="1:73" s="6" customFormat="1" ht="18.75" customHeight="1" x14ac:dyDescent="0.15">
      <c r="A266" s="6" t="s">
        <v>1534</v>
      </c>
      <c r="B266" s="6" t="s">
        <v>687</v>
      </c>
      <c r="C266" s="6" t="s">
        <v>1470</v>
      </c>
      <c r="D266" s="6" t="s">
        <v>688</v>
      </c>
      <c r="E266" s="6" t="s">
        <v>688</v>
      </c>
      <c r="F266" s="6" t="s">
        <v>688</v>
      </c>
      <c r="G266" s="6" t="s">
        <v>24</v>
      </c>
      <c r="H266" s="6" t="s">
        <v>689</v>
      </c>
      <c r="I266" s="6" t="s">
        <v>690</v>
      </c>
      <c r="J266" s="6" t="s">
        <v>29</v>
      </c>
      <c r="K266" s="6" t="s">
        <v>1529</v>
      </c>
      <c r="L266" s="6" t="s">
        <v>1545</v>
      </c>
      <c r="M266" s="6" t="s">
        <v>1533</v>
      </c>
      <c r="N266" s="6">
        <v>1</v>
      </c>
      <c r="O266" s="8">
        <v>20</v>
      </c>
      <c r="P266" s="8">
        <v>20.574999999999999</v>
      </c>
      <c r="Q266" s="8">
        <v>18.97</v>
      </c>
      <c r="R266" s="7">
        <f t="shared" si="80"/>
        <v>27.774999999999995</v>
      </c>
      <c r="S266" s="17">
        <f t="shared" si="81"/>
        <v>0.46415392725355797</v>
      </c>
      <c r="T266" s="6">
        <v>3</v>
      </c>
      <c r="U266" s="6">
        <v>3</v>
      </c>
      <c r="V266" s="6">
        <v>3</v>
      </c>
      <c r="W266" s="6">
        <v>2</v>
      </c>
      <c r="X266" s="6" t="s">
        <v>28</v>
      </c>
      <c r="Y266" s="8">
        <v>30.18</v>
      </c>
      <c r="Z266" s="8">
        <v>21.12</v>
      </c>
      <c r="AA266" s="8">
        <v>24.6</v>
      </c>
      <c r="AB266" s="8">
        <v>29</v>
      </c>
      <c r="AC266" s="8">
        <v>31</v>
      </c>
      <c r="AD266" s="8">
        <v>29</v>
      </c>
      <c r="AE266" s="8">
        <v>29</v>
      </c>
      <c r="AF266" s="8">
        <v>29</v>
      </c>
      <c r="AG266" s="8">
        <v>32</v>
      </c>
      <c r="AH266" s="21">
        <v>25</v>
      </c>
      <c r="AI266" s="21">
        <v>23.4</v>
      </c>
      <c r="AJ266" s="21">
        <v>30</v>
      </c>
      <c r="AK266" s="8">
        <f t="shared" si="82"/>
        <v>333.29999999999995</v>
      </c>
      <c r="AL266" s="8">
        <v>40.909999999999997</v>
      </c>
      <c r="AM266" s="17">
        <f t="shared" si="83"/>
        <v>1.355533465871438</v>
      </c>
      <c r="AN266" s="8">
        <v>21.5</v>
      </c>
      <c r="AO266" s="17">
        <f t="shared" si="84"/>
        <v>1.0179924242424241</v>
      </c>
      <c r="AP266" s="7">
        <v>15</v>
      </c>
      <c r="AQ266" s="17">
        <f t="shared" si="85"/>
        <v>0.6097560975609756</v>
      </c>
      <c r="AR266" s="21">
        <v>5</v>
      </c>
      <c r="AS266" s="17">
        <f t="shared" si="86"/>
        <v>0.17241379310344829</v>
      </c>
      <c r="AT266" s="21">
        <v>26</v>
      </c>
      <c r="AU266" s="17">
        <f t="shared" si="87"/>
        <v>0.83870967741935487</v>
      </c>
      <c r="AV266" s="21">
        <v>22</v>
      </c>
      <c r="AW266" s="17">
        <f t="shared" si="88"/>
        <v>0.75862068965517238</v>
      </c>
      <c r="AX266" s="17" t="s">
        <v>1526</v>
      </c>
      <c r="AY266" s="21">
        <v>10</v>
      </c>
      <c r="AZ266" s="17">
        <f t="shared" si="89"/>
        <v>0.34482758620689657</v>
      </c>
      <c r="BA266" s="17" t="s">
        <v>1526</v>
      </c>
      <c r="BB266" s="21">
        <v>10</v>
      </c>
      <c r="BC266" s="17">
        <f t="shared" si="90"/>
        <v>0.34482758620689657</v>
      </c>
      <c r="BD266" s="21">
        <v>22</v>
      </c>
      <c r="BE266" s="17">
        <f t="shared" si="91"/>
        <v>0.6875</v>
      </c>
      <c r="BF266" s="21">
        <v>8.5</v>
      </c>
      <c r="BG266" s="17">
        <f t="shared" si="98"/>
        <v>0.34</v>
      </c>
      <c r="BH266" s="21">
        <v>23.5</v>
      </c>
      <c r="BI266" s="17">
        <f t="shared" si="99"/>
        <v>1.0042735042735043</v>
      </c>
      <c r="BJ266" s="21">
        <f t="shared" si="92"/>
        <v>303.29999999999995</v>
      </c>
      <c r="BK266" s="21">
        <f t="shared" si="93"/>
        <v>204.41</v>
      </c>
      <c r="BL266" s="21">
        <f t="shared" si="94"/>
        <v>78.400000000000006</v>
      </c>
      <c r="BM266" s="21">
        <f t="shared" si="95"/>
        <v>32</v>
      </c>
      <c r="BN266" s="17"/>
      <c r="BO266" s="17"/>
      <c r="BQ266" s="17">
        <v>0.68059133013735762</v>
      </c>
      <c r="BR266" s="26">
        <v>0.72</v>
      </c>
      <c r="BS266" s="26">
        <f t="shared" si="96"/>
        <v>0.7805913301373576</v>
      </c>
      <c r="BU266" s="17">
        <f t="shared" si="97"/>
        <v>0</v>
      </c>
    </row>
    <row r="267" spans="1:73" s="6" customFormat="1" ht="18.75" customHeight="1" x14ac:dyDescent="0.15">
      <c r="A267" s="6" t="s">
        <v>1534</v>
      </c>
      <c r="B267" s="6" t="s">
        <v>687</v>
      </c>
      <c r="C267" s="6" t="s">
        <v>1470</v>
      </c>
      <c r="D267" s="6" t="s">
        <v>688</v>
      </c>
      <c r="E267" s="6" t="s">
        <v>688</v>
      </c>
      <c r="F267" s="6" t="s">
        <v>688</v>
      </c>
      <c r="G267" s="6" t="s">
        <v>24</v>
      </c>
      <c r="H267" s="6" t="s">
        <v>691</v>
      </c>
      <c r="I267" s="6" t="s">
        <v>692</v>
      </c>
      <c r="J267" s="6" t="s">
        <v>27</v>
      </c>
      <c r="K267" s="6" t="s">
        <v>1530</v>
      </c>
      <c r="L267" s="6" t="s">
        <v>1545</v>
      </c>
      <c r="M267" s="6" t="s">
        <v>1535</v>
      </c>
      <c r="N267" s="6">
        <v>0</v>
      </c>
      <c r="O267" s="8">
        <v>5</v>
      </c>
      <c r="P267" s="8">
        <v>4.9400000000000004</v>
      </c>
      <c r="Q267" s="8">
        <v>2.0699999999999998</v>
      </c>
      <c r="R267" s="7">
        <f t="shared" si="80"/>
        <v>3.1181666666666668</v>
      </c>
      <c r="S267" s="17">
        <f t="shared" si="81"/>
        <v>0.50636070853462178</v>
      </c>
      <c r="T267" s="6">
        <v>4</v>
      </c>
      <c r="U267" s="6">
        <v>4</v>
      </c>
      <c r="V267" s="6">
        <v>3</v>
      </c>
      <c r="W267" s="6">
        <v>2</v>
      </c>
      <c r="X267" s="6" t="s">
        <v>28</v>
      </c>
      <c r="Y267" s="8">
        <v>3.0179999999999998</v>
      </c>
      <c r="Z267" s="8">
        <v>3</v>
      </c>
      <c r="AA267" s="8">
        <v>3</v>
      </c>
      <c r="AB267" s="8">
        <v>3</v>
      </c>
      <c r="AC267" s="8">
        <v>4</v>
      </c>
      <c r="AD267" s="8">
        <v>4</v>
      </c>
      <c r="AE267" s="8">
        <v>3</v>
      </c>
      <c r="AF267" s="8">
        <v>3</v>
      </c>
      <c r="AG267" s="8">
        <v>3</v>
      </c>
      <c r="AH267" s="21">
        <v>3</v>
      </c>
      <c r="AI267" s="21">
        <v>2.4</v>
      </c>
      <c r="AJ267" s="21">
        <v>3</v>
      </c>
      <c r="AK267" s="8">
        <f t="shared" si="82"/>
        <v>37.417999999999999</v>
      </c>
      <c r="AL267" s="8">
        <v>0.05</v>
      </c>
      <c r="AM267" s="17">
        <f t="shared" si="83"/>
        <v>1.6567263088137843E-2</v>
      </c>
      <c r="AN267" s="8">
        <v>2.12</v>
      </c>
      <c r="AO267" s="17">
        <f t="shared" si="84"/>
        <v>0.70666666666666667</v>
      </c>
      <c r="AP267" s="7">
        <v>3</v>
      </c>
      <c r="AQ267" s="17">
        <f t="shared" si="85"/>
        <v>1</v>
      </c>
      <c r="AR267" s="21">
        <v>0</v>
      </c>
      <c r="AS267" s="17">
        <f t="shared" si="86"/>
        <v>0</v>
      </c>
      <c r="AT267" s="21">
        <v>4</v>
      </c>
      <c r="AU267" s="17">
        <f t="shared" si="87"/>
        <v>1</v>
      </c>
      <c r="AV267" s="21">
        <v>4</v>
      </c>
      <c r="AW267" s="17">
        <f t="shared" si="88"/>
        <v>1</v>
      </c>
      <c r="AX267" s="17"/>
      <c r="AY267" s="21">
        <v>0</v>
      </c>
      <c r="AZ267" s="17">
        <f t="shared" si="89"/>
        <v>0</v>
      </c>
      <c r="BA267" s="17" t="s">
        <v>1526</v>
      </c>
      <c r="BB267" s="21">
        <v>0</v>
      </c>
      <c r="BC267" s="17">
        <f t="shared" si="90"/>
        <v>0</v>
      </c>
      <c r="BD267" s="21">
        <v>4</v>
      </c>
      <c r="BE267" s="17">
        <f t="shared" si="91"/>
        <v>1.3333333333333333</v>
      </c>
      <c r="BF267" s="21">
        <v>0</v>
      </c>
      <c r="BG267" s="17">
        <f t="shared" si="98"/>
        <v>0</v>
      </c>
      <c r="BH267" s="21">
        <v>2</v>
      </c>
      <c r="BI267" s="17">
        <f t="shared" si="99"/>
        <v>0.83333333333333337</v>
      </c>
      <c r="BJ267" s="21">
        <f t="shared" si="92"/>
        <v>34.417999999999999</v>
      </c>
      <c r="BK267" s="21">
        <f t="shared" si="93"/>
        <v>19.170000000000002</v>
      </c>
      <c r="BL267" s="21">
        <f t="shared" si="94"/>
        <v>8.4</v>
      </c>
      <c r="BM267" s="21">
        <f t="shared" si="95"/>
        <v>2</v>
      </c>
      <c r="BN267" s="17" t="s">
        <v>1601</v>
      </c>
      <c r="BO267" s="17" t="s">
        <v>1601</v>
      </c>
      <c r="BQ267" s="17">
        <v>0.68059133013735762</v>
      </c>
      <c r="BR267" s="26">
        <v>0.72</v>
      </c>
      <c r="BS267" s="26">
        <f t="shared" si="96"/>
        <v>0.7805913301373576</v>
      </c>
      <c r="BU267" s="17">
        <f t="shared" si="97"/>
        <v>0</v>
      </c>
    </row>
    <row r="268" spans="1:73" s="6" customFormat="1" ht="18.75" customHeight="1" x14ac:dyDescent="0.15">
      <c r="A268" s="6" t="s">
        <v>1534</v>
      </c>
      <c r="B268" s="6" t="s">
        <v>687</v>
      </c>
      <c r="C268" s="6" t="s">
        <v>1470</v>
      </c>
      <c r="D268" s="6" t="s">
        <v>688</v>
      </c>
      <c r="E268" s="6" t="s">
        <v>688</v>
      </c>
      <c r="F268" s="6" t="s">
        <v>688</v>
      </c>
      <c r="G268" s="6" t="s">
        <v>24</v>
      </c>
      <c r="H268" s="6" t="s">
        <v>693</v>
      </c>
      <c r="I268" s="6" t="s">
        <v>694</v>
      </c>
      <c r="J268" s="6" t="s">
        <v>27</v>
      </c>
      <c r="K268" s="6" t="s">
        <v>1530</v>
      </c>
      <c r="L268" s="6" t="s">
        <v>1545</v>
      </c>
      <c r="M268" s="6" t="s">
        <v>1533</v>
      </c>
      <c r="N268" s="6">
        <v>1</v>
      </c>
      <c r="O268" s="8">
        <v>6</v>
      </c>
      <c r="P268" s="8">
        <v>7.28</v>
      </c>
      <c r="Q268" s="8">
        <v>10.275</v>
      </c>
      <c r="R268" s="7">
        <f t="shared" si="80"/>
        <v>15.291599999999999</v>
      </c>
      <c r="S268" s="17">
        <f t="shared" si="81"/>
        <v>0.48823357664233558</v>
      </c>
      <c r="T268" s="6">
        <v>4</v>
      </c>
      <c r="U268" s="6">
        <v>4</v>
      </c>
      <c r="V268" s="6">
        <v>3</v>
      </c>
      <c r="W268" s="6">
        <v>2</v>
      </c>
      <c r="X268" s="6" t="s">
        <v>28</v>
      </c>
      <c r="Y268" s="8">
        <v>16.077999999999999</v>
      </c>
      <c r="Z268" s="8">
        <v>12.151999999999999</v>
      </c>
      <c r="AA268" s="8">
        <v>13.686</v>
      </c>
      <c r="AB268" s="8">
        <v>17</v>
      </c>
      <c r="AC268" s="8">
        <v>16</v>
      </c>
      <c r="AD268" s="8">
        <v>15</v>
      </c>
      <c r="AE268" s="8">
        <v>15</v>
      </c>
      <c r="AF268" s="8">
        <v>17</v>
      </c>
      <c r="AG268" s="8">
        <v>18</v>
      </c>
      <c r="AH268" s="21">
        <v>13</v>
      </c>
      <c r="AI268" s="21"/>
      <c r="AJ268" s="21"/>
      <c r="AK268" s="8">
        <f t="shared" si="82"/>
        <v>152.916</v>
      </c>
      <c r="AL268" s="8">
        <v>14</v>
      </c>
      <c r="AM268" s="17">
        <f t="shared" si="83"/>
        <v>0.87075506903843769</v>
      </c>
      <c r="AN268" s="8">
        <v>22</v>
      </c>
      <c r="AO268" s="17">
        <f t="shared" si="84"/>
        <v>1.8104015799868336</v>
      </c>
      <c r="AP268" s="7">
        <v>9</v>
      </c>
      <c r="AQ268" s="17">
        <f t="shared" si="85"/>
        <v>0.65760631302060502</v>
      </c>
      <c r="AR268" s="21">
        <v>6.5</v>
      </c>
      <c r="AS268" s="17">
        <f t="shared" si="86"/>
        <v>0.38235294117647056</v>
      </c>
      <c r="AT268" s="21">
        <v>16</v>
      </c>
      <c r="AU268" s="17">
        <f t="shared" si="87"/>
        <v>1</v>
      </c>
      <c r="AV268" s="21">
        <v>10</v>
      </c>
      <c r="AW268" s="17">
        <f t="shared" si="88"/>
        <v>0.66666666666666663</v>
      </c>
      <c r="AX268" s="17" t="s">
        <v>1526</v>
      </c>
      <c r="AY268" s="21">
        <v>3.63</v>
      </c>
      <c r="AZ268" s="17">
        <f t="shared" si="89"/>
        <v>0.24199999999999999</v>
      </c>
      <c r="BA268" s="17" t="s">
        <v>1526</v>
      </c>
      <c r="BB268" s="21">
        <v>3</v>
      </c>
      <c r="BC268" s="17">
        <f t="shared" si="90"/>
        <v>0.17647058823529413</v>
      </c>
      <c r="BD268" s="21">
        <v>9</v>
      </c>
      <c r="BE268" s="17">
        <f t="shared" si="91"/>
        <v>0.5</v>
      </c>
      <c r="BF268" s="21">
        <v>1</v>
      </c>
      <c r="BG268" s="17">
        <f t="shared" si="98"/>
        <v>7.6923076923076927E-2</v>
      </c>
      <c r="BH268" s="21"/>
      <c r="BI268" s="17"/>
      <c r="BJ268" s="21">
        <f t="shared" si="92"/>
        <v>152.916</v>
      </c>
      <c r="BK268" s="21">
        <f t="shared" si="93"/>
        <v>94.13</v>
      </c>
      <c r="BL268" s="21">
        <f t="shared" si="94"/>
        <v>13</v>
      </c>
      <c r="BM268" s="21">
        <f t="shared" si="95"/>
        <v>1</v>
      </c>
      <c r="BN268" s="17"/>
      <c r="BO268" s="17"/>
      <c r="BQ268" s="17">
        <v>0.68059133013735762</v>
      </c>
      <c r="BR268" s="26">
        <v>0.72</v>
      </c>
      <c r="BS268" s="26">
        <f t="shared" si="96"/>
        <v>0.7805913301373576</v>
      </c>
      <c r="BU268" s="17" t="e">
        <f t="shared" si="97"/>
        <v>#DIV/0!</v>
      </c>
    </row>
    <row r="269" spans="1:73" s="6" customFormat="1" ht="18.75" customHeight="1" x14ac:dyDescent="0.15">
      <c r="A269" s="6" t="s">
        <v>1534</v>
      </c>
      <c r="B269" s="6" t="s">
        <v>687</v>
      </c>
      <c r="C269" s="6" t="s">
        <v>1470</v>
      </c>
      <c r="D269" s="6" t="s">
        <v>688</v>
      </c>
      <c r="E269" s="6" t="s">
        <v>688</v>
      </c>
      <c r="F269" s="6" t="s">
        <v>688</v>
      </c>
      <c r="G269" s="6" t="s">
        <v>24</v>
      </c>
      <c r="H269" s="6" t="s">
        <v>695</v>
      </c>
      <c r="I269" s="6" t="s">
        <v>696</v>
      </c>
      <c r="J269" s="6" t="s">
        <v>27</v>
      </c>
      <c r="K269" s="6" t="s">
        <v>1530</v>
      </c>
      <c r="L269" s="6" t="s">
        <v>1545</v>
      </c>
      <c r="M269" s="6" t="s">
        <v>1533</v>
      </c>
      <c r="N269" s="6">
        <v>1</v>
      </c>
      <c r="O269" s="8">
        <v>15</v>
      </c>
      <c r="P269" s="8">
        <v>17.48</v>
      </c>
      <c r="Q269" s="8">
        <v>14.25</v>
      </c>
      <c r="R269" s="7">
        <f t="shared" si="80"/>
        <v>21.248333333333338</v>
      </c>
      <c r="S269" s="17">
        <f t="shared" si="81"/>
        <v>0.4911111111111115</v>
      </c>
      <c r="T269" s="6">
        <v>3</v>
      </c>
      <c r="U269" s="6">
        <v>3</v>
      </c>
      <c r="V269" s="6">
        <v>3</v>
      </c>
      <c r="W269" s="6">
        <v>2</v>
      </c>
      <c r="X269" s="6" t="s">
        <v>28</v>
      </c>
      <c r="Y269" s="8">
        <v>27.18</v>
      </c>
      <c r="Z269" s="8">
        <v>18.12</v>
      </c>
      <c r="AA269" s="8">
        <v>21.6</v>
      </c>
      <c r="AB269" s="8">
        <v>21.33</v>
      </c>
      <c r="AC269" s="8">
        <v>23.97</v>
      </c>
      <c r="AD269" s="8">
        <v>19.53</v>
      </c>
      <c r="AE269" s="8">
        <v>20.43</v>
      </c>
      <c r="AF269" s="8">
        <v>21.66</v>
      </c>
      <c r="AG269" s="8">
        <v>23.64</v>
      </c>
      <c r="AH269" s="21">
        <v>19</v>
      </c>
      <c r="AI269" s="21">
        <v>16.5</v>
      </c>
      <c r="AJ269" s="21">
        <v>22.02</v>
      </c>
      <c r="AK269" s="8">
        <f t="shared" si="82"/>
        <v>254.98000000000005</v>
      </c>
      <c r="AL269" s="8">
        <v>15</v>
      </c>
      <c r="AM269" s="17">
        <f t="shared" si="83"/>
        <v>0.55187637969094927</v>
      </c>
      <c r="AN269" s="8">
        <v>23</v>
      </c>
      <c r="AO269" s="17">
        <f t="shared" si="84"/>
        <v>1.269315673289183</v>
      </c>
      <c r="AP269" s="7">
        <v>4</v>
      </c>
      <c r="AQ269" s="17">
        <f t="shared" si="85"/>
        <v>0.18518518518518517</v>
      </c>
      <c r="AR269" s="21">
        <v>6.5</v>
      </c>
      <c r="AS269" s="17">
        <f t="shared" si="86"/>
        <v>0.30473511486169719</v>
      </c>
      <c r="AT269" s="21">
        <v>24</v>
      </c>
      <c r="AU269" s="17">
        <f t="shared" si="87"/>
        <v>1.0012515644555695</v>
      </c>
      <c r="AV269" s="21">
        <v>10</v>
      </c>
      <c r="AW269" s="17">
        <f t="shared" si="88"/>
        <v>0.51203277009728621</v>
      </c>
      <c r="AX269" s="17" t="s">
        <v>1526</v>
      </c>
      <c r="AY269" s="21">
        <v>14.33</v>
      </c>
      <c r="AZ269" s="17">
        <f t="shared" si="89"/>
        <v>0.70141948115516395</v>
      </c>
      <c r="BA269" s="17" t="s">
        <v>1526</v>
      </c>
      <c r="BB269" s="21">
        <v>0</v>
      </c>
      <c r="BC269" s="17">
        <f t="shared" si="90"/>
        <v>0</v>
      </c>
      <c r="BD269" s="21">
        <v>11</v>
      </c>
      <c r="BE269" s="17">
        <f t="shared" si="91"/>
        <v>0.4653130287648054</v>
      </c>
      <c r="BF269" s="21">
        <v>2</v>
      </c>
      <c r="BG269" s="17">
        <f t="shared" si="98"/>
        <v>0.10526315789473684</v>
      </c>
      <c r="BH269" s="21">
        <v>6.5</v>
      </c>
      <c r="BI269" s="17">
        <f t="shared" si="99"/>
        <v>0.39393939393939392</v>
      </c>
      <c r="BJ269" s="21">
        <f t="shared" si="92"/>
        <v>232.96000000000004</v>
      </c>
      <c r="BK269" s="21">
        <f t="shared" si="93"/>
        <v>116.33</v>
      </c>
      <c r="BL269" s="21">
        <f t="shared" si="94"/>
        <v>57.519999999999996</v>
      </c>
      <c r="BM269" s="21">
        <f t="shared" si="95"/>
        <v>8.5</v>
      </c>
      <c r="BN269" s="17" t="s">
        <v>1601</v>
      </c>
      <c r="BO269" s="17" t="s">
        <v>1601</v>
      </c>
      <c r="BQ269" s="17">
        <v>0.68059133013735762</v>
      </c>
      <c r="BR269" s="26">
        <v>0.72</v>
      </c>
      <c r="BS269" s="26">
        <f t="shared" si="96"/>
        <v>0.7805913301373576</v>
      </c>
      <c r="BU269" s="17">
        <f t="shared" si="97"/>
        <v>0</v>
      </c>
    </row>
    <row r="270" spans="1:73" s="6" customFormat="1" ht="18.75" customHeight="1" x14ac:dyDescent="0.15">
      <c r="A270" s="6" t="s">
        <v>1534</v>
      </c>
      <c r="B270" s="6" t="s">
        <v>687</v>
      </c>
      <c r="C270" s="6" t="s">
        <v>1470</v>
      </c>
      <c r="D270" s="6" t="s">
        <v>688</v>
      </c>
      <c r="E270" s="6" t="s">
        <v>688</v>
      </c>
      <c r="F270" s="6" t="s">
        <v>688</v>
      </c>
      <c r="G270" s="6" t="s">
        <v>24</v>
      </c>
      <c r="H270" s="6" t="s">
        <v>697</v>
      </c>
      <c r="I270" s="6" t="s">
        <v>698</v>
      </c>
      <c r="J270" s="6" t="s">
        <v>27</v>
      </c>
      <c r="K270" s="6" t="s">
        <v>1530</v>
      </c>
      <c r="L270" s="6" t="s">
        <v>1546</v>
      </c>
      <c r="M270" s="6" t="s">
        <v>1535</v>
      </c>
      <c r="N270" s="6">
        <v>0</v>
      </c>
      <c r="O270" s="8">
        <v>4</v>
      </c>
      <c r="P270" s="8">
        <v>4.5</v>
      </c>
      <c r="Q270" s="8">
        <v>1.375</v>
      </c>
      <c r="R270" s="7">
        <f t="shared" si="80"/>
        <v>2.1205000000000003</v>
      </c>
      <c r="S270" s="17">
        <f t="shared" si="81"/>
        <v>0.54218181818181832</v>
      </c>
      <c r="T270" s="6">
        <v>4</v>
      </c>
      <c r="U270" s="6">
        <v>4</v>
      </c>
      <c r="V270" s="6">
        <v>3</v>
      </c>
      <c r="W270" s="6">
        <v>2</v>
      </c>
      <c r="X270" s="6" t="s">
        <v>28</v>
      </c>
      <c r="Y270" s="8">
        <v>2.4144000000000001</v>
      </c>
      <c r="Z270" s="8">
        <v>1.6869000000000001</v>
      </c>
      <c r="AA270" s="8">
        <v>1.9728000000000001</v>
      </c>
      <c r="AB270" s="8">
        <v>1.9463999999999999</v>
      </c>
      <c r="AC270" s="8">
        <v>2.1576</v>
      </c>
      <c r="AD270" s="8">
        <v>1.8024</v>
      </c>
      <c r="AE270" s="8">
        <v>3</v>
      </c>
      <c r="AF270" s="8">
        <v>1.9728000000000001</v>
      </c>
      <c r="AG270" s="8">
        <v>2.1312000000000002</v>
      </c>
      <c r="AH270" s="21"/>
      <c r="AI270" s="21"/>
      <c r="AJ270" s="21"/>
      <c r="AK270" s="8">
        <f t="shared" si="82"/>
        <v>19.084500000000002</v>
      </c>
      <c r="AL270" s="8">
        <v>0.05</v>
      </c>
      <c r="AM270" s="17">
        <f t="shared" si="83"/>
        <v>2.07090788601723E-2</v>
      </c>
      <c r="AN270" s="8">
        <v>1.7000000000000002</v>
      </c>
      <c r="AO270" s="17">
        <f t="shared" si="84"/>
        <v>1.007765724109313</v>
      </c>
      <c r="AP270" s="7">
        <v>1.98</v>
      </c>
      <c r="AQ270" s="17">
        <f t="shared" si="85"/>
        <v>1.0036496350364963</v>
      </c>
      <c r="AR270" s="21">
        <v>0</v>
      </c>
      <c r="AS270" s="17">
        <f t="shared" si="86"/>
        <v>0</v>
      </c>
      <c r="AT270" s="21">
        <v>2</v>
      </c>
      <c r="AU270" s="17">
        <f t="shared" si="87"/>
        <v>0.9269558769002596</v>
      </c>
      <c r="AV270" s="21">
        <v>2</v>
      </c>
      <c r="AW270" s="17">
        <f t="shared" si="88"/>
        <v>1.1096316023080337</v>
      </c>
      <c r="AX270" s="17"/>
      <c r="AY270" s="21">
        <v>0</v>
      </c>
      <c r="AZ270" s="17">
        <f t="shared" si="89"/>
        <v>0</v>
      </c>
      <c r="BA270" s="17" t="s">
        <v>1526</v>
      </c>
      <c r="BB270" s="21">
        <v>0</v>
      </c>
      <c r="BC270" s="17">
        <f t="shared" si="90"/>
        <v>0</v>
      </c>
      <c r="BD270" s="21">
        <v>0</v>
      </c>
      <c r="BE270" s="17">
        <f t="shared" si="91"/>
        <v>0</v>
      </c>
      <c r="BF270" s="21"/>
      <c r="BG270" s="17"/>
      <c r="BH270" s="21"/>
      <c r="BI270" s="17"/>
      <c r="BJ270" s="21">
        <f t="shared" si="92"/>
        <v>19.084500000000002</v>
      </c>
      <c r="BK270" s="21">
        <f t="shared" si="93"/>
        <v>7.73</v>
      </c>
      <c r="BL270" s="21">
        <f t="shared" si="94"/>
        <v>0</v>
      </c>
      <c r="BM270" s="21">
        <f t="shared" si="95"/>
        <v>0</v>
      </c>
      <c r="BN270" s="17"/>
      <c r="BO270" s="17"/>
      <c r="BQ270" s="17">
        <v>0.68059133013735762</v>
      </c>
      <c r="BR270" s="26">
        <v>0.72</v>
      </c>
      <c r="BS270" s="26">
        <f t="shared" si="96"/>
        <v>0.7805913301373576</v>
      </c>
      <c r="BU270" s="17" t="e">
        <f t="shared" si="97"/>
        <v>#DIV/0!</v>
      </c>
    </row>
    <row r="271" spans="1:73" s="6" customFormat="1" ht="18.75" customHeight="1" x14ac:dyDescent="0.15">
      <c r="A271" s="6" t="s">
        <v>1534</v>
      </c>
      <c r="B271" s="6" t="s">
        <v>687</v>
      </c>
      <c r="C271" s="6" t="s">
        <v>1470</v>
      </c>
      <c r="D271" s="6" t="s">
        <v>688</v>
      </c>
      <c r="E271" s="6" t="s">
        <v>688</v>
      </c>
      <c r="F271" s="6" t="s">
        <v>688</v>
      </c>
      <c r="G271" s="6" t="s">
        <v>24</v>
      </c>
      <c r="H271" s="6" t="s">
        <v>699</v>
      </c>
      <c r="I271" s="6" t="s">
        <v>700</v>
      </c>
      <c r="J271" s="6" t="s">
        <v>29</v>
      </c>
      <c r="K271" s="6" t="s">
        <v>1529</v>
      </c>
      <c r="L271" s="6" t="s">
        <v>1545</v>
      </c>
      <c r="M271" s="6" t="s">
        <v>1535</v>
      </c>
      <c r="N271" s="6">
        <v>0</v>
      </c>
      <c r="O271" s="8">
        <v>8</v>
      </c>
      <c r="P271" s="8">
        <v>14.24</v>
      </c>
      <c r="Q271" s="8">
        <v>2.0750000000000002</v>
      </c>
      <c r="R271" s="7">
        <f t="shared" si="80"/>
        <v>5.448666666666667</v>
      </c>
      <c r="S271" s="17">
        <f t="shared" si="81"/>
        <v>1.6258634538152608</v>
      </c>
      <c r="T271" s="6">
        <v>4</v>
      </c>
      <c r="U271" s="6">
        <v>4</v>
      </c>
      <c r="V271" s="6">
        <v>3</v>
      </c>
      <c r="W271" s="6">
        <v>2</v>
      </c>
      <c r="X271" s="6" t="s">
        <v>28</v>
      </c>
      <c r="Y271" s="8">
        <v>12.071999999999999</v>
      </c>
      <c r="Z271" s="8">
        <v>8.4480000000000004</v>
      </c>
      <c r="AA271" s="8">
        <v>9.8640000000000008</v>
      </c>
      <c r="AB271" s="8">
        <v>2</v>
      </c>
      <c r="AC271" s="8">
        <v>2</v>
      </c>
      <c r="AD271" s="8">
        <v>2</v>
      </c>
      <c r="AE271" s="8">
        <v>2</v>
      </c>
      <c r="AF271" s="8">
        <v>3</v>
      </c>
      <c r="AG271" s="8">
        <v>3</v>
      </c>
      <c r="AH271" s="21">
        <v>3</v>
      </c>
      <c r="AI271" s="21">
        <v>14</v>
      </c>
      <c r="AJ271" s="21">
        <v>4</v>
      </c>
      <c r="AK271" s="8">
        <f t="shared" si="82"/>
        <v>65.384</v>
      </c>
      <c r="AL271" s="8">
        <v>7</v>
      </c>
      <c r="AM271" s="17">
        <f t="shared" si="83"/>
        <v>0.57985420808482446</v>
      </c>
      <c r="AN271" s="8">
        <v>2</v>
      </c>
      <c r="AO271" s="17">
        <f t="shared" si="84"/>
        <v>0.23674242424242423</v>
      </c>
      <c r="AP271" s="7">
        <v>2</v>
      </c>
      <c r="AQ271" s="17">
        <f t="shared" si="85"/>
        <v>0.202757502027575</v>
      </c>
      <c r="AR271" s="21">
        <v>2</v>
      </c>
      <c r="AS271" s="17">
        <f t="shared" si="86"/>
        <v>1</v>
      </c>
      <c r="AT271" s="21">
        <v>2</v>
      </c>
      <c r="AU271" s="17">
        <f t="shared" si="87"/>
        <v>1</v>
      </c>
      <c r="AV271" s="21">
        <v>2</v>
      </c>
      <c r="AW271" s="17">
        <f t="shared" si="88"/>
        <v>1</v>
      </c>
      <c r="AX271" s="17"/>
      <c r="AY271" s="21">
        <v>3</v>
      </c>
      <c r="AZ271" s="17">
        <f t="shared" si="89"/>
        <v>1.5</v>
      </c>
      <c r="BA271" s="17"/>
      <c r="BB271" s="21">
        <v>1.5</v>
      </c>
      <c r="BC271" s="17">
        <f t="shared" si="90"/>
        <v>0.5</v>
      </c>
      <c r="BD271" s="21">
        <v>2.92</v>
      </c>
      <c r="BE271" s="17">
        <f t="shared" si="91"/>
        <v>0.97333333333333327</v>
      </c>
      <c r="BF271" s="21">
        <v>8.25</v>
      </c>
      <c r="BG271" s="17">
        <f t="shared" si="98"/>
        <v>2.75</v>
      </c>
      <c r="BH271" s="21">
        <v>12.09</v>
      </c>
      <c r="BI271" s="17">
        <f t="shared" si="99"/>
        <v>0.86357142857142855</v>
      </c>
      <c r="BJ271" s="21">
        <f t="shared" si="92"/>
        <v>61.384</v>
      </c>
      <c r="BK271" s="21">
        <f t="shared" si="93"/>
        <v>44.760000000000005</v>
      </c>
      <c r="BL271" s="21">
        <f t="shared" si="94"/>
        <v>21</v>
      </c>
      <c r="BM271" s="21">
        <f t="shared" si="95"/>
        <v>20.34</v>
      </c>
      <c r="BN271" s="17"/>
      <c r="BO271" s="17" t="s">
        <v>1601</v>
      </c>
      <c r="BQ271" s="17">
        <v>0.68059133013735762</v>
      </c>
      <c r="BR271" s="26">
        <v>0.72</v>
      </c>
      <c r="BS271" s="26">
        <f t="shared" si="96"/>
        <v>0.7805913301373576</v>
      </c>
      <c r="BU271" s="17">
        <f t="shared" si="97"/>
        <v>0</v>
      </c>
    </row>
    <row r="272" spans="1:73" s="6" customFormat="1" ht="18.75" customHeight="1" x14ac:dyDescent="0.15">
      <c r="A272" s="6" t="s">
        <v>1534</v>
      </c>
      <c r="B272" s="6" t="s">
        <v>687</v>
      </c>
      <c r="C272" s="6" t="s">
        <v>1470</v>
      </c>
      <c r="D272" s="6" t="s">
        <v>688</v>
      </c>
      <c r="E272" s="6" t="s">
        <v>688</v>
      </c>
      <c r="F272" s="6" t="s">
        <v>688</v>
      </c>
      <c r="G272" s="6" t="s">
        <v>24</v>
      </c>
      <c r="H272" s="6" t="s">
        <v>701</v>
      </c>
      <c r="I272" s="6" t="s">
        <v>702</v>
      </c>
      <c r="J272" s="6" t="s">
        <v>29</v>
      </c>
      <c r="K272" s="6" t="s">
        <v>1529</v>
      </c>
      <c r="L272" s="6" t="s">
        <v>1545</v>
      </c>
      <c r="M272" s="6" t="s">
        <v>1533</v>
      </c>
      <c r="N272" s="6">
        <v>1</v>
      </c>
      <c r="O272" s="8"/>
      <c r="P272" s="8">
        <v>4.5</v>
      </c>
      <c r="Q272" s="8">
        <v>5.91</v>
      </c>
      <c r="R272" s="7">
        <f t="shared" si="80"/>
        <v>8.7040000000000006</v>
      </c>
      <c r="S272" s="17">
        <f t="shared" si="81"/>
        <v>0.47275803722504239</v>
      </c>
      <c r="U272" s="6">
        <v>4</v>
      </c>
      <c r="V272" s="6">
        <v>3</v>
      </c>
      <c r="W272" s="6">
        <v>2</v>
      </c>
      <c r="X272" s="6" t="s">
        <v>28</v>
      </c>
      <c r="Y272" s="8">
        <v>12.071999999999999</v>
      </c>
      <c r="Z272" s="8">
        <v>8.4480000000000004</v>
      </c>
      <c r="AA272" s="8">
        <v>9.8640000000000008</v>
      </c>
      <c r="AB272" s="8">
        <v>8</v>
      </c>
      <c r="AC272" s="8">
        <v>7</v>
      </c>
      <c r="AD272" s="8">
        <v>7</v>
      </c>
      <c r="AE272" s="8">
        <v>7</v>
      </c>
      <c r="AF272" s="8">
        <v>8</v>
      </c>
      <c r="AG272" s="8">
        <v>10.656000000000001</v>
      </c>
      <c r="AH272" s="21">
        <v>9</v>
      </c>
      <c r="AI272" s="21"/>
      <c r="AJ272" s="21"/>
      <c r="AK272" s="8">
        <f t="shared" si="82"/>
        <v>87.04</v>
      </c>
      <c r="AL272" s="8">
        <v>13</v>
      </c>
      <c r="AM272" s="17">
        <f t="shared" si="83"/>
        <v>1.0768721007289597</v>
      </c>
      <c r="AN272" s="8">
        <v>14.5</v>
      </c>
      <c r="AO272" s="17">
        <f t="shared" si="84"/>
        <v>1.7163825757575757</v>
      </c>
      <c r="AP272" s="7">
        <v>10.039999999999999</v>
      </c>
      <c r="AQ272" s="17">
        <f t="shared" si="85"/>
        <v>1.0178426601784265</v>
      </c>
      <c r="AR272" s="21">
        <v>5</v>
      </c>
      <c r="AS272" s="17">
        <f t="shared" si="86"/>
        <v>0.625</v>
      </c>
      <c r="AT272" s="21">
        <v>15</v>
      </c>
      <c r="AU272" s="17">
        <f t="shared" si="87"/>
        <v>2.1428571428571428</v>
      </c>
      <c r="AV272" s="21">
        <v>12</v>
      </c>
      <c r="AW272" s="17">
        <f t="shared" si="88"/>
        <v>1.7142857142857142</v>
      </c>
      <c r="AX272" s="17"/>
      <c r="AY272" s="21">
        <v>12.5</v>
      </c>
      <c r="AZ272" s="17">
        <f t="shared" si="89"/>
        <v>1.7857142857142858</v>
      </c>
      <c r="BA272" s="17"/>
      <c r="BB272" s="21">
        <v>4.5</v>
      </c>
      <c r="BC272" s="17">
        <f t="shared" si="90"/>
        <v>0.5625</v>
      </c>
      <c r="BD272" s="21">
        <v>9.83</v>
      </c>
      <c r="BE272" s="17">
        <f t="shared" si="91"/>
        <v>0.92248498498498499</v>
      </c>
      <c r="BF272" s="21">
        <v>7</v>
      </c>
      <c r="BG272" s="17">
        <f t="shared" si="98"/>
        <v>0.77777777777777779</v>
      </c>
      <c r="BH272" s="21"/>
      <c r="BI272" s="17"/>
      <c r="BJ272" s="21">
        <f t="shared" si="92"/>
        <v>87.04</v>
      </c>
      <c r="BK272" s="21">
        <f t="shared" si="93"/>
        <v>103.36999999999999</v>
      </c>
      <c r="BL272" s="21">
        <f t="shared" si="94"/>
        <v>9</v>
      </c>
      <c r="BM272" s="21">
        <f t="shared" si="95"/>
        <v>7</v>
      </c>
      <c r="BN272" s="17"/>
      <c r="BO272" s="17"/>
      <c r="BQ272" s="17">
        <v>0.68059133013735762</v>
      </c>
      <c r="BR272" s="26">
        <v>0.72</v>
      </c>
      <c r="BS272" s="26">
        <f t="shared" si="96"/>
        <v>0.7805913301373576</v>
      </c>
      <c r="BU272" s="17" t="e">
        <f t="shared" si="97"/>
        <v>#DIV/0!</v>
      </c>
    </row>
    <row r="273" spans="1:73" s="6" customFormat="1" ht="18.75" customHeight="1" x14ac:dyDescent="0.15">
      <c r="A273" s="6" t="s">
        <v>1534</v>
      </c>
      <c r="B273" s="6" t="s">
        <v>687</v>
      </c>
      <c r="C273" s="6" t="s">
        <v>1470</v>
      </c>
      <c r="D273" s="6" t="s">
        <v>688</v>
      </c>
      <c r="E273" s="6" t="s">
        <v>688</v>
      </c>
      <c r="F273" s="6" t="s">
        <v>688</v>
      </c>
      <c r="G273" s="6" t="s">
        <v>24</v>
      </c>
      <c r="H273" s="6" t="s">
        <v>703</v>
      </c>
      <c r="I273" s="6" t="s">
        <v>704</v>
      </c>
      <c r="J273" s="6" t="s">
        <v>29</v>
      </c>
      <c r="K273" s="6" t="s">
        <v>1528</v>
      </c>
      <c r="L273" s="6" t="s">
        <v>1545</v>
      </c>
      <c r="M273" s="6" t="s">
        <v>1535</v>
      </c>
      <c r="N273" s="6">
        <v>0</v>
      </c>
      <c r="O273" s="8"/>
      <c r="P273" s="8">
        <v>5</v>
      </c>
      <c r="Q273" s="8">
        <v>2.4</v>
      </c>
      <c r="R273" s="7">
        <f t="shared" si="80"/>
        <v>3.5940833333333337</v>
      </c>
      <c r="S273" s="17">
        <f t="shared" si="81"/>
        <v>0.49753472222222239</v>
      </c>
      <c r="U273" s="6">
        <v>4</v>
      </c>
      <c r="V273" s="6">
        <v>3</v>
      </c>
      <c r="W273" s="6">
        <v>2</v>
      </c>
      <c r="X273" s="6" t="s">
        <v>28</v>
      </c>
      <c r="Y273" s="8">
        <v>4.0179999999999998</v>
      </c>
      <c r="Z273" s="8">
        <v>4</v>
      </c>
      <c r="AA273" s="8">
        <v>4</v>
      </c>
      <c r="AB273" s="8">
        <v>4</v>
      </c>
      <c r="AC273" s="8">
        <v>5</v>
      </c>
      <c r="AD273" s="8">
        <v>4</v>
      </c>
      <c r="AE273" s="8">
        <v>2.5430000000000001</v>
      </c>
      <c r="AF273" s="8">
        <v>2.6659999999999999</v>
      </c>
      <c r="AG273" s="8">
        <v>4</v>
      </c>
      <c r="AH273" s="21">
        <v>4</v>
      </c>
      <c r="AI273" s="21">
        <v>2.4</v>
      </c>
      <c r="AJ273" s="21">
        <v>2.5019999999999998</v>
      </c>
      <c r="AK273" s="8">
        <f t="shared" si="82"/>
        <v>43.129000000000005</v>
      </c>
      <c r="AL273" s="8">
        <v>8</v>
      </c>
      <c r="AM273" s="17">
        <f t="shared" si="83"/>
        <v>1.9910403185664511</v>
      </c>
      <c r="AN273" s="8">
        <v>2.12</v>
      </c>
      <c r="AO273" s="17">
        <f t="shared" si="84"/>
        <v>0.53</v>
      </c>
      <c r="AP273" s="7">
        <v>4.2300000000000004</v>
      </c>
      <c r="AQ273" s="17">
        <f t="shared" si="85"/>
        <v>1.0575000000000001</v>
      </c>
      <c r="AR273" s="21">
        <v>0</v>
      </c>
      <c r="AS273" s="17">
        <f t="shared" si="86"/>
        <v>0</v>
      </c>
      <c r="AT273" s="21">
        <v>5</v>
      </c>
      <c r="AU273" s="17">
        <f t="shared" si="87"/>
        <v>1</v>
      </c>
      <c r="AV273" s="21">
        <v>4</v>
      </c>
      <c r="AW273" s="17">
        <f t="shared" si="88"/>
        <v>1</v>
      </c>
      <c r="AX273" s="17"/>
      <c r="AY273" s="21">
        <v>0</v>
      </c>
      <c r="AZ273" s="17">
        <f t="shared" si="89"/>
        <v>0</v>
      </c>
      <c r="BA273" s="17" t="s">
        <v>1526</v>
      </c>
      <c r="BB273" s="21">
        <v>0</v>
      </c>
      <c r="BC273" s="17">
        <f t="shared" si="90"/>
        <v>0</v>
      </c>
      <c r="BD273" s="21">
        <v>9</v>
      </c>
      <c r="BE273" s="17">
        <f t="shared" si="91"/>
        <v>2.25</v>
      </c>
      <c r="BF273" s="21">
        <v>0</v>
      </c>
      <c r="BG273" s="17">
        <f t="shared" si="98"/>
        <v>0</v>
      </c>
      <c r="BH273" s="21">
        <v>0</v>
      </c>
      <c r="BI273" s="17">
        <f t="shared" si="99"/>
        <v>0</v>
      </c>
      <c r="BJ273" s="21">
        <f t="shared" si="92"/>
        <v>40.627000000000002</v>
      </c>
      <c r="BK273" s="21">
        <f t="shared" si="93"/>
        <v>32.35</v>
      </c>
      <c r="BL273" s="21">
        <f t="shared" si="94"/>
        <v>8.902000000000001</v>
      </c>
      <c r="BM273" s="21">
        <f t="shared" si="95"/>
        <v>0</v>
      </c>
      <c r="BN273" s="17" t="s">
        <v>1601</v>
      </c>
      <c r="BO273" s="17" t="s">
        <v>1601</v>
      </c>
      <c r="BQ273" s="17">
        <v>0.68059133013735762</v>
      </c>
      <c r="BR273" s="26">
        <v>0.72</v>
      </c>
      <c r="BS273" s="26">
        <f t="shared" si="96"/>
        <v>0.7805913301373576</v>
      </c>
      <c r="BU273" s="17">
        <f t="shared" si="97"/>
        <v>0</v>
      </c>
    </row>
    <row r="274" spans="1:73" s="6" customFormat="1" ht="18.75" customHeight="1" x14ac:dyDescent="0.15">
      <c r="A274" s="6" t="s">
        <v>1534</v>
      </c>
      <c r="B274" s="6" t="s">
        <v>687</v>
      </c>
      <c r="C274" s="6" t="s">
        <v>1470</v>
      </c>
      <c r="D274" s="6" t="s">
        <v>688</v>
      </c>
      <c r="E274" s="6" t="s">
        <v>688</v>
      </c>
      <c r="F274" s="6" t="s">
        <v>688</v>
      </c>
      <c r="G274" s="6" t="s">
        <v>24</v>
      </c>
      <c r="H274" s="6" t="s">
        <v>705</v>
      </c>
      <c r="I274" s="6" t="s">
        <v>706</v>
      </c>
      <c r="J274" s="6" t="s">
        <v>29</v>
      </c>
      <c r="K274" s="6" t="s">
        <v>1529</v>
      </c>
      <c r="L274" s="6" t="s">
        <v>1545</v>
      </c>
      <c r="M274" s="6" t="s">
        <v>1533</v>
      </c>
      <c r="N274" s="6">
        <v>1</v>
      </c>
      <c r="O274" s="8"/>
      <c r="P274" s="8">
        <v>2</v>
      </c>
      <c r="Q274" s="8">
        <v>8.1199999999999992</v>
      </c>
      <c r="R274" s="7">
        <f t="shared" si="80"/>
        <v>12.282000000000002</v>
      </c>
      <c r="S274" s="17">
        <f t="shared" si="81"/>
        <v>0.51256157635468025</v>
      </c>
      <c r="U274" s="6">
        <v>4</v>
      </c>
      <c r="V274" s="6">
        <v>3</v>
      </c>
      <c r="W274" s="6">
        <v>2</v>
      </c>
      <c r="X274" s="6" t="s">
        <v>28</v>
      </c>
      <c r="Y274" s="8">
        <v>12.071999999999999</v>
      </c>
      <c r="Z274" s="8">
        <v>8.4480000000000004</v>
      </c>
      <c r="AA274" s="8">
        <v>9.8640000000000008</v>
      </c>
      <c r="AB274" s="8">
        <v>13</v>
      </c>
      <c r="AC274" s="8">
        <v>15</v>
      </c>
      <c r="AD274" s="8">
        <v>13</v>
      </c>
      <c r="AE274" s="8">
        <v>13</v>
      </c>
      <c r="AF274" s="8">
        <v>12</v>
      </c>
      <c r="AG274" s="8">
        <v>14</v>
      </c>
      <c r="AH274" s="21">
        <v>11</v>
      </c>
      <c r="AI274" s="21">
        <v>12</v>
      </c>
      <c r="AJ274" s="21">
        <v>14</v>
      </c>
      <c r="AK274" s="8">
        <f t="shared" si="82"/>
        <v>147.38400000000001</v>
      </c>
      <c r="AL274" s="8">
        <v>23</v>
      </c>
      <c r="AM274" s="17">
        <f t="shared" si="83"/>
        <v>1.9052352551358518</v>
      </c>
      <c r="AN274" s="8">
        <v>4</v>
      </c>
      <c r="AO274" s="17">
        <f t="shared" si="84"/>
        <v>0.47348484848484845</v>
      </c>
      <c r="AP274" s="7">
        <v>11.3</v>
      </c>
      <c r="AQ274" s="17">
        <f t="shared" si="85"/>
        <v>1.1455798864557989</v>
      </c>
      <c r="AR274" s="21">
        <v>11</v>
      </c>
      <c r="AS274" s="17">
        <f t="shared" si="86"/>
        <v>0.84615384615384615</v>
      </c>
      <c r="AT274" s="21">
        <v>10</v>
      </c>
      <c r="AU274" s="17">
        <f t="shared" si="87"/>
        <v>0.66666666666666663</v>
      </c>
      <c r="AV274" s="21">
        <v>8</v>
      </c>
      <c r="AW274" s="17">
        <f t="shared" si="88"/>
        <v>0.61538461538461542</v>
      </c>
      <c r="AX274" s="17" t="s">
        <v>1526</v>
      </c>
      <c r="AY274" s="21">
        <v>5</v>
      </c>
      <c r="AZ274" s="17">
        <f t="shared" si="89"/>
        <v>0.38461538461538464</v>
      </c>
      <c r="BA274" s="17" t="s">
        <v>1526</v>
      </c>
      <c r="BB274" s="21">
        <v>0</v>
      </c>
      <c r="BC274" s="17">
        <f t="shared" si="90"/>
        <v>0</v>
      </c>
      <c r="BD274" s="21">
        <v>10</v>
      </c>
      <c r="BE274" s="17">
        <f t="shared" si="91"/>
        <v>0.7142857142857143</v>
      </c>
      <c r="BF274" s="21">
        <v>7</v>
      </c>
      <c r="BG274" s="17">
        <f t="shared" si="98"/>
        <v>0.63636363636363635</v>
      </c>
      <c r="BH274" s="21">
        <v>8</v>
      </c>
      <c r="BI274" s="17">
        <f t="shared" si="99"/>
        <v>0.66666666666666663</v>
      </c>
      <c r="BJ274" s="21">
        <f t="shared" si="92"/>
        <v>133.38400000000001</v>
      </c>
      <c r="BK274" s="21">
        <f t="shared" si="93"/>
        <v>97.3</v>
      </c>
      <c r="BL274" s="21">
        <f t="shared" si="94"/>
        <v>37</v>
      </c>
      <c r="BM274" s="21">
        <f t="shared" si="95"/>
        <v>15</v>
      </c>
      <c r="BN274" s="17" t="s">
        <v>1601</v>
      </c>
      <c r="BO274" s="17" t="s">
        <v>1601</v>
      </c>
      <c r="BQ274" s="17">
        <v>0.68059133013735762</v>
      </c>
      <c r="BR274" s="26">
        <v>0.72</v>
      </c>
      <c r="BS274" s="26">
        <f t="shared" si="96"/>
        <v>0.7805913301373576</v>
      </c>
      <c r="BU274" s="17">
        <f t="shared" si="97"/>
        <v>0</v>
      </c>
    </row>
    <row r="275" spans="1:73" s="6" customFormat="1" ht="18.75" customHeight="1" x14ac:dyDescent="0.15">
      <c r="A275" s="6" t="s">
        <v>1534</v>
      </c>
      <c r="B275" s="6" t="s">
        <v>687</v>
      </c>
      <c r="C275" s="6" t="s">
        <v>1470</v>
      </c>
      <c r="D275" s="6" t="s">
        <v>688</v>
      </c>
      <c r="E275" s="6" t="s">
        <v>688</v>
      </c>
      <c r="F275" s="6" t="s">
        <v>688</v>
      </c>
      <c r="G275" s="6" t="s">
        <v>24</v>
      </c>
      <c r="H275" s="6" t="s">
        <v>714</v>
      </c>
      <c r="I275" s="6" t="s">
        <v>715</v>
      </c>
      <c r="J275" s="6" t="s">
        <v>29</v>
      </c>
      <c r="K275" s="6" t="s">
        <v>1529</v>
      </c>
      <c r="L275" s="6" t="s">
        <v>1545</v>
      </c>
      <c r="M275" s="6" t="s">
        <v>1535</v>
      </c>
      <c r="N275" s="6">
        <v>0</v>
      </c>
      <c r="O275" s="8"/>
      <c r="P275" s="8"/>
      <c r="Q275" s="8">
        <v>1.5</v>
      </c>
      <c r="R275" s="7">
        <f t="shared" si="80"/>
        <v>2.9976666666666669</v>
      </c>
      <c r="S275" s="17">
        <f t="shared" si="81"/>
        <v>0.99844444444444469</v>
      </c>
      <c r="W275" s="6">
        <v>3</v>
      </c>
      <c r="X275" s="6" t="s">
        <v>28</v>
      </c>
      <c r="Y275" s="8">
        <v>3.024</v>
      </c>
      <c r="Z275" s="8">
        <v>2.3159999999999998</v>
      </c>
      <c r="AA275" s="8">
        <v>3.0880000000000001</v>
      </c>
      <c r="AB275" s="8">
        <v>3.044</v>
      </c>
      <c r="AC275" s="8">
        <v>3.5960000000000001</v>
      </c>
      <c r="AD275" s="8">
        <v>3.004</v>
      </c>
      <c r="AE275" s="8">
        <v>2.9239999999999999</v>
      </c>
      <c r="AF275" s="8">
        <v>3.0880000000000001</v>
      </c>
      <c r="AG275" s="8">
        <v>3.052</v>
      </c>
      <c r="AH275" s="21">
        <v>3</v>
      </c>
      <c r="AI275" s="21">
        <v>2.5</v>
      </c>
      <c r="AJ275" s="21">
        <v>3.3359999999999999</v>
      </c>
      <c r="AK275" s="8">
        <f t="shared" si="82"/>
        <v>35.972000000000001</v>
      </c>
      <c r="AL275" s="8">
        <v>7</v>
      </c>
      <c r="AM275" s="17">
        <f t="shared" si="83"/>
        <v>2.3148148148148149</v>
      </c>
      <c r="AN275" s="8">
        <v>2.83</v>
      </c>
      <c r="AO275" s="17">
        <f t="shared" si="84"/>
        <v>1.2219343696027636</v>
      </c>
      <c r="AP275" s="7">
        <v>3.1</v>
      </c>
      <c r="AQ275" s="17">
        <f t="shared" si="85"/>
        <v>1.0038860103626943</v>
      </c>
      <c r="AR275" s="21">
        <v>5</v>
      </c>
      <c r="AS275" s="17">
        <f t="shared" si="86"/>
        <v>1.6425755584756898</v>
      </c>
      <c r="AT275" s="21">
        <v>4</v>
      </c>
      <c r="AU275" s="17">
        <f t="shared" si="87"/>
        <v>1.1123470522803114</v>
      </c>
      <c r="AV275" s="21">
        <v>3</v>
      </c>
      <c r="AW275" s="17">
        <f t="shared" si="88"/>
        <v>0.99866844207723038</v>
      </c>
      <c r="AX275" s="17" t="s">
        <v>1526</v>
      </c>
      <c r="AY275" s="21">
        <v>0</v>
      </c>
      <c r="AZ275" s="17">
        <f t="shared" si="89"/>
        <v>0</v>
      </c>
      <c r="BA275" s="17" t="s">
        <v>1526</v>
      </c>
      <c r="BB275" s="21">
        <v>0</v>
      </c>
      <c r="BC275" s="17">
        <f t="shared" si="90"/>
        <v>0</v>
      </c>
      <c r="BD275" s="21">
        <v>5</v>
      </c>
      <c r="BE275" s="17">
        <f t="shared" si="91"/>
        <v>1.6382699868938402</v>
      </c>
      <c r="BF275" s="21">
        <v>0</v>
      </c>
      <c r="BG275" s="17">
        <f t="shared" si="98"/>
        <v>0</v>
      </c>
      <c r="BH275" s="21">
        <v>0.17</v>
      </c>
      <c r="BI275" s="17">
        <f t="shared" si="99"/>
        <v>6.8000000000000005E-2</v>
      </c>
      <c r="BJ275" s="21">
        <f t="shared" si="92"/>
        <v>32.636000000000003</v>
      </c>
      <c r="BK275" s="21">
        <f t="shared" si="93"/>
        <v>30.1</v>
      </c>
      <c r="BL275" s="21">
        <f t="shared" si="94"/>
        <v>8.8360000000000003</v>
      </c>
      <c r="BM275" s="21">
        <f t="shared" si="95"/>
        <v>0.17</v>
      </c>
      <c r="BN275" s="17" t="s">
        <v>1601</v>
      </c>
      <c r="BO275" s="17" t="s">
        <v>1601</v>
      </c>
      <c r="BQ275" s="17">
        <v>0.68059133013735762</v>
      </c>
      <c r="BR275" s="26">
        <v>0.72</v>
      </c>
      <c r="BS275" s="26">
        <f t="shared" si="96"/>
        <v>0.7805913301373576</v>
      </c>
      <c r="BU275" s="17">
        <f t="shared" si="97"/>
        <v>0</v>
      </c>
    </row>
    <row r="276" spans="1:73" s="6" customFormat="1" ht="18.75" customHeight="1" x14ac:dyDescent="0.15">
      <c r="A276" s="6" t="s">
        <v>1534</v>
      </c>
      <c r="B276" s="6" t="s">
        <v>687</v>
      </c>
      <c r="C276" s="6" t="s">
        <v>1470</v>
      </c>
      <c r="D276" s="6" t="s">
        <v>688</v>
      </c>
      <c r="E276" s="6" t="s">
        <v>707</v>
      </c>
      <c r="F276" s="6" t="s">
        <v>707</v>
      </c>
      <c r="G276" s="6" t="s">
        <v>333</v>
      </c>
      <c r="H276" s="6" t="s">
        <v>708</v>
      </c>
      <c r="I276" s="6" t="s">
        <v>709</v>
      </c>
      <c r="J276" s="6" t="s">
        <v>27</v>
      </c>
      <c r="K276" s="6" t="s">
        <v>1532</v>
      </c>
      <c r="L276" s="6" t="s">
        <v>1545</v>
      </c>
      <c r="M276" s="6" t="s">
        <v>1533</v>
      </c>
      <c r="N276" s="6">
        <v>1</v>
      </c>
      <c r="O276" s="8"/>
      <c r="P276" s="8"/>
      <c r="Q276" s="8">
        <v>10.15</v>
      </c>
      <c r="R276" s="7">
        <f t="shared" si="80"/>
        <v>14.666666666666666</v>
      </c>
      <c r="S276" s="17">
        <f t="shared" si="81"/>
        <v>0.44499178981937582</v>
      </c>
      <c r="V276" s="6">
        <v>3</v>
      </c>
      <c r="W276" s="6">
        <v>2</v>
      </c>
      <c r="X276" s="6" t="s">
        <v>28</v>
      </c>
      <c r="Y276" s="8">
        <v>15</v>
      </c>
      <c r="Z276" s="8">
        <v>15</v>
      </c>
      <c r="AA276" s="8">
        <v>14</v>
      </c>
      <c r="AB276" s="8">
        <v>15</v>
      </c>
      <c r="AC276" s="8">
        <v>15</v>
      </c>
      <c r="AD276" s="8">
        <v>14</v>
      </c>
      <c r="AE276" s="8">
        <v>14</v>
      </c>
      <c r="AF276" s="8">
        <v>14</v>
      </c>
      <c r="AG276" s="8">
        <v>16</v>
      </c>
      <c r="AH276" s="21">
        <v>15</v>
      </c>
      <c r="AI276" s="21">
        <v>13</v>
      </c>
      <c r="AJ276" s="21">
        <v>16</v>
      </c>
      <c r="AK276" s="8">
        <f t="shared" si="82"/>
        <v>176</v>
      </c>
      <c r="AL276" s="8">
        <v>21.380000000000003</v>
      </c>
      <c r="AM276" s="17">
        <f t="shared" si="83"/>
        <v>1.4253333333333336</v>
      </c>
      <c r="AN276" s="8">
        <v>18.25</v>
      </c>
      <c r="AO276" s="17">
        <f t="shared" si="84"/>
        <v>1.2166666666666666</v>
      </c>
      <c r="AP276" s="7">
        <v>11.86</v>
      </c>
      <c r="AQ276" s="17">
        <f t="shared" si="85"/>
        <v>0.84714285714285709</v>
      </c>
      <c r="AR276" s="21">
        <v>14.45</v>
      </c>
      <c r="AS276" s="17">
        <f t="shared" si="86"/>
        <v>0.96333333333333326</v>
      </c>
      <c r="AT276" s="21">
        <v>15.89</v>
      </c>
      <c r="AU276" s="17">
        <f t="shared" si="87"/>
        <v>1.0593333333333335</v>
      </c>
      <c r="AV276" s="21">
        <v>18.809999999999999</v>
      </c>
      <c r="AW276" s="17">
        <f t="shared" si="88"/>
        <v>1.3435714285714284</v>
      </c>
      <c r="AX276" s="17"/>
      <c r="AY276" s="21">
        <v>16.829999999999998</v>
      </c>
      <c r="AZ276" s="17">
        <f t="shared" si="89"/>
        <v>1.202142857142857</v>
      </c>
      <c r="BA276" s="17"/>
      <c r="BB276" s="21">
        <v>13.16</v>
      </c>
      <c r="BC276" s="17">
        <f t="shared" si="90"/>
        <v>0.94000000000000006</v>
      </c>
      <c r="BD276" s="21">
        <v>19.34</v>
      </c>
      <c r="BE276" s="17">
        <f t="shared" si="91"/>
        <v>1.20875</v>
      </c>
      <c r="BF276" s="21">
        <v>16.09</v>
      </c>
      <c r="BG276" s="17">
        <f t="shared" si="98"/>
        <v>1.0726666666666667</v>
      </c>
      <c r="BH276" s="21">
        <v>14</v>
      </c>
      <c r="BI276" s="17">
        <f t="shared" si="99"/>
        <v>1.0769230769230769</v>
      </c>
      <c r="BJ276" s="21">
        <f t="shared" si="92"/>
        <v>160</v>
      </c>
      <c r="BK276" s="21">
        <f t="shared" si="93"/>
        <v>180.06</v>
      </c>
      <c r="BL276" s="21">
        <f t="shared" si="94"/>
        <v>44</v>
      </c>
      <c r="BM276" s="21">
        <f t="shared" si="95"/>
        <v>30.09</v>
      </c>
      <c r="BN276" s="17"/>
      <c r="BO276" s="17"/>
      <c r="BQ276" s="17">
        <v>0.77586206896551724</v>
      </c>
      <c r="BR276" s="26">
        <v>0.72</v>
      </c>
      <c r="BS276" s="26">
        <f t="shared" si="96"/>
        <v>0.87586206896551722</v>
      </c>
      <c r="BU276" s="17">
        <f t="shared" si="97"/>
        <v>0</v>
      </c>
    </row>
    <row r="277" spans="1:73" s="6" customFormat="1" ht="18.75" customHeight="1" x14ac:dyDescent="0.15">
      <c r="A277" s="6" t="s">
        <v>1534</v>
      </c>
      <c r="B277" s="6" t="s">
        <v>687</v>
      </c>
      <c r="C277" s="6" t="s">
        <v>1470</v>
      </c>
      <c r="D277" s="6" t="s">
        <v>688</v>
      </c>
      <c r="E277" s="6" t="s">
        <v>707</v>
      </c>
      <c r="F277" s="6" t="s">
        <v>707</v>
      </c>
      <c r="G277" s="6" t="s">
        <v>333</v>
      </c>
      <c r="H277" s="6" t="s">
        <v>1408</v>
      </c>
      <c r="I277" s="6" t="s">
        <v>1409</v>
      </c>
      <c r="J277" s="6" t="s">
        <v>29</v>
      </c>
      <c r="K277" s="6" t="s">
        <v>1529</v>
      </c>
      <c r="L277" s="6" t="s">
        <v>1545</v>
      </c>
      <c r="M277" s="6" t="s">
        <v>1535</v>
      </c>
      <c r="N277" s="6">
        <v>0</v>
      </c>
      <c r="O277" s="8"/>
      <c r="P277" s="8"/>
      <c r="Q277" s="8" t="s">
        <v>1304</v>
      </c>
      <c r="R277" s="7">
        <f t="shared" si="80"/>
        <v>5.416666666666667</v>
      </c>
      <c r="S277" s="17" t="e">
        <f t="shared" si="81"/>
        <v>#VALUE!</v>
      </c>
      <c r="W277" s="6">
        <v>3</v>
      </c>
      <c r="X277" s="6" t="s">
        <v>36</v>
      </c>
      <c r="Y277" s="8">
        <v>0</v>
      </c>
      <c r="Z277" s="8">
        <v>0</v>
      </c>
      <c r="AA277" s="8">
        <v>0</v>
      </c>
      <c r="AB277" s="8">
        <v>3</v>
      </c>
      <c r="AC277" s="8">
        <v>3</v>
      </c>
      <c r="AD277" s="8">
        <v>3</v>
      </c>
      <c r="AE277" s="8">
        <v>9</v>
      </c>
      <c r="AF277" s="8">
        <v>9</v>
      </c>
      <c r="AG277" s="8">
        <v>10</v>
      </c>
      <c r="AH277" s="21">
        <v>10</v>
      </c>
      <c r="AI277" s="21">
        <v>8</v>
      </c>
      <c r="AJ277" s="21">
        <v>10</v>
      </c>
      <c r="AK277" s="8">
        <f t="shared" si="82"/>
        <v>65</v>
      </c>
      <c r="AL277" s="8"/>
      <c r="AM277" s="17" t="e">
        <f t="shared" si="83"/>
        <v>#DIV/0!</v>
      </c>
      <c r="AN277" s="8"/>
      <c r="AO277" s="17" t="e">
        <f t="shared" si="84"/>
        <v>#DIV/0!</v>
      </c>
      <c r="AP277" s="7">
        <v>1</v>
      </c>
      <c r="AQ277" s="17" t="e">
        <f t="shared" si="85"/>
        <v>#DIV/0!</v>
      </c>
      <c r="AR277" s="21">
        <v>7</v>
      </c>
      <c r="AS277" s="17">
        <f t="shared" si="86"/>
        <v>2.3333333333333335</v>
      </c>
      <c r="AT277" s="21">
        <v>3</v>
      </c>
      <c r="AU277" s="17">
        <f t="shared" si="87"/>
        <v>1</v>
      </c>
      <c r="AV277" s="21">
        <v>3.1999999999999997</v>
      </c>
      <c r="AW277" s="17">
        <f t="shared" si="88"/>
        <v>1.0666666666666667</v>
      </c>
      <c r="AX277" s="17"/>
      <c r="AY277" s="21">
        <v>0</v>
      </c>
      <c r="AZ277" s="17">
        <f t="shared" si="89"/>
        <v>0</v>
      </c>
      <c r="BA277" s="17" t="s">
        <v>1526</v>
      </c>
      <c r="BB277" s="21">
        <v>0</v>
      </c>
      <c r="BC277" s="17">
        <f t="shared" si="90"/>
        <v>0</v>
      </c>
      <c r="BD277" s="21">
        <v>2.34</v>
      </c>
      <c r="BE277" s="17">
        <f t="shared" si="91"/>
        <v>0.23399999999999999</v>
      </c>
      <c r="BF277" s="21">
        <v>0</v>
      </c>
      <c r="BG277" s="17">
        <f t="shared" si="98"/>
        <v>0</v>
      </c>
      <c r="BH277" s="21">
        <v>0.17</v>
      </c>
      <c r="BI277" s="17">
        <f t="shared" si="99"/>
        <v>2.1250000000000002E-2</v>
      </c>
      <c r="BJ277" s="21">
        <f t="shared" si="92"/>
        <v>55</v>
      </c>
      <c r="BK277" s="21">
        <f t="shared" si="93"/>
        <v>16.71</v>
      </c>
      <c r="BL277" s="21">
        <f t="shared" si="94"/>
        <v>28</v>
      </c>
      <c r="BM277" s="21">
        <f t="shared" si="95"/>
        <v>0.17</v>
      </c>
      <c r="BN277" s="17" t="s">
        <v>1601</v>
      </c>
      <c r="BO277" s="17" t="s">
        <v>1601</v>
      </c>
      <c r="BQ277" s="17">
        <v>0.77586206896551724</v>
      </c>
      <c r="BR277" s="26">
        <v>0.72</v>
      </c>
      <c r="BS277" s="26">
        <f t="shared" si="96"/>
        <v>0.87586206896551722</v>
      </c>
      <c r="BU277" s="17">
        <f t="shared" si="97"/>
        <v>0</v>
      </c>
    </row>
    <row r="278" spans="1:73" s="6" customFormat="1" ht="18.75" customHeight="1" x14ac:dyDescent="0.15">
      <c r="A278" s="6" t="s">
        <v>1534</v>
      </c>
      <c r="B278" s="6" t="s">
        <v>687</v>
      </c>
      <c r="C278" s="6" t="s">
        <v>1470</v>
      </c>
      <c r="D278" s="6" t="s">
        <v>688</v>
      </c>
      <c r="E278" s="6" t="s">
        <v>707</v>
      </c>
      <c r="F278" s="6" t="s">
        <v>707</v>
      </c>
      <c r="G278" s="6" t="s">
        <v>333</v>
      </c>
      <c r="H278" s="6" t="s">
        <v>1341</v>
      </c>
      <c r="I278" s="6" t="s">
        <v>711</v>
      </c>
      <c r="J278" s="6" t="s">
        <v>29</v>
      </c>
      <c r="K278" s="6" t="s">
        <v>1529</v>
      </c>
      <c r="L278" s="6" t="s">
        <v>1545</v>
      </c>
      <c r="M278" s="6" t="s">
        <v>1535</v>
      </c>
      <c r="N278" s="6">
        <v>0</v>
      </c>
      <c r="O278" s="8"/>
      <c r="P278" s="8"/>
      <c r="Q278" s="8" t="s">
        <v>1304</v>
      </c>
      <c r="R278" s="7">
        <f t="shared" si="80"/>
        <v>9.5</v>
      </c>
      <c r="S278" s="17" t="e">
        <f t="shared" si="81"/>
        <v>#VALUE!</v>
      </c>
      <c r="W278" s="6">
        <v>3</v>
      </c>
      <c r="X278" s="6" t="s">
        <v>36</v>
      </c>
      <c r="Y278" s="8">
        <v>0</v>
      </c>
      <c r="Z278" s="8">
        <v>0</v>
      </c>
      <c r="AA278" s="8">
        <v>0</v>
      </c>
      <c r="AB278" s="8">
        <v>9</v>
      </c>
      <c r="AC278" s="8">
        <v>9</v>
      </c>
      <c r="AD278" s="8">
        <v>9</v>
      </c>
      <c r="AE278" s="8">
        <v>9</v>
      </c>
      <c r="AF278" s="8">
        <v>10</v>
      </c>
      <c r="AG278" s="8">
        <v>18</v>
      </c>
      <c r="AH278" s="21">
        <v>17</v>
      </c>
      <c r="AI278" s="21">
        <v>15</v>
      </c>
      <c r="AJ278" s="21">
        <v>18</v>
      </c>
      <c r="AK278" s="8">
        <f t="shared" si="82"/>
        <v>114</v>
      </c>
      <c r="AL278" s="8"/>
      <c r="AM278" s="17" t="e">
        <f t="shared" si="83"/>
        <v>#DIV/0!</v>
      </c>
      <c r="AN278" s="8"/>
      <c r="AO278" s="17" t="e">
        <f t="shared" si="84"/>
        <v>#DIV/0!</v>
      </c>
      <c r="AP278" s="7">
        <v>1</v>
      </c>
      <c r="AQ278" s="17" t="e">
        <f t="shared" si="85"/>
        <v>#DIV/0!</v>
      </c>
      <c r="AR278" s="21">
        <v>9</v>
      </c>
      <c r="AS278" s="17">
        <f t="shared" si="86"/>
        <v>1</v>
      </c>
      <c r="AT278" s="21">
        <v>9</v>
      </c>
      <c r="AU278" s="17">
        <f t="shared" si="87"/>
        <v>1</v>
      </c>
      <c r="AV278" s="21">
        <v>9.4</v>
      </c>
      <c r="AW278" s="17">
        <f t="shared" si="88"/>
        <v>1.0444444444444445</v>
      </c>
      <c r="AX278" s="17"/>
      <c r="AY278" s="21">
        <v>0</v>
      </c>
      <c r="AZ278" s="17">
        <f t="shared" si="89"/>
        <v>0</v>
      </c>
      <c r="BA278" s="17" t="s">
        <v>1526</v>
      </c>
      <c r="BB278" s="21">
        <v>-4.5</v>
      </c>
      <c r="BC278" s="17">
        <f t="shared" si="90"/>
        <v>-0.45</v>
      </c>
      <c r="BD278" s="21">
        <v>0.5</v>
      </c>
      <c r="BE278" s="17">
        <f t="shared" si="91"/>
        <v>2.7777777777777776E-2</v>
      </c>
      <c r="BF278" s="21">
        <v>4</v>
      </c>
      <c r="BG278" s="17">
        <f t="shared" si="98"/>
        <v>0.23529411764705882</v>
      </c>
      <c r="BH278" s="21">
        <v>0.3</v>
      </c>
      <c r="BI278" s="17">
        <f t="shared" si="99"/>
        <v>0.02</v>
      </c>
      <c r="BJ278" s="21">
        <f t="shared" si="92"/>
        <v>96</v>
      </c>
      <c r="BK278" s="21">
        <f t="shared" si="93"/>
        <v>28.7</v>
      </c>
      <c r="BL278" s="21">
        <f t="shared" si="94"/>
        <v>50</v>
      </c>
      <c r="BM278" s="21">
        <f t="shared" si="95"/>
        <v>4.3</v>
      </c>
      <c r="BN278" s="17" t="s">
        <v>1601</v>
      </c>
      <c r="BO278" s="17" t="s">
        <v>1601</v>
      </c>
      <c r="BQ278" s="17">
        <v>0.77586206896551724</v>
      </c>
      <c r="BR278" s="26">
        <v>0.72</v>
      </c>
      <c r="BS278" s="26">
        <f t="shared" si="96"/>
        <v>0.87586206896551722</v>
      </c>
      <c r="BU278" s="17">
        <f t="shared" si="97"/>
        <v>0</v>
      </c>
    </row>
    <row r="279" spans="1:73" s="6" customFormat="1" ht="18.75" customHeight="1" x14ac:dyDescent="0.15">
      <c r="A279" s="6" t="s">
        <v>1534</v>
      </c>
      <c r="B279" s="6" t="s">
        <v>687</v>
      </c>
      <c r="C279" s="6" t="s">
        <v>1470</v>
      </c>
      <c r="D279" s="6" t="s">
        <v>688</v>
      </c>
      <c r="E279" s="6" t="s">
        <v>707</v>
      </c>
      <c r="F279" s="6" t="s">
        <v>707</v>
      </c>
      <c r="G279" s="6" t="s">
        <v>333</v>
      </c>
      <c r="H279" s="6" t="s">
        <v>1342</v>
      </c>
      <c r="I279" s="6" t="s">
        <v>712</v>
      </c>
      <c r="J279" s="6" t="s">
        <v>29</v>
      </c>
      <c r="K279" s="6" t="s">
        <v>1529</v>
      </c>
      <c r="L279" s="6" t="s">
        <v>1545</v>
      </c>
      <c r="M279" s="6" t="s">
        <v>1535</v>
      </c>
      <c r="N279" s="6">
        <v>0</v>
      </c>
      <c r="O279" s="8"/>
      <c r="P279" s="8"/>
      <c r="Q279" s="8" t="s">
        <v>1304</v>
      </c>
      <c r="R279" s="7">
        <f t="shared" si="80"/>
        <v>5.416666666666667</v>
      </c>
      <c r="S279" s="17" t="e">
        <f t="shared" si="81"/>
        <v>#VALUE!</v>
      </c>
      <c r="W279" s="6">
        <v>3</v>
      </c>
      <c r="X279" s="6" t="s">
        <v>36</v>
      </c>
      <c r="Y279" s="8">
        <v>0</v>
      </c>
      <c r="Z279" s="8">
        <v>0</v>
      </c>
      <c r="AA279" s="8">
        <v>0</v>
      </c>
      <c r="AB279" s="8">
        <v>4</v>
      </c>
      <c r="AC279" s="8">
        <v>4</v>
      </c>
      <c r="AD279" s="8">
        <v>4</v>
      </c>
      <c r="AE279" s="8">
        <v>5</v>
      </c>
      <c r="AF279" s="8">
        <v>8</v>
      </c>
      <c r="AG279" s="8">
        <v>10</v>
      </c>
      <c r="AH279" s="21">
        <v>10</v>
      </c>
      <c r="AI279" s="21">
        <v>10</v>
      </c>
      <c r="AJ279" s="21">
        <v>10</v>
      </c>
      <c r="AK279" s="8">
        <f t="shared" si="82"/>
        <v>65</v>
      </c>
      <c r="AL279" s="8"/>
      <c r="AM279" s="17" t="e">
        <f t="shared" si="83"/>
        <v>#DIV/0!</v>
      </c>
      <c r="AN279" s="8"/>
      <c r="AO279" s="17" t="e">
        <f t="shared" si="84"/>
        <v>#DIV/0!</v>
      </c>
      <c r="AP279" s="7">
        <v>1</v>
      </c>
      <c r="AQ279" s="17" t="e">
        <f t="shared" si="85"/>
        <v>#DIV/0!</v>
      </c>
      <c r="AR279" s="21">
        <v>6</v>
      </c>
      <c r="AS279" s="17">
        <f t="shared" si="86"/>
        <v>1.5</v>
      </c>
      <c r="AT279" s="21">
        <v>4</v>
      </c>
      <c r="AU279" s="17">
        <f t="shared" si="87"/>
        <v>1</v>
      </c>
      <c r="AV279" s="21">
        <v>4.4000000000000004</v>
      </c>
      <c r="AW279" s="17">
        <f t="shared" si="88"/>
        <v>1.1000000000000001</v>
      </c>
      <c r="AX279" s="17"/>
      <c r="AY279" s="21">
        <v>0</v>
      </c>
      <c r="AZ279" s="17">
        <f t="shared" si="89"/>
        <v>0</v>
      </c>
      <c r="BA279" s="17" t="s">
        <v>1526</v>
      </c>
      <c r="BB279" s="21">
        <v>8.2899999999999991</v>
      </c>
      <c r="BC279" s="17">
        <f t="shared" si="90"/>
        <v>1.0362499999999999</v>
      </c>
      <c r="BD279" s="21">
        <v>10</v>
      </c>
      <c r="BE279" s="17">
        <f t="shared" si="91"/>
        <v>1</v>
      </c>
      <c r="BF279" s="21">
        <v>8</v>
      </c>
      <c r="BG279" s="17">
        <f t="shared" si="98"/>
        <v>0.8</v>
      </c>
      <c r="BH279" s="21">
        <v>10</v>
      </c>
      <c r="BI279" s="17">
        <f t="shared" si="99"/>
        <v>1</v>
      </c>
      <c r="BJ279" s="21">
        <f t="shared" si="92"/>
        <v>55</v>
      </c>
      <c r="BK279" s="21">
        <f t="shared" si="93"/>
        <v>51.69</v>
      </c>
      <c r="BL279" s="21">
        <f t="shared" si="94"/>
        <v>30</v>
      </c>
      <c r="BM279" s="21">
        <f t="shared" si="95"/>
        <v>18</v>
      </c>
      <c r="BN279" s="17"/>
      <c r="BO279" s="17"/>
      <c r="BQ279" s="17">
        <v>0.77586206896551724</v>
      </c>
      <c r="BR279" s="26">
        <v>0.72</v>
      </c>
      <c r="BS279" s="26">
        <f t="shared" si="96"/>
        <v>0.87586206896551722</v>
      </c>
      <c r="BU279" s="17">
        <f t="shared" si="97"/>
        <v>0</v>
      </c>
    </row>
    <row r="280" spans="1:73" s="6" customFormat="1" ht="18.75" customHeight="1" x14ac:dyDescent="0.15">
      <c r="A280" s="6" t="s">
        <v>1534</v>
      </c>
      <c r="B280" s="6" t="s">
        <v>687</v>
      </c>
      <c r="C280" s="6" t="s">
        <v>1470</v>
      </c>
      <c r="D280" s="6" t="s">
        <v>688</v>
      </c>
      <c r="E280" s="6" t="s">
        <v>707</v>
      </c>
      <c r="F280" s="6" t="s">
        <v>707</v>
      </c>
      <c r="G280" s="6" t="s">
        <v>333</v>
      </c>
      <c r="H280" s="6" t="s">
        <v>1438</v>
      </c>
      <c r="I280" s="6" t="s">
        <v>713</v>
      </c>
      <c r="J280" s="6" t="s">
        <v>29</v>
      </c>
      <c r="K280" s="6" t="s">
        <v>1529</v>
      </c>
      <c r="L280" s="6" t="s">
        <v>1545</v>
      </c>
      <c r="M280" s="6" t="s">
        <v>1535</v>
      </c>
      <c r="N280" s="6">
        <v>0</v>
      </c>
      <c r="O280" s="8"/>
      <c r="P280" s="8"/>
      <c r="Q280" s="8" t="s">
        <v>1304</v>
      </c>
      <c r="R280" s="7">
        <f t="shared" si="80"/>
        <v>9.4166666666666661</v>
      </c>
      <c r="S280" s="17" t="e">
        <f t="shared" si="81"/>
        <v>#VALUE!</v>
      </c>
      <c r="W280" s="6">
        <v>3</v>
      </c>
      <c r="X280" s="6" t="s">
        <v>36</v>
      </c>
      <c r="Y280" s="8">
        <v>0</v>
      </c>
      <c r="Z280" s="8">
        <v>0</v>
      </c>
      <c r="AA280" s="8">
        <v>0</v>
      </c>
      <c r="AB280" s="8">
        <v>10</v>
      </c>
      <c r="AC280" s="8">
        <v>10</v>
      </c>
      <c r="AD280" s="8">
        <v>10</v>
      </c>
      <c r="AE280" s="8">
        <v>12</v>
      </c>
      <c r="AF280" s="8">
        <v>14</v>
      </c>
      <c r="AG280" s="8">
        <v>15</v>
      </c>
      <c r="AH280" s="21">
        <v>14</v>
      </c>
      <c r="AI280" s="21">
        <v>13</v>
      </c>
      <c r="AJ280" s="21">
        <v>15</v>
      </c>
      <c r="AK280" s="8">
        <f t="shared" si="82"/>
        <v>113</v>
      </c>
      <c r="AL280" s="8"/>
      <c r="AM280" s="17" t="e">
        <f t="shared" si="83"/>
        <v>#DIV/0!</v>
      </c>
      <c r="AN280" s="8"/>
      <c r="AO280" s="17" t="e">
        <f t="shared" si="84"/>
        <v>#DIV/0!</v>
      </c>
      <c r="AP280" s="7">
        <v>0</v>
      </c>
      <c r="AQ280" s="17" t="e">
        <f t="shared" si="85"/>
        <v>#DIV/0!</v>
      </c>
      <c r="AR280" s="21">
        <v>0</v>
      </c>
      <c r="AS280" s="17">
        <f t="shared" si="86"/>
        <v>0</v>
      </c>
      <c r="AT280" s="21">
        <v>10</v>
      </c>
      <c r="AU280" s="17">
        <f t="shared" si="87"/>
        <v>1</v>
      </c>
      <c r="AV280" s="21">
        <v>1.1499999999999999</v>
      </c>
      <c r="AW280" s="17">
        <f t="shared" si="88"/>
        <v>0.11499999999999999</v>
      </c>
      <c r="AX280" s="17" t="s">
        <v>1526</v>
      </c>
      <c r="AY280" s="21">
        <v>0</v>
      </c>
      <c r="AZ280" s="17">
        <f t="shared" si="89"/>
        <v>0</v>
      </c>
      <c r="BA280" s="17" t="s">
        <v>1526</v>
      </c>
      <c r="BB280" s="21">
        <v>5.71</v>
      </c>
      <c r="BC280" s="17">
        <f t="shared" si="90"/>
        <v>0.40785714285714286</v>
      </c>
      <c r="BD280" s="21">
        <v>10</v>
      </c>
      <c r="BE280" s="17">
        <f t="shared" si="91"/>
        <v>0.66666666666666663</v>
      </c>
      <c r="BF280" s="21">
        <v>10</v>
      </c>
      <c r="BG280" s="17">
        <f t="shared" si="98"/>
        <v>0.7142857142857143</v>
      </c>
      <c r="BH280" s="21">
        <v>10</v>
      </c>
      <c r="BI280" s="17">
        <f t="shared" si="99"/>
        <v>0.76923076923076927</v>
      </c>
      <c r="BJ280" s="21">
        <f t="shared" si="92"/>
        <v>98</v>
      </c>
      <c r="BK280" s="21">
        <f t="shared" si="93"/>
        <v>46.86</v>
      </c>
      <c r="BL280" s="21">
        <f t="shared" si="94"/>
        <v>42</v>
      </c>
      <c r="BM280" s="21">
        <f t="shared" si="95"/>
        <v>20</v>
      </c>
      <c r="BN280" s="17" t="s">
        <v>1601</v>
      </c>
      <c r="BO280" s="17" t="s">
        <v>1601</v>
      </c>
      <c r="BQ280" s="17">
        <v>0.77586206896551724</v>
      </c>
      <c r="BR280" s="26">
        <v>0.72</v>
      </c>
      <c r="BS280" s="26">
        <f t="shared" si="96"/>
        <v>0.87586206896551722</v>
      </c>
      <c r="BU280" s="17">
        <f t="shared" si="97"/>
        <v>0</v>
      </c>
    </row>
    <row r="281" spans="1:73" s="6" customFormat="1" ht="18.75" customHeight="1" x14ac:dyDescent="0.15">
      <c r="A281" s="6" t="s">
        <v>1534</v>
      </c>
      <c r="B281" s="6" t="s">
        <v>687</v>
      </c>
      <c r="C281" s="6" t="s">
        <v>1471</v>
      </c>
      <c r="D281" s="6" t="s">
        <v>769</v>
      </c>
      <c r="E281" s="6" t="s">
        <v>769</v>
      </c>
      <c r="F281" s="6" t="s">
        <v>769</v>
      </c>
      <c r="G281" s="6" t="s">
        <v>24</v>
      </c>
      <c r="H281" s="6" t="s">
        <v>770</v>
      </c>
      <c r="I281" s="6" t="s">
        <v>771</v>
      </c>
      <c r="J281" s="6" t="s">
        <v>27</v>
      </c>
      <c r="K281" s="6" t="s">
        <v>1530</v>
      </c>
      <c r="L281" s="6" t="s">
        <v>1545</v>
      </c>
      <c r="M281" s="6" t="s">
        <v>1533</v>
      </c>
      <c r="N281" s="6">
        <v>1</v>
      </c>
      <c r="O281" s="8">
        <v>20</v>
      </c>
      <c r="P281" s="8">
        <v>25</v>
      </c>
      <c r="Q281" s="8">
        <v>27.3</v>
      </c>
      <c r="R281" s="7">
        <f t="shared" si="80"/>
        <v>37.337929241355532</v>
      </c>
      <c r="S281" s="17">
        <f t="shared" si="81"/>
        <v>0.36768971580056897</v>
      </c>
      <c r="T281" s="6">
        <v>3</v>
      </c>
      <c r="U281" s="6">
        <v>3</v>
      </c>
      <c r="V281" s="6">
        <v>2</v>
      </c>
      <c r="W281" s="6">
        <v>2</v>
      </c>
      <c r="X281" s="6" t="s">
        <v>31</v>
      </c>
      <c r="Y281" s="8">
        <v>47.636634075518501</v>
      </c>
      <c r="Z281" s="8">
        <v>33.098839190313299</v>
      </c>
      <c r="AA281" s="8">
        <v>39.319677630434597</v>
      </c>
      <c r="AB281" s="8">
        <v>37</v>
      </c>
      <c r="AC281" s="8">
        <v>40</v>
      </c>
      <c r="AD281" s="8">
        <v>37</v>
      </c>
      <c r="AE281" s="8">
        <v>38</v>
      </c>
      <c r="AF281" s="8">
        <v>34</v>
      </c>
      <c r="AG281" s="8">
        <v>38</v>
      </c>
      <c r="AH281" s="21">
        <v>29</v>
      </c>
      <c r="AI281" s="21">
        <v>36</v>
      </c>
      <c r="AJ281" s="21">
        <v>39</v>
      </c>
      <c r="AK281" s="8">
        <f t="shared" si="82"/>
        <v>448.05515089626641</v>
      </c>
      <c r="AL281" s="8">
        <v>13</v>
      </c>
      <c r="AM281" s="17">
        <f t="shared" si="83"/>
        <v>0.2728992140668684</v>
      </c>
      <c r="AN281" s="8">
        <v>33.5</v>
      </c>
      <c r="AO281" s="17">
        <f t="shared" si="84"/>
        <v>1.0121200869728417</v>
      </c>
      <c r="AP281" s="7">
        <v>45</v>
      </c>
      <c r="AQ281" s="17">
        <f t="shared" si="85"/>
        <v>1.1444651307407634</v>
      </c>
      <c r="AR281" s="21">
        <v>28.745000000000001</v>
      </c>
      <c r="AS281" s="17">
        <f t="shared" si="86"/>
        <v>0.77689189189189189</v>
      </c>
      <c r="AT281" s="21">
        <v>37.799999999999997</v>
      </c>
      <c r="AU281" s="17">
        <f t="shared" si="87"/>
        <v>0.94499999999999995</v>
      </c>
      <c r="AV281" s="21">
        <v>48</v>
      </c>
      <c r="AW281" s="17">
        <f t="shared" si="88"/>
        <v>1.2972972972972974</v>
      </c>
      <c r="AX281" s="17"/>
      <c r="AY281" s="21">
        <v>3.58</v>
      </c>
      <c r="AZ281" s="17">
        <f t="shared" si="89"/>
        <v>9.4210526315789481E-2</v>
      </c>
      <c r="BA281" s="17" t="s">
        <v>1526</v>
      </c>
      <c r="BB281" s="21">
        <v>-9.4700000000000006</v>
      </c>
      <c r="BC281" s="17">
        <f t="shared" si="90"/>
        <v>-0.27852941176470591</v>
      </c>
      <c r="BD281" s="21">
        <v>40.340000000000003</v>
      </c>
      <c r="BE281" s="17">
        <f t="shared" si="91"/>
        <v>1.0615789473684212</v>
      </c>
      <c r="BF281" s="21">
        <v>19.5</v>
      </c>
      <c r="BG281" s="17">
        <f t="shared" si="98"/>
        <v>0.67241379310344829</v>
      </c>
      <c r="BH281" s="21">
        <v>9.59</v>
      </c>
      <c r="BI281" s="17">
        <f t="shared" si="99"/>
        <v>0.2663888888888889</v>
      </c>
      <c r="BJ281" s="21">
        <f t="shared" si="92"/>
        <v>409.05515089626641</v>
      </c>
      <c r="BK281" s="21">
        <f t="shared" si="93"/>
        <v>269.58499999999998</v>
      </c>
      <c r="BL281" s="21">
        <f t="shared" si="94"/>
        <v>104</v>
      </c>
      <c r="BM281" s="21">
        <f t="shared" si="95"/>
        <v>29.09</v>
      </c>
      <c r="BN281" s="17" t="s">
        <v>1601</v>
      </c>
      <c r="BO281" s="17" t="s">
        <v>1601</v>
      </c>
      <c r="BQ281" s="17">
        <v>0.66391509433962259</v>
      </c>
      <c r="BR281" s="26">
        <v>0.72</v>
      </c>
      <c r="BS281" s="26">
        <f t="shared" si="96"/>
        <v>0.76391509433962257</v>
      </c>
      <c r="BU281" s="17">
        <f t="shared" si="97"/>
        <v>0</v>
      </c>
    </row>
    <row r="282" spans="1:73" s="6" customFormat="1" ht="18.75" customHeight="1" x14ac:dyDescent="0.15">
      <c r="A282" s="6" t="s">
        <v>1534</v>
      </c>
      <c r="B282" s="6" t="s">
        <v>687</v>
      </c>
      <c r="C282" s="6" t="s">
        <v>1471</v>
      </c>
      <c r="D282" s="6" t="s">
        <v>769</v>
      </c>
      <c r="E282" s="6" t="s">
        <v>769</v>
      </c>
      <c r="F282" s="6" t="s">
        <v>769</v>
      </c>
      <c r="G282" s="6" t="s">
        <v>24</v>
      </c>
      <c r="H282" s="6" t="s">
        <v>772</v>
      </c>
      <c r="I282" s="6" t="s">
        <v>773</v>
      </c>
      <c r="J282" s="6" t="s">
        <v>27</v>
      </c>
      <c r="K282" s="6" t="s">
        <v>1532</v>
      </c>
      <c r="L282" s="6" t="s">
        <v>1545</v>
      </c>
      <c r="M282" s="6" t="s">
        <v>1533</v>
      </c>
      <c r="N282" s="6">
        <v>1</v>
      </c>
      <c r="O282" s="8">
        <v>23.5</v>
      </c>
      <c r="P282" s="8">
        <v>32</v>
      </c>
      <c r="Q282" s="8">
        <v>27.4</v>
      </c>
      <c r="R282" s="7">
        <f t="shared" si="80"/>
        <v>31.375314924836847</v>
      </c>
      <c r="S282" s="17">
        <f t="shared" si="81"/>
        <v>0.14508448630791415</v>
      </c>
      <c r="T282" s="6">
        <v>5</v>
      </c>
      <c r="U282" s="6">
        <v>4</v>
      </c>
      <c r="V282" s="6">
        <v>3</v>
      </c>
      <c r="W282" s="6">
        <v>2</v>
      </c>
      <c r="X282" s="6" t="s">
        <v>28</v>
      </c>
      <c r="Y282" s="8">
        <v>37.8115782974428</v>
      </c>
      <c r="Z282" s="8">
        <v>26.272203607311202</v>
      </c>
      <c r="AA282" s="8">
        <v>31.2099941191575</v>
      </c>
      <c r="AB282" s="8">
        <v>34</v>
      </c>
      <c r="AC282" s="8">
        <v>33</v>
      </c>
      <c r="AD282" s="8">
        <v>31</v>
      </c>
      <c r="AE282" s="8">
        <v>30.1272329251453</v>
      </c>
      <c r="AF282" s="8">
        <v>31.212414148573501</v>
      </c>
      <c r="AG282" s="8">
        <v>34.762698286746101</v>
      </c>
      <c r="AH282" s="21">
        <v>28.5</v>
      </c>
      <c r="AI282" s="21">
        <v>24</v>
      </c>
      <c r="AJ282" s="21">
        <v>34.607657713665702</v>
      </c>
      <c r="AK282" s="8">
        <f t="shared" si="82"/>
        <v>376.50377909804217</v>
      </c>
      <c r="AL282" s="8">
        <v>37.879999999999995</v>
      </c>
      <c r="AM282" s="17">
        <f t="shared" si="83"/>
        <v>1.0018095436804821</v>
      </c>
      <c r="AN282" s="8">
        <v>49.29</v>
      </c>
      <c r="AO282" s="17">
        <f t="shared" si="84"/>
        <v>1.8761273601839494</v>
      </c>
      <c r="AP282" s="7">
        <v>11</v>
      </c>
      <c r="AQ282" s="17">
        <f t="shared" si="85"/>
        <v>0.3524512038676712</v>
      </c>
      <c r="AR282" s="21">
        <v>33</v>
      </c>
      <c r="AS282" s="17">
        <f t="shared" si="86"/>
        <v>0.97058823529411764</v>
      </c>
      <c r="AT282" s="21">
        <v>69.5</v>
      </c>
      <c r="AU282" s="17">
        <f t="shared" si="87"/>
        <v>2.106060606060606</v>
      </c>
      <c r="AV282" s="21">
        <v>0</v>
      </c>
      <c r="AW282" s="17">
        <f t="shared" si="88"/>
        <v>0</v>
      </c>
      <c r="AX282" s="17" t="s">
        <v>1526</v>
      </c>
      <c r="AY282" s="21">
        <v>58.25</v>
      </c>
      <c r="AZ282" s="17">
        <f t="shared" si="89"/>
        <v>1.9334666460982017</v>
      </c>
      <c r="BA282" s="17"/>
      <c r="BB282" s="21">
        <v>6.5</v>
      </c>
      <c r="BC282" s="17">
        <f t="shared" si="90"/>
        <v>0.20825047268242367</v>
      </c>
      <c r="BD282" s="21">
        <v>12.42</v>
      </c>
      <c r="BE282" s="17">
        <f t="shared" si="91"/>
        <v>0.35727951546083941</v>
      </c>
      <c r="BF282" s="21">
        <v>12.58</v>
      </c>
      <c r="BG282" s="17">
        <f t="shared" si="98"/>
        <v>0.44140350877192985</v>
      </c>
      <c r="BH282" s="21">
        <v>23.75</v>
      </c>
      <c r="BI282" s="17">
        <f t="shared" si="99"/>
        <v>0.98958333333333337</v>
      </c>
      <c r="BJ282" s="21">
        <f t="shared" si="92"/>
        <v>341.89612138437644</v>
      </c>
      <c r="BK282" s="21">
        <f t="shared" si="93"/>
        <v>314.16999999999996</v>
      </c>
      <c r="BL282" s="21">
        <f t="shared" si="94"/>
        <v>87.107657713665702</v>
      </c>
      <c r="BM282" s="21">
        <f t="shared" si="95"/>
        <v>36.33</v>
      </c>
      <c r="BN282" s="17"/>
      <c r="BO282" s="17" t="s">
        <v>1601</v>
      </c>
      <c r="BQ282" s="17">
        <v>0.66391509433962259</v>
      </c>
      <c r="BR282" s="26">
        <v>0.72</v>
      </c>
      <c r="BS282" s="26">
        <f t="shared" si="96"/>
        <v>0.76391509433962257</v>
      </c>
      <c r="BU282" s="17">
        <f t="shared" si="97"/>
        <v>0</v>
      </c>
    </row>
    <row r="283" spans="1:73" s="6" customFormat="1" ht="18.75" customHeight="1" x14ac:dyDescent="0.15">
      <c r="A283" s="6" t="s">
        <v>1534</v>
      </c>
      <c r="B283" s="6" t="s">
        <v>687</v>
      </c>
      <c r="C283" s="6" t="s">
        <v>1471</v>
      </c>
      <c r="D283" s="6" t="s">
        <v>769</v>
      </c>
      <c r="E283" s="6" t="s">
        <v>769</v>
      </c>
      <c r="F283" s="6" t="s">
        <v>769</v>
      </c>
      <c r="G283" s="6" t="s">
        <v>24</v>
      </c>
      <c r="H283" s="6" t="s">
        <v>774</v>
      </c>
      <c r="I283" s="6" t="s">
        <v>775</v>
      </c>
      <c r="J283" s="6" t="s">
        <v>27</v>
      </c>
      <c r="K283" s="6" t="s">
        <v>1530</v>
      </c>
      <c r="L283" s="6" t="s">
        <v>1545</v>
      </c>
      <c r="M283" s="6" t="s">
        <v>1533</v>
      </c>
      <c r="N283" s="6">
        <v>1</v>
      </c>
      <c r="O283" s="8"/>
      <c r="P283" s="8">
        <v>10</v>
      </c>
      <c r="Q283" s="8">
        <v>15</v>
      </c>
      <c r="R283" s="7">
        <f t="shared" si="80"/>
        <v>22.925000000000001</v>
      </c>
      <c r="S283" s="17">
        <f t="shared" si="81"/>
        <v>0.52833333333333332</v>
      </c>
      <c r="U283" s="6">
        <v>3</v>
      </c>
      <c r="V283" s="6">
        <v>2</v>
      </c>
      <c r="W283" s="6">
        <v>1</v>
      </c>
      <c r="X283" s="6" t="s">
        <v>710</v>
      </c>
      <c r="Y283" s="8">
        <v>24.1</v>
      </c>
      <c r="Z283" s="8">
        <v>16</v>
      </c>
      <c r="AA283" s="8">
        <v>21</v>
      </c>
      <c r="AB283" s="8">
        <v>26</v>
      </c>
      <c r="AC283" s="8">
        <v>26</v>
      </c>
      <c r="AD283" s="8">
        <v>23</v>
      </c>
      <c r="AE283" s="8">
        <v>23</v>
      </c>
      <c r="AF283" s="8">
        <v>23</v>
      </c>
      <c r="AG283" s="8">
        <v>26</v>
      </c>
      <c r="AH283" s="21">
        <v>20</v>
      </c>
      <c r="AI283" s="21">
        <v>25</v>
      </c>
      <c r="AJ283" s="21">
        <v>22</v>
      </c>
      <c r="AK283" s="8">
        <f t="shared" si="82"/>
        <v>275.10000000000002</v>
      </c>
      <c r="AL283" s="8">
        <v>20.92</v>
      </c>
      <c r="AM283" s="17">
        <f t="shared" si="83"/>
        <v>0.86804979253112036</v>
      </c>
      <c r="AN283" s="8">
        <v>21.4</v>
      </c>
      <c r="AO283" s="17">
        <f t="shared" si="84"/>
        <v>1.3374999999999999</v>
      </c>
      <c r="AP283" s="7">
        <v>26</v>
      </c>
      <c r="AQ283" s="17">
        <f t="shared" si="85"/>
        <v>1.2380952380952381</v>
      </c>
      <c r="AR283" s="21">
        <v>16.059999999999999</v>
      </c>
      <c r="AS283" s="17">
        <f t="shared" si="86"/>
        <v>0.61769230769230765</v>
      </c>
      <c r="AT283" s="21">
        <v>15</v>
      </c>
      <c r="AU283" s="17">
        <f t="shared" si="87"/>
        <v>0.57692307692307687</v>
      </c>
      <c r="AV283" s="21">
        <v>40</v>
      </c>
      <c r="AW283" s="17">
        <f t="shared" si="88"/>
        <v>1.7391304347826086</v>
      </c>
      <c r="AX283" s="17"/>
      <c r="AY283" s="21">
        <v>20.38</v>
      </c>
      <c r="AZ283" s="17">
        <f t="shared" si="89"/>
        <v>0.88608695652173908</v>
      </c>
      <c r="BA283" s="17" t="s">
        <v>1526</v>
      </c>
      <c r="BB283" s="21">
        <v>15.879999999999999</v>
      </c>
      <c r="BC283" s="17">
        <f t="shared" si="90"/>
        <v>0.69043478260869562</v>
      </c>
      <c r="BD283" s="21">
        <v>10.96</v>
      </c>
      <c r="BE283" s="17">
        <f t="shared" si="91"/>
        <v>0.42153846153846158</v>
      </c>
      <c r="BF283" s="21">
        <v>-6.83</v>
      </c>
      <c r="BG283" s="17">
        <f t="shared" si="98"/>
        <v>-0.34150000000000003</v>
      </c>
      <c r="BH283" s="21">
        <v>56</v>
      </c>
      <c r="BI283" s="17">
        <f t="shared" si="99"/>
        <v>2.2400000000000002</v>
      </c>
      <c r="BJ283" s="21">
        <f t="shared" si="92"/>
        <v>253.1</v>
      </c>
      <c r="BK283" s="21">
        <f t="shared" si="93"/>
        <v>235.76999999999998</v>
      </c>
      <c r="BL283" s="21">
        <f t="shared" si="94"/>
        <v>67</v>
      </c>
      <c r="BM283" s="21">
        <f t="shared" si="95"/>
        <v>49.17</v>
      </c>
      <c r="BN283" s="17"/>
      <c r="BO283" s="17"/>
      <c r="BQ283" s="17">
        <v>0.66391509433962259</v>
      </c>
      <c r="BR283" s="26">
        <v>0.72</v>
      </c>
      <c r="BS283" s="26">
        <f t="shared" si="96"/>
        <v>0.76391509433962257</v>
      </c>
      <c r="BU283" s="17">
        <f t="shared" si="97"/>
        <v>0</v>
      </c>
    </row>
    <row r="284" spans="1:73" s="6" customFormat="1" ht="18.75" customHeight="1" x14ac:dyDescent="0.15">
      <c r="A284" s="6" t="s">
        <v>1534</v>
      </c>
      <c r="B284" s="6" t="s">
        <v>687</v>
      </c>
      <c r="C284" s="6" t="s">
        <v>1471</v>
      </c>
      <c r="D284" s="6" t="s">
        <v>769</v>
      </c>
      <c r="E284" s="6" t="s">
        <v>769</v>
      </c>
      <c r="F284" s="6" t="s">
        <v>769</v>
      </c>
      <c r="G284" s="6" t="s">
        <v>24</v>
      </c>
      <c r="H284" s="6" t="s">
        <v>776</v>
      </c>
      <c r="I284" s="6" t="s">
        <v>777</v>
      </c>
      <c r="J284" s="6" t="s">
        <v>29</v>
      </c>
      <c r="K284" s="6" t="s">
        <v>1529</v>
      </c>
      <c r="L284" s="6" t="s">
        <v>1545</v>
      </c>
      <c r="M284" s="6" t="s">
        <v>1533</v>
      </c>
      <c r="N284" s="6">
        <v>1</v>
      </c>
      <c r="O284" s="8">
        <v>1.2</v>
      </c>
      <c r="P284" s="8">
        <v>2.1</v>
      </c>
      <c r="Q284" s="8">
        <v>6</v>
      </c>
      <c r="R284" s="7">
        <f t="shared" si="80"/>
        <v>10.752673370274968</v>
      </c>
      <c r="S284" s="17">
        <f t="shared" si="81"/>
        <v>0.79211222837916129</v>
      </c>
      <c r="T284" s="6">
        <v>4</v>
      </c>
      <c r="U284" s="6">
        <v>3</v>
      </c>
      <c r="V284" s="6">
        <v>2</v>
      </c>
      <c r="W284" s="6">
        <v>1</v>
      </c>
      <c r="X284" s="6" t="s">
        <v>31</v>
      </c>
      <c r="Y284" s="8">
        <v>14.2909902226556</v>
      </c>
      <c r="Z284" s="8">
        <v>9.9296517570939908</v>
      </c>
      <c r="AA284" s="8">
        <v>11.795903289130401</v>
      </c>
      <c r="AB284" s="8">
        <v>8</v>
      </c>
      <c r="AC284" s="8">
        <v>8</v>
      </c>
      <c r="AD284" s="8">
        <v>8</v>
      </c>
      <c r="AE284" s="8">
        <v>8</v>
      </c>
      <c r="AF284" s="8">
        <v>11.7968179459175</v>
      </c>
      <c r="AG284" s="8">
        <v>13.1386576201875</v>
      </c>
      <c r="AH284" s="21">
        <v>10</v>
      </c>
      <c r="AI284" s="21">
        <v>13</v>
      </c>
      <c r="AJ284" s="21">
        <v>13.080059608314601</v>
      </c>
      <c r="AK284" s="8">
        <f t="shared" si="82"/>
        <v>129.03208044329961</v>
      </c>
      <c r="AL284" s="8">
        <v>19.3</v>
      </c>
      <c r="AM284" s="17">
        <f t="shared" si="83"/>
        <v>1.3505012388437287</v>
      </c>
      <c r="AN284" s="8">
        <v>18.100000000000001</v>
      </c>
      <c r="AO284" s="17">
        <f t="shared" si="84"/>
        <v>1.8228232412147698</v>
      </c>
      <c r="AP284" s="7">
        <v>16</v>
      </c>
      <c r="AQ284" s="17">
        <f t="shared" si="85"/>
        <v>1.3564031179149763</v>
      </c>
      <c r="AR284" s="21">
        <v>10.75</v>
      </c>
      <c r="AS284" s="17">
        <f t="shared" si="86"/>
        <v>1.34375</v>
      </c>
      <c r="AT284" s="21">
        <v>9.5</v>
      </c>
      <c r="AU284" s="17">
        <f t="shared" si="87"/>
        <v>1.1875</v>
      </c>
      <c r="AV284" s="21">
        <v>7</v>
      </c>
      <c r="AW284" s="17">
        <f t="shared" si="88"/>
        <v>0.875</v>
      </c>
      <c r="AX284" s="17" t="s">
        <v>1526</v>
      </c>
      <c r="AY284" s="21">
        <v>19</v>
      </c>
      <c r="AZ284" s="17">
        <f t="shared" si="89"/>
        <v>2.375</v>
      </c>
      <c r="BA284" s="17"/>
      <c r="BB284" s="21">
        <v>6.9700000000000006</v>
      </c>
      <c r="BC284" s="17">
        <f t="shared" si="90"/>
        <v>0.5908372945953696</v>
      </c>
      <c r="BD284" s="21">
        <v>16.14</v>
      </c>
      <c r="BE284" s="17">
        <f t="shared" si="91"/>
        <v>1.2284359990628684</v>
      </c>
      <c r="BF284" s="21">
        <v>20.100000000000001</v>
      </c>
      <c r="BG284" s="17">
        <f t="shared" si="98"/>
        <v>2.0100000000000002</v>
      </c>
      <c r="BH284" s="21">
        <v>2.6399999999999997</v>
      </c>
      <c r="BI284" s="17">
        <f t="shared" si="99"/>
        <v>0.20307692307692304</v>
      </c>
      <c r="BJ284" s="21">
        <f t="shared" si="92"/>
        <v>115.95202083498499</v>
      </c>
      <c r="BK284" s="21">
        <f t="shared" si="93"/>
        <v>145.5</v>
      </c>
      <c r="BL284" s="21">
        <f t="shared" si="94"/>
        <v>36.080059608314599</v>
      </c>
      <c r="BM284" s="21">
        <f t="shared" si="95"/>
        <v>22.740000000000002</v>
      </c>
      <c r="BN284" s="17" t="s">
        <v>1601</v>
      </c>
      <c r="BO284" s="17" t="s">
        <v>1601</v>
      </c>
      <c r="BQ284" s="17">
        <v>0.66391509433962259</v>
      </c>
      <c r="BR284" s="26">
        <v>0.72</v>
      </c>
      <c r="BS284" s="26">
        <f t="shared" si="96"/>
        <v>0.76391509433962257</v>
      </c>
      <c r="BU284" s="17">
        <f t="shared" si="97"/>
        <v>0</v>
      </c>
    </row>
    <row r="285" spans="1:73" s="6" customFormat="1" ht="18.75" customHeight="1" x14ac:dyDescent="0.15">
      <c r="A285" s="6" t="s">
        <v>1534</v>
      </c>
      <c r="B285" s="6" t="s">
        <v>687</v>
      </c>
      <c r="C285" s="6" t="s">
        <v>1471</v>
      </c>
      <c r="D285" s="6" t="s">
        <v>769</v>
      </c>
      <c r="E285" s="6" t="s">
        <v>769</v>
      </c>
      <c r="F285" s="6" t="s">
        <v>769</v>
      </c>
      <c r="G285" s="6" t="s">
        <v>24</v>
      </c>
      <c r="H285" s="6" t="s">
        <v>778</v>
      </c>
      <c r="I285" s="6" t="s">
        <v>779</v>
      </c>
      <c r="J285" s="6" t="s">
        <v>27</v>
      </c>
      <c r="K285" s="6" t="s">
        <v>1532</v>
      </c>
      <c r="L285" s="6" t="s">
        <v>1545</v>
      </c>
      <c r="M285" s="6" t="s">
        <v>1533</v>
      </c>
      <c r="N285" s="6">
        <v>1</v>
      </c>
      <c r="O285" s="8">
        <v>13.5</v>
      </c>
      <c r="P285" s="8">
        <v>26</v>
      </c>
      <c r="Q285" s="8">
        <v>33</v>
      </c>
      <c r="R285" s="7">
        <f t="shared" si="80"/>
        <v>38.712412201703039</v>
      </c>
      <c r="S285" s="17">
        <f t="shared" si="81"/>
        <v>0.17310340005160718</v>
      </c>
      <c r="T285" s="6">
        <v>3</v>
      </c>
      <c r="U285" s="6">
        <v>3</v>
      </c>
      <c r="V285" s="6">
        <v>3</v>
      </c>
      <c r="W285" s="6">
        <v>2</v>
      </c>
      <c r="X285" s="6" t="s">
        <v>36</v>
      </c>
      <c r="Y285" s="8">
        <v>42.277512742022701</v>
      </c>
      <c r="Z285" s="8">
        <v>29.3752197814031</v>
      </c>
      <c r="AA285" s="8">
        <v>34.896213897010703</v>
      </c>
      <c r="AB285" s="8">
        <v>43</v>
      </c>
      <c r="AC285" s="8">
        <v>43</v>
      </c>
      <c r="AD285" s="8">
        <v>38</v>
      </c>
      <c r="AE285" s="8">
        <v>38</v>
      </c>
      <c r="AF285" s="8">
        <v>38</v>
      </c>
      <c r="AG285" s="8">
        <v>45</v>
      </c>
      <c r="AH285" s="21">
        <v>30</v>
      </c>
      <c r="AI285" s="21">
        <v>38</v>
      </c>
      <c r="AJ285" s="21">
        <v>45</v>
      </c>
      <c r="AK285" s="8">
        <f t="shared" si="82"/>
        <v>464.54894642043649</v>
      </c>
      <c r="AL285" s="8">
        <v>40.630000000000003</v>
      </c>
      <c r="AM285" s="17">
        <f t="shared" si="83"/>
        <v>0.96103099176917484</v>
      </c>
      <c r="AN285" s="8">
        <v>32.33</v>
      </c>
      <c r="AO285" s="17">
        <f t="shared" si="84"/>
        <v>1.1005875101730307</v>
      </c>
      <c r="AP285" s="7">
        <v>25.6</v>
      </c>
      <c r="AQ285" s="17">
        <f t="shared" si="85"/>
        <v>0.7336039398300731</v>
      </c>
      <c r="AR285" s="21">
        <v>23.33</v>
      </c>
      <c r="AS285" s="17">
        <f t="shared" si="86"/>
        <v>0.54255813953488363</v>
      </c>
      <c r="AT285" s="21">
        <v>19.170000000000002</v>
      </c>
      <c r="AU285" s="17">
        <f t="shared" si="87"/>
        <v>0.44581395348837211</v>
      </c>
      <c r="AV285" s="21">
        <v>19.170000000000002</v>
      </c>
      <c r="AW285" s="17">
        <f t="shared" si="88"/>
        <v>0.50447368421052641</v>
      </c>
      <c r="AX285" s="17" t="s">
        <v>1526</v>
      </c>
      <c r="AY285" s="21">
        <v>17.125</v>
      </c>
      <c r="AZ285" s="17">
        <f t="shared" si="89"/>
        <v>0.45065789473684209</v>
      </c>
      <c r="BA285" s="17" t="s">
        <v>1526</v>
      </c>
      <c r="BB285" s="21">
        <v>12.75</v>
      </c>
      <c r="BC285" s="17">
        <f t="shared" si="90"/>
        <v>0.33552631578947367</v>
      </c>
      <c r="BD285" s="21">
        <v>12.92</v>
      </c>
      <c r="BE285" s="17">
        <f t="shared" si="91"/>
        <v>0.28711111111111109</v>
      </c>
      <c r="BF285" s="21">
        <v>24.92</v>
      </c>
      <c r="BG285" s="17">
        <f t="shared" si="98"/>
        <v>0.83066666666666678</v>
      </c>
      <c r="BH285" s="21">
        <v>15.96</v>
      </c>
      <c r="BI285" s="17">
        <f t="shared" si="99"/>
        <v>0.42000000000000004</v>
      </c>
      <c r="BJ285" s="21">
        <f t="shared" si="92"/>
        <v>419.54894642043649</v>
      </c>
      <c r="BK285" s="21">
        <f t="shared" si="93"/>
        <v>243.905</v>
      </c>
      <c r="BL285" s="21">
        <f t="shared" si="94"/>
        <v>113</v>
      </c>
      <c r="BM285" s="21">
        <f t="shared" si="95"/>
        <v>40.880000000000003</v>
      </c>
      <c r="BN285" s="17" t="s">
        <v>1601</v>
      </c>
      <c r="BO285" s="17" t="s">
        <v>1601</v>
      </c>
      <c r="BQ285" s="17">
        <v>0.66391509433962259</v>
      </c>
      <c r="BR285" s="26">
        <v>0.72</v>
      </c>
      <c r="BS285" s="26">
        <f t="shared" si="96"/>
        <v>0.76391509433962257</v>
      </c>
      <c r="BU285" s="17">
        <f t="shared" si="97"/>
        <v>0</v>
      </c>
    </row>
    <row r="286" spans="1:73" s="6" customFormat="1" ht="18.75" customHeight="1" x14ac:dyDescent="0.15">
      <c r="A286" s="6" t="s">
        <v>1534</v>
      </c>
      <c r="B286" s="6" t="s">
        <v>687</v>
      </c>
      <c r="C286" s="6" t="s">
        <v>1471</v>
      </c>
      <c r="D286" s="6" t="s">
        <v>769</v>
      </c>
      <c r="E286" s="6" t="s">
        <v>769</v>
      </c>
      <c r="F286" s="6" t="s">
        <v>769</v>
      </c>
      <c r="G286" s="6" t="s">
        <v>24</v>
      </c>
      <c r="H286" s="6" t="s">
        <v>780</v>
      </c>
      <c r="I286" s="6" t="s">
        <v>781</v>
      </c>
      <c r="J286" s="6" t="s">
        <v>29</v>
      </c>
      <c r="K286" s="6" t="s">
        <v>1529</v>
      </c>
      <c r="L286" s="6" t="s">
        <v>1545</v>
      </c>
      <c r="M286" s="6" t="s">
        <v>1533</v>
      </c>
      <c r="N286" s="6">
        <v>1</v>
      </c>
      <c r="O286" s="8">
        <v>3.8</v>
      </c>
      <c r="P286" s="8">
        <v>6.3</v>
      </c>
      <c r="Q286" s="8">
        <v>11</v>
      </c>
      <c r="R286" s="7">
        <f t="shared" si="80"/>
        <v>14.51756954599186</v>
      </c>
      <c r="S286" s="17">
        <f t="shared" si="81"/>
        <v>0.31977904963562365</v>
      </c>
      <c r="T286" s="6">
        <v>4</v>
      </c>
      <c r="U286" s="6">
        <v>3</v>
      </c>
      <c r="V286" s="6">
        <v>2</v>
      </c>
      <c r="W286" s="6">
        <v>1</v>
      </c>
      <c r="X286" s="6" t="s">
        <v>31</v>
      </c>
      <c r="Y286" s="8">
        <v>15.779635037515501</v>
      </c>
      <c r="Z286" s="8">
        <v>10.963990481791299</v>
      </c>
      <c r="AA286" s="8">
        <v>13.0246432150815</v>
      </c>
      <c r="AB286" s="8">
        <v>17</v>
      </c>
      <c r="AC286" s="8">
        <v>18</v>
      </c>
      <c r="AD286" s="8">
        <v>15</v>
      </c>
      <c r="AE286" s="8">
        <v>15</v>
      </c>
      <c r="AF286" s="8">
        <v>13</v>
      </c>
      <c r="AG286" s="8">
        <v>16</v>
      </c>
      <c r="AH286" s="21">
        <v>13</v>
      </c>
      <c r="AI286" s="21">
        <v>13</v>
      </c>
      <c r="AJ286" s="21">
        <v>14.442565817514</v>
      </c>
      <c r="AK286" s="8">
        <f t="shared" si="82"/>
        <v>174.21083455190231</v>
      </c>
      <c r="AL286" s="8">
        <v>16.55</v>
      </c>
      <c r="AM286" s="17">
        <f t="shared" si="83"/>
        <v>1.0488202015225945</v>
      </c>
      <c r="AN286" s="8">
        <v>14</v>
      </c>
      <c r="AO286" s="17">
        <f t="shared" si="84"/>
        <v>1.2769073471242813</v>
      </c>
      <c r="AP286" s="7">
        <v>13</v>
      </c>
      <c r="AQ286" s="17">
        <f t="shared" si="85"/>
        <v>0.99810795469215119</v>
      </c>
      <c r="AR286" s="21">
        <v>13.6</v>
      </c>
      <c r="AS286" s="17">
        <f t="shared" si="86"/>
        <v>0.79999999999999993</v>
      </c>
      <c r="AT286" s="21">
        <v>13.5</v>
      </c>
      <c r="AU286" s="17">
        <f t="shared" si="87"/>
        <v>0.75</v>
      </c>
      <c r="AV286" s="21">
        <v>2</v>
      </c>
      <c r="AW286" s="17">
        <f t="shared" si="88"/>
        <v>0.13333333333333333</v>
      </c>
      <c r="AX286" s="17" t="s">
        <v>1526</v>
      </c>
      <c r="AY286" s="21">
        <v>0.83999999999999986</v>
      </c>
      <c r="AZ286" s="17">
        <f t="shared" si="89"/>
        <v>5.5999999999999987E-2</v>
      </c>
      <c r="BA286" s="17" t="s">
        <v>1526</v>
      </c>
      <c r="BB286" s="21">
        <v>0.57999999999999996</v>
      </c>
      <c r="BC286" s="17">
        <f t="shared" si="90"/>
        <v>4.4615384615384612E-2</v>
      </c>
      <c r="BD286" s="21">
        <v>14.5</v>
      </c>
      <c r="BE286" s="17">
        <f t="shared" si="91"/>
        <v>0.90625</v>
      </c>
      <c r="BF286" s="21">
        <v>1</v>
      </c>
      <c r="BG286" s="17">
        <f t="shared" si="98"/>
        <v>7.6923076923076927E-2</v>
      </c>
      <c r="BH286" s="21">
        <v>6.91</v>
      </c>
      <c r="BI286" s="17">
        <f t="shared" si="99"/>
        <v>0.53153846153846152</v>
      </c>
      <c r="BJ286" s="21">
        <f t="shared" si="92"/>
        <v>159.7682687343883</v>
      </c>
      <c r="BK286" s="21">
        <f t="shared" si="93"/>
        <v>96.48</v>
      </c>
      <c r="BL286" s="21">
        <f t="shared" si="94"/>
        <v>40.442565817514001</v>
      </c>
      <c r="BM286" s="21">
        <f t="shared" si="95"/>
        <v>7.91</v>
      </c>
      <c r="BN286" s="17" t="s">
        <v>1601</v>
      </c>
      <c r="BO286" s="17" t="s">
        <v>1601</v>
      </c>
      <c r="BQ286" s="17">
        <v>0.66391509433962259</v>
      </c>
      <c r="BR286" s="26">
        <v>0.72</v>
      </c>
      <c r="BS286" s="26">
        <f t="shared" si="96"/>
        <v>0.76391509433962257</v>
      </c>
      <c r="BU286" s="17">
        <f t="shared" si="97"/>
        <v>0</v>
      </c>
    </row>
    <row r="287" spans="1:73" s="6" customFormat="1" ht="18.75" customHeight="1" x14ac:dyDescent="0.15">
      <c r="A287" s="6" t="s">
        <v>1534</v>
      </c>
      <c r="B287" s="6" t="s">
        <v>687</v>
      </c>
      <c r="C287" s="6" t="s">
        <v>1471</v>
      </c>
      <c r="D287" s="6" t="s">
        <v>769</v>
      </c>
      <c r="E287" s="6" t="s">
        <v>769</v>
      </c>
      <c r="F287" s="6" t="s">
        <v>769</v>
      </c>
      <c r="G287" s="6" t="s">
        <v>24</v>
      </c>
      <c r="H287" s="6" t="s">
        <v>782</v>
      </c>
      <c r="I287" s="6" t="s">
        <v>783</v>
      </c>
      <c r="J287" s="6" t="s">
        <v>29</v>
      </c>
      <c r="K287" s="6" t="s">
        <v>1529</v>
      </c>
      <c r="L287" s="6" t="s">
        <v>1545</v>
      </c>
      <c r="M287" s="6" t="s">
        <v>1535</v>
      </c>
      <c r="N287" s="6">
        <v>0</v>
      </c>
      <c r="O287" s="8"/>
      <c r="P287" s="8">
        <v>14.5</v>
      </c>
      <c r="Q287" s="8">
        <v>9.3000000000000007</v>
      </c>
      <c r="R287" s="7">
        <f t="shared" si="80"/>
        <v>12.233333333333334</v>
      </c>
      <c r="S287" s="17">
        <f t="shared" si="81"/>
        <v>0.31541218637992841</v>
      </c>
      <c r="U287" s="6">
        <v>2</v>
      </c>
      <c r="V287" s="6">
        <v>2</v>
      </c>
      <c r="W287" s="6">
        <v>1</v>
      </c>
      <c r="X287" s="6" t="s">
        <v>31</v>
      </c>
      <c r="Y287" s="8">
        <v>15</v>
      </c>
      <c r="Z287" s="8">
        <v>12</v>
      </c>
      <c r="AA287" s="8">
        <v>12.8</v>
      </c>
      <c r="AB287" s="8">
        <v>13</v>
      </c>
      <c r="AC287" s="8">
        <v>13</v>
      </c>
      <c r="AD287" s="8">
        <v>13</v>
      </c>
      <c r="AE287" s="8">
        <v>11</v>
      </c>
      <c r="AF287" s="8">
        <v>11</v>
      </c>
      <c r="AG287" s="8">
        <v>14</v>
      </c>
      <c r="AH287" s="21">
        <v>10</v>
      </c>
      <c r="AI287" s="21">
        <v>10</v>
      </c>
      <c r="AJ287" s="21">
        <v>12</v>
      </c>
      <c r="AK287" s="8">
        <f t="shared" si="82"/>
        <v>146.80000000000001</v>
      </c>
      <c r="AL287" s="8">
        <v>15</v>
      </c>
      <c r="AM287" s="17">
        <f t="shared" si="83"/>
        <v>1</v>
      </c>
      <c r="AN287" s="8">
        <v>9</v>
      </c>
      <c r="AO287" s="17">
        <f t="shared" si="84"/>
        <v>0.75</v>
      </c>
      <c r="AP287" s="7">
        <v>28</v>
      </c>
      <c r="AQ287" s="17">
        <f t="shared" si="85"/>
        <v>2.1875</v>
      </c>
      <c r="AR287" s="21">
        <v>14.39</v>
      </c>
      <c r="AS287" s="17">
        <f t="shared" si="86"/>
        <v>1.1069230769230769</v>
      </c>
      <c r="AT287" s="21">
        <v>12</v>
      </c>
      <c r="AU287" s="17">
        <f t="shared" si="87"/>
        <v>0.92307692307692313</v>
      </c>
      <c r="AV287" s="21">
        <v>1.5</v>
      </c>
      <c r="AW287" s="17">
        <f t="shared" si="88"/>
        <v>0.11538461538461539</v>
      </c>
      <c r="AX287" s="17" t="s">
        <v>1526</v>
      </c>
      <c r="AY287" s="21">
        <v>0</v>
      </c>
      <c r="AZ287" s="17">
        <f t="shared" si="89"/>
        <v>0</v>
      </c>
      <c r="BA287" s="17" t="s">
        <v>1526</v>
      </c>
      <c r="BB287" s="21">
        <v>0</v>
      </c>
      <c r="BC287" s="17">
        <f t="shared" si="90"/>
        <v>0</v>
      </c>
      <c r="BD287" s="21">
        <v>2.66</v>
      </c>
      <c r="BE287" s="17">
        <f t="shared" si="91"/>
        <v>0.19</v>
      </c>
      <c r="BF287" s="21">
        <v>10.54</v>
      </c>
      <c r="BG287" s="17">
        <f t="shared" si="98"/>
        <v>1.0539999999999998</v>
      </c>
      <c r="BH287" s="21">
        <v>0</v>
      </c>
      <c r="BI287" s="17">
        <f t="shared" si="99"/>
        <v>0</v>
      </c>
      <c r="BJ287" s="21">
        <f t="shared" si="92"/>
        <v>134.80000000000001</v>
      </c>
      <c r="BK287" s="21">
        <f t="shared" si="93"/>
        <v>93.09</v>
      </c>
      <c r="BL287" s="21">
        <f t="shared" si="94"/>
        <v>32</v>
      </c>
      <c r="BM287" s="21">
        <f t="shared" si="95"/>
        <v>10.54</v>
      </c>
      <c r="BN287" s="17" t="s">
        <v>1601</v>
      </c>
      <c r="BO287" s="17" t="s">
        <v>1601</v>
      </c>
      <c r="BQ287" s="17">
        <v>0.66391509433962259</v>
      </c>
      <c r="BR287" s="26">
        <v>0.72</v>
      </c>
      <c r="BS287" s="26">
        <f t="shared" si="96"/>
        <v>0.76391509433962257</v>
      </c>
      <c r="BU287" s="17">
        <f t="shared" si="97"/>
        <v>0</v>
      </c>
    </row>
    <row r="288" spans="1:73" s="6" customFormat="1" ht="18.75" customHeight="1" x14ac:dyDescent="0.15">
      <c r="A288" s="6" t="s">
        <v>1534</v>
      </c>
      <c r="B288" s="6" t="s">
        <v>687</v>
      </c>
      <c r="C288" s="6" t="s">
        <v>1471</v>
      </c>
      <c r="D288" s="6" t="s">
        <v>769</v>
      </c>
      <c r="E288" s="6" t="s">
        <v>769</v>
      </c>
      <c r="F288" s="6" t="s">
        <v>769</v>
      </c>
      <c r="G288" s="6" t="s">
        <v>24</v>
      </c>
      <c r="H288" s="6" t="s">
        <v>784</v>
      </c>
      <c r="I288" s="6" t="s">
        <v>785</v>
      </c>
      <c r="J288" s="6" t="s">
        <v>29</v>
      </c>
      <c r="K288" s="6" t="s">
        <v>1529</v>
      </c>
      <c r="L288" s="6" t="s">
        <v>1545</v>
      </c>
      <c r="M288" s="6" t="s">
        <v>1533</v>
      </c>
      <c r="N288" s="6">
        <v>1</v>
      </c>
      <c r="O288" s="8"/>
      <c r="P288" s="8"/>
      <c r="Q288" s="8">
        <v>11.4</v>
      </c>
      <c r="R288" s="7">
        <f t="shared" si="80"/>
        <v>14.832009631802457</v>
      </c>
      <c r="S288" s="17">
        <f t="shared" si="81"/>
        <v>0.30105347647389968</v>
      </c>
      <c r="V288" s="6">
        <v>2</v>
      </c>
      <c r="W288" s="6">
        <v>1</v>
      </c>
      <c r="X288" s="6" t="s">
        <v>31</v>
      </c>
      <c r="Y288" s="8">
        <v>17.169036864718102</v>
      </c>
      <c r="Z288" s="8">
        <v>11.929373291508799</v>
      </c>
      <c r="AA288" s="8">
        <v>14.1714671459691</v>
      </c>
      <c r="AB288" s="8">
        <v>16</v>
      </c>
      <c r="AC288" s="8">
        <v>16</v>
      </c>
      <c r="AD288" s="8">
        <v>14</v>
      </c>
      <c r="AE288" s="8">
        <v>15</v>
      </c>
      <c r="AF288" s="8">
        <v>15</v>
      </c>
      <c r="AG288" s="8">
        <v>18</v>
      </c>
      <c r="AH288" s="21">
        <v>13</v>
      </c>
      <c r="AI288" s="21">
        <v>12</v>
      </c>
      <c r="AJ288" s="21">
        <v>15.7142382794335</v>
      </c>
      <c r="AK288" s="8">
        <f t="shared" si="82"/>
        <v>177.98411558162948</v>
      </c>
      <c r="AL288" s="8">
        <v>17.670000000000002</v>
      </c>
      <c r="AM288" s="17">
        <f t="shared" si="83"/>
        <v>1.0291782899197663</v>
      </c>
      <c r="AN288" s="8">
        <v>18.2</v>
      </c>
      <c r="AO288" s="17">
        <f t="shared" si="84"/>
        <v>1.5256459459571581</v>
      </c>
      <c r="AP288" s="7">
        <v>16</v>
      </c>
      <c r="AQ288" s="17">
        <f t="shared" si="85"/>
        <v>1.1290291848540892</v>
      </c>
      <c r="AR288" s="21">
        <v>12.5</v>
      </c>
      <c r="AS288" s="17">
        <f t="shared" si="86"/>
        <v>0.78125</v>
      </c>
      <c r="AT288" s="21">
        <v>18</v>
      </c>
      <c r="AU288" s="17">
        <f t="shared" si="87"/>
        <v>1.125</v>
      </c>
      <c r="AV288" s="21">
        <v>13</v>
      </c>
      <c r="AW288" s="17">
        <f t="shared" si="88"/>
        <v>0.9285714285714286</v>
      </c>
      <c r="AX288" s="17" t="s">
        <v>1526</v>
      </c>
      <c r="AY288" s="21">
        <v>11.25</v>
      </c>
      <c r="AZ288" s="17">
        <f t="shared" si="89"/>
        <v>0.75</v>
      </c>
      <c r="BA288" s="17" t="s">
        <v>1526</v>
      </c>
      <c r="BB288" s="21">
        <v>1</v>
      </c>
      <c r="BC288" s="17">
        <f t="shared" si="90"/>
        <v>6.6666666666666666E-2</v>
      </c>
      <c r="BD288" s="21">
        <v>13</v>
      </c>
      <c r="BE288" s="17">
        <f t="shared" si="91"/>
        <v>0.72222222222222221</v>
      </c>
      <c r="BF288" s="21">
        <v>13.3</v>
      </c>
      <c r="BG288" s="17">
        <f t="shared" si="98"/>
        <v>1.0230769230769232</v>
      </c>
      <c r="BH288" s="21">
        <v>6.55</v>
      </c>
      <c r="BI288" s="17">
        <f t="shared" si="99"/>
        <v>0.54583333333333328</v>
      </c>
      <c r="BJ288" s="21">
        <f t="shared" si="92"/>
        <v>162.26987730219599</v>
      </c>
      <c r="BK288" s="21">
        <f t="shared" si="93"/>
        <v>140.47000000000003</v>
      </c>
      <c r="BL288" s="21">
        <f t="shared" si="94"/>
        <v>40.714238279433502</v>
      </c>
      <c r="BM288" s="21">
        <f t="shared" si="95"/>
        <v>19.850000000000001</v>
      </c>
      <c r="BN288" s="17" t="s">
        <v>1601</v>
      </c>
      <c r="BO288" s="17" t="s">
        <v>1601</v>
      </c>
      <c r="BQ288" s="17">
        <v>0.66391509433962259</v>
      </c>
      <c r="BR288" s="26">
        <v>0.72</v>
      </c>
      <c r="BS288" s="26">
        <f t="shared" si="96"/>
        <v>0.76391509433962257</v>
      </c>
      <c r="BU288" s="17">
        <f t="shared" si="97"/>
        <v>0</v>
      </c>
    </row>
    <row r="289" spans="1:73 16347:16347" s="6" customFormat="1" ht="18.75" customHeight="1" x14ac:dyDescent="0.15">
      <c r="A289" s="6" t="s">
        <v>1534</v>
      </c>
      <c r="B289" s="6" t="s">
        <v>687</v>
      </c>
      <c r="C289" s="6" t="s">
        <v>1471</v>
      </c>
      <c r="D289" s="6" t="s">
        <v>769</v>
      </c>
      <c r="E289" s="6" t="s">
        <v>769</v>
      </c>
      <c r="F289" s="6" t="s">
        <v>769</v>
      </c>
      <c r="G289" s="6" t="s">
        <v>24</v>
      </c>
      <c r="H289" s="6" t="s">
        <v>786</v>
      </c>
      <c r="I289" s="6" t="s">
        <v>787</v>
      </c>
      <c r="J289" s="6" t="s">
        <v>29</v>
      </c>
      <c r="K289" s="6" t="s">
        <v>1529</v>
      </c>
      <c r="L289" s="6" t="s">
        <v>1545</v>
      </c>
      <c r="M289" s="6" t="s">
        <v>1533</v>
      </c>
      <c r="N289" s="6">
        <v>1</v>
      </c>
      <c r="O289" s="8"/>
      <c r="P289" s="8"/>
      <c r="Q289" s="8">
        <v>4</v>
      </c>
      <c r="R289" s="7">
        <f t="shared" si="80"/>
        <v>10.028932268155378</v>
      </c>
      <c r="S289" s="17">
        <f t="shared" si="81"/>
        <v>1.5072330670388445</v>
      </c>
      <c r="V289" s="6">
        <v>4</v>
      </c>
      <c r="W289" s="6">
        <v>3</v>
      </c>
      <c r="X289" s="6" t="s">
        <v>28</v>
      </c>
      <c r="Y289" s="8">
        <v>11.8099155312223</v>
      </c>
      <c r="Z289" s="8">
        <v>8.2057538825985095</v>
      </c>
      <c r="AA289" s="8">
        <v>9.7480034125452502</v>
      </c>
      <c r="AB289" s="8">
        <v>9.2738170312512995</v>
      </c>
      <c r="AC289" s="8">
        <v>9.92374644457513</v>
      </c>
      <c r="AD289" s="8">
        <v>9.0605168846443807</v>
      </c>
      <c r="AE289" s="8">
        <v>9.4098181577225404</v>
      </c>
      <c r="AF289" s="8">
        <v>9.7487592747513094</v>
      </c>
      <c r="AG289" s="8">
        <v>10.857640672238301</v>
      </c>
      <c r="AH289" s="21">
        <v>12</v>
      </c>
      <c r="AI289" s="21">
        <v>9.5</v>
      </c>
      <c r="AJ289" s="21">
        <v>10.809215926315501</v>
      </c>
      <c r="AK289" s="8">
        <f t="shared" si="82"/>
        <v>120.34718721786453</v>
      </c>
      <c r="AL289" s="8">
        <v>10</v>
      </c>
      <c r="AM289" s="17">
        <f t="shared" si="83"/>
        <v>0.84674610699480779</v>
      </c>
      <c r="AN289" s="8">
        <v>9</v>
      </c>
      <c r="AO289" s="17">
        <f t="shared" si="84"/>
        <v>1.0967913647868242</v>
      </c>
      <c r="AP289" s="7">
        <v>14.1</v>
      </c>
      <c r="AQ289" s="17">
        <f t="shared" si="85"/>
        <v>1.4464500475916866</v>
      </c>
      <c r="AR289" s="21">
        <v>15.83</v>
      </c>
      <c r="AS289" s="17">
        <f t="shared" si="86"/>
        <v>1.7069562561624192</v>
      </c>
      <c r="AT289" s="21">
        <v>16</v>
      </c>
      <c r="AU289" s="17">
        <f t="shared" si="87"/>
        <v>1.6122943174093778</v>
      </c>
      <c r="AV289" s="21">
        <v>23</v>
      </c>
      <c r="AW289" s="17">
        <f t="shared" si="88"/>
        <v>2.5384865226596545</v>
      </c>
      <c r="AX289" s="17"/>
      <c r="AY289" s="21">
        <v>0.33999999999999986</v>
      </c>
      <c r="AZ289" s="17">
        <f t="shared" si="89"/>
        <v>3.6132472944864019E-2</v>
      </c>
      <c r="BA289" s="17" t="s">
        <v>1526</v>
      </c>
      <c r="BB289" s="21">
        <v>3.17</v>
      </c>
      <c r="BC289" s="17">
        <f t="shared" si="90"/>
        <v>0.32516958421674297</v>
      </c>
      <c r="BD289" s="21">
        <v>7.08</v>
      </c>
      <c r="BE289" s="17">
        <f t="shared" si="91"/>
        <v>0.65207536459580218</v>
      </c>
      <c r="BF289" s="21">
        <v>5.5</v>
      </c>
      <c r="BG289" s="17">
        <f t="shared" si="98"/>
        <v>0.45833333333333331</v>
      </c>
      <c r="BH289" s="21">
        <v>0.63</v>
      </c>
      <c r="BI289" s="17">
        <f t="shared" si="99"/>
        <v>6.6315789473684217E-2</v>
      </c>
      <c r="BJ289" s="21">
        <f t="shared" si="92"/>
        <v>109.53797129154903</v>
      </c>
      <c r="BK289" s="21">
        <f t="shared" si="93"/>
        <v>104.65</v>
      </c>
      <c r="BL289" s="21">
        <f t="shared" si="94"/>
        <v>32.309215926315503</v>
      </c>
      <c r="BM289" s="21">
        <f t="shared" si="95"/>
        <v>6.13</v>
      </c>
      <c r="BN289" s="17" t="s">
        <v>1601</v>
      </c>
      <c r="BO289" s="17" t="s">
        <v>1601</v>
      </c>
      <c r="BQ289" s="17">
        <v>0.66391509433962259</v>
      </c>
      <c r="BR289" s="26">
        <v>0.72</v>
      </c>
      <c r="BS289" s="26">
        <f t="shared" si="96"/>
        <v>0.76391509433962257</v>
      </c>
      <c r="BU289" s="17">
        <f t="shared" si="97"/>
        <v>0</v>
      </c>
    </row>
    <row r="290" spans="1:73 16347:16347" s="6" customFormat="1" ht="18.75" customHeight="1" x14ac:dyDescent="0.15">
      <c r="A290" s="6" t="s">
        <v>1534</v>
      </c>
      <c r="B290" s="6" t="s">
        <v>687</v>
      </c>
      <c r="C290" s="6" t="s">
        <v>1471</v>
      </c>
      <c r="D290" s="6" t="s">
        <v>769</v>
      </c>
      <c r="E290" s="6" t="s">
        <v>769</v>
      </c>
      <c r="F290" s="6" t="s">
        <v>769</v>
      </c>
      <c r="G290" s="6" t="s">
        <v>24</v>
      </c>
      <c r="H290" s="6" t="s">
        <v>788</v>
      </c>
      <c r="I290" s="6" t="s">
        <v>789</v>
      </c>
      <c r="J290" s="6" t="s">
        <v>27</v>
      </c>
      <c r="K290" s="6" t="s">
        <v>1532</v>
      </c>
      <c r="L290" s="6" t="s">
        <v>1545</v>
      </c>
      <c r="M290" s="6" t="s">
        <v>1533</v>
      </c>
      <c r="N290" s="6">
        <v>1</v>
      </c>
      <c r="O290" s="8"/>
      <c r="P290" s="8"/>
      <c r="Q290" s="8">
        <v>16.600000000000001</v>
      </c>
      <c r="R290" s="7">
        <f t="shared" si="80"/>
        <v>22.143443711320725</v>
      </c>
      <c r="S290" s="17">
        <f t="shared" si="81"/>
        <v>0.3339423922482363</v>
      </c>
      <c r="V290" s="6">
        <v>3</v>
      </c>
      <c r="W290" s="6">
        <v>2</v>
      </c>
      <c r="X290" s="6" t="s">
        <v>36</v>
      </c>
      <c r="Y290" s="8">
        <v>25.020123899658302</v>
      </c>
      <c r="Z290" s="8">
        <v>17.216496354502901</v>
      </c>
      <c r="AA290" s="8">
        <v>20.529121458828701</v>
      </c>
      <c r="AB290" s="8">
        <v>21</v>
      </c>
      <c r="AC290" s="8">
        <v>22</v>
      </c>
      <c r="AD290" s="8">
        <v>21</v>
      </c>
      <c r="AE290" s="8">
        <v>22</v>
      </c>
      <c r="AF290" s="8">
        <v>21.641158118514099</v>
      </c>
      <c r="AG290" s="8">
        <v>25</v>
      </c>
      <c r="AH290" s="21">
        <v>21</v>
      </c>
      <c r="AI290" s="21">
        <v>25</v>
      </c>
      <c r="AJ290" s="21">
        <v>24.314424704344699</v>
      </c>
      <c r="AK290" s="8">
        <f t="shared" si="82"/>
        <v>265.72132453584868</v>
      </c>
      <c r="AL290" s="8">
        <v>21.43</v>
      </c>
      <c r="AM290" s="17">
        <f t="shared" si="83"/>
        <v>0.85651054670807081</v>
      </c>
      <c r="AN290" s="8">
        <v>29.299999999999997</v>
      </c>
      <c r="AO290" s="17">
        <f t="shared" si="84"/>
        <v>1.7018561382459625</v>
      </c>
      <c r="AP290" s="7">
        <v>11.89</v>
      </c>
      <c r="AQ290" s="17">
        <f t="shared" si="85"/>
        <v>0.57917724457159458</v>
      </c>
      <c r="AR290" s="21">
        <v>14.48</v>
      </c>
      <c r="AS290" s="17">
        <f t="shared" si="86"/>
        <v>0.68952380952380954</v>
      </c>
      <c r="AT290" s="21">
        <v>20.16</v>
      </c>
      <c r="AU290" s="17">
        <f t="shared" si="87"/>
        <v>0.91636363636363638</v>
      </c>
      <c r="AV290" s="21">
        <v>23.86</v>
      </c>
      <c r="AW290" s="17">
        <f t="shared" si="88"/>
        <v>1.1361904761904762</v>
      </c>
      <c r="AX290" s="17"/>
      <c r="AY290" s="21">
        <v>21.35</v>
      </c>
      <c r="AZ290" s="17">
        <f t="shared" si="89"/>
        <v>0.97045454545454557</v>
      </c>
      <c r="BA290" s="17" t="s">
        <v>1526</v>
      </c>
      <c r="BB290" s="21">
        <v>15.7</v>
      </c>
      <c r="BC290" s="17">
        <f t="shared" si="90"/>
        <v>0.72546949262242044</v>
      </c>
      <c r="BD290" s="21">
        <v>24</v>
      </c>
      <c r="BE290" s="17">
        <f t="shared" si="91"/>
        <v>0.96</v>
      </c>
      <c r="BF290" s="21">
        <v>33</v>
      </c>
      <c r="BG290" s="17">
        <f t="shared" si="98"/>
        <v>1.5714285714285714</v>
      </c>
      <c r="BH290" s="21">
        <v>10</v>
      </c>
      <c r="BI290" s="17">
        <f t="shared" si="99"/>
        <v>0.4</v>
      </c>
      <c r="BJ290" s="21">
        <f t="shared" si="92"/>
        <v>241.40689983150401</v>
      </c>
      <c r="BK290" s="21">
        <f t="shared" si="93"/>
        <v>225.17</v>
      </c>
      <c r="BL290" s="21">
        <f t="shared" si="94"/>
        <v>70.314424704344702</v>
      </c>
      <c r="BM290" s="21">
        <f t="shared" si="95"/>
        <v>43</v>
      </c>
      <c r="BN290" s="17" t="s">
        <v>1601</v>
      </c>
      <c r="BO290" s="17" t="s">
        <v>1601</v>
      </c>
      <c r="BQ290" s="17">
        <v>0.66391509433962259</v>
      </c>
      <c r="BR290" s="26">
        <v>0.72</v>
      </c>
      <c r="BS290" s="26">
        <f t="shared" si="96"/>
        <v>0.76391509433962257</v>
      </c>
      <c r="BU290" s="17">
        <f t="shared" si="97"/>
        <v>0</v>
      </c>
    </row>
    <row r="291" spans="1:73 16347:16347" s="6" customFormat="1" ht="18.75" customHeight="1" x14ac:dyDescent="0.15">
      <c r="A291" s="6" t="s">
        <v>1534</v>
      </c>
      <c r="B291" s="6" t="s">
        <v>687</v>
      </c>
      <c r="C291" s="6" t="s">
        <v>1471</v>
      </c>
      <c r="D291" s="6" t="s">
        <v>769</v>
      </c>
      <c r="E291" s="6" t="s">
        <v>790</v>
      </c>
      <c r="F291" s="6" t="s">
        <v>790</v>
      </c>
      <c r="G291" s="6" t="s">
        <v>333</v>
      </c>
      <c r="H291" s="6" t="s">
        <v>791</v>
      </c>
      <c r="I291" s="6" t="s">
        <v>792</v>
      </c>
      <c r="J291" s="6" t="s">
        <v>27</v>
      </c>
      <c r="K291" s="6" t="s">
        <v>1530</v>
      </c>
      <c r="L291" s="6" t="s">
        <v>1545</v>
      </c>
      <c r="M291" s="6" t="s">
        <v>1535</v>
      </c>
      <c r="N291" s="6">
        <v>0</v>
      </c>
      <c r="O291" s="8"/>
      <c r="P291" s="8">
        <v>1.7</v>
      </c>
      <c r="Q291" s="8">
        <v>4</v>
      </c>
      <c r="R291" s="7">
        <f t="shared" si="80"/>
        <v>5.541666666666667</v>
      </c>
      <c r="S291" s="17">
        <f t="shared" si="81"/>
        <v>0.38541666666666674</v>
      </c>
      <c r="U291" s="6">
        <v>5</v>
      </c>
      <c r="V291" s="6">
        <v>5</v>
      </c>
      <c r="W291" s="6">
        <v>4</v>
      </c>
      <c r="X291" s="6" t="s">
        <v>28</v>
      </c>
      <c r="Y291" s="8">
        <v>2</v>
      </c>
      <c r="Z291" s="8">
        <v>2</v>
      </c>
      <c r="AA291" s="8">
        <v>2</v>
      </c>
      <c r="AB291" s="8">
        <v>2</v>
      </c>
      <c r="AC291" s="8">
        <v>2</v>
      </c>
      <c r="AD291" s="8">
        <v>6</v>
      </c>
      <c r="AE291" s="8">
        <v>10</v>
      </c>
      <c r="AF291" s="8">
        <v>10</v>
      </c>
      <c r="AG291" s="8">
        <v>12</v>
      </c>
      <c r="AH291" s="21">
        <v>2</v>
      </c>
      <c r="AI291" s="21">
        <v>4.5</v>
      </c>
      <c r="AJ291" s="21">
        <v>12</v>
      </c>
      <c r="AK291" s="8">
        <f t="shared" si="82"/>
        <v>66.5</v>
      </c>
      <c r="AL291" s="8"/>
      <c r="AM291" s="17">
        <f t="shared" si="83"/>
        <v>0</v>
      </c>
      <c r="AN291" s="8"/>
      <c r="AO291" s="17">
        <f t="shared" si="84"/>
        <v>0</v>
      </c>
      <c r="AP291" s="7">
        <v>8</v>
      </c>
      <c r="AQ291" s="17">
        <f t="shared" si="85"/>
        <v>4</v>
      </c>
      <c r="AR291" s="21">
        <v>1</v>
      </c>
      <c r="AS291" s="17">
        <f t="shared" si="86"/>
        <v>0.5</v>
      </c>
      <c r="AT291" s="21">
        <v>3</v>
      </c>
      <c r="AU291" s="17">
        <f t="shared" si="87"/>
        <v>1.5</v>
      </c>
      <c r="AV291" s="21">
        <v>3.5</v>
      </c>
      <c r="AW291" s="17">
        <f t="shared" si="88"/>
        <v>0.58333333333333337</v>
      </c>
      <c r="AX291" s="17" t="s">
        <v>1526</v>
      </c>
      <c r="AY291" s="21">
        <v>0</v>
      </c>
      <c r="AZ291" s="17">
        <f t="shared" si="89"/>
        <v>0</v>
      </c>
      <c r="BA291" s="17" t="s">
        <v>1526</v>
      </c>
      <c r="BB291" s="21">
        <v>0</v>
      </c>
      <c r="BC291" s="17">
        <f t="shared" si="90"/>
        <v>0</v>
      </c>
      <c r="BD291" s="21">
        <v>2</v>
      </c>
      <c r="BE291" s="17">
        <f t="shared" si="91"/>
        <v>0.16666666666666666</v>
      </c>
      <c r="BF291" s="21">
        <v>0</v>
      </c>
      <c r="BG291" s="17">
        <f t="shared" si="98"/>
        <v>0</v>
      </c>
      <c r="BH291" s="21">
        <v>7.5</v>
      </c>
      <c r="BI291" s="17">
        <f t="shared" si="99"/>
        <v>1.6666666666666667</v>
      </c>
      <c r="BJ291" s="21">
        <f t="shared" si="92"/>
        <v>54.5</v>
      </c>
      <c r="BK291" s="21">
        <f t="shared" si="93"/>
        <v>25</v>
      </c>
      <c r="BL291" s="21">
        <f t="shared" si="94"/>
        <v>18.5</v>
      </c>
      <c r="BM291" s="21">
        <f t="shared" si="95"/>
        <v>7.5</v>
      </c>
      <c r="BN291" s="17"/>
      <c r="BO291" s="17"/>
      <c r="BQ291" s="17">
        <v>0.50909090909090904</v>
      </c>
      <c r="BR291" s="26">
        <v>0.72</v>
      </c>
      <c r="BS291" s="26">
        <f t="shared" si="96"/>
        <v>0.60909090909090902</v>
      </c>
      <c r="BU291" s="17">
        <f t="shared" si="97"/>
        <v>0</v>
      </c>
    </row>
    <row r="292" spans="1:73 16347:16347" s="6" customFormat="1" ht="18.75" customHeight="1" x14ac:dyDescent="0.15">
      <c r="A292" s="6" t="s">
        <v>1534</v>
      </c>
      <c r="B292" s="6" t="s">
        <v>687</v>
      </c>
      <c r="C292" s="6" t="s">
        <v>1471</v>
      </c>
      <c r="D292" s="6" t="s">
        <v>769</v>
      </c>
      <c r="E292" s="6" t="s">
        <v>790</v>
      </c>
      <c r="F292" s="6" t="s">
        <v>790</v>
      </c>
      <c r="G292" s="6" t="s">
        <v>333</v>
      </c>
      <c r="H292" s="6" t="s">
        <v>793</v>
      </c>
      <c r="I292" s="6" t="s">
        <v>794</v>
      </c>
      <c r="J292" s="6" t="s">
        <v>29</v>
      </c>
      <c r="K292" s="6" t="s">
        <v>1529</v>
      </c>
      <c r="L292" s="6" t="s">
        <v>1545</v>
      </c>
      <c r="M292" s="6" t="s">
        <v>1535</v>
      </c>
      <c r="N292" s="6">
        <v>0</v>
      </c>
      <c r="O292" s="8"/>
      <c r="P292" s="8"/>
      <c r="Q292" s="8">
        <v>2.2999999999999998</v>
      </c>
      <c r="R292" s="7">
        <f t="shared" si="80"/>
        <v>3.0083333333333329</v>
      </c>
      <c r="S292" s="17">
        <f t="shared" si="81"/>
        <v>0.30797101449275344</v>
      </c>
      <c r="V292" s="6">
        <v>5</v>
      </c>
      <c r="W292" s="6">
        <v>4</v>
      </c>
      <c r="X292" s="6" t="s">
        <v>28</v>
      </c>
      <c r="Y292" s="8">
        <v>3</v>
      </c>
      <c r="Z292" s="8">
        <v>3</v>
      </c>
      <c r="AA292" s="8">
        <v>3</v>
      </c>
      <c r="AB292" s="8">
        <v>3</v>
      </c>
      <c r="AC292" s="8">
        <v>2</v>
      </c>
      <c r="AD292" s="8">
        <v>2.4</v>
      </c>
      <c r="AE292" s="8">
        <v>2</v>
      </c>
      <c r="AF292" s="8">
        <v>3</v>
      </c>
      <c r="AG292" s="8">
        <v>4</v>
      </c>
      <c r="AH292" s="21">
        <v>3.2</v>
      </c>
      <c r="AI292" s="21">
        <v>3.5</v>
      </c>
      <c r="AJ292" s="21">
        <v>4</v>
      </c>
      <c r="AK292" s="8">
        <f t="shared" si="82"/>
        <v>36.099999999999994</v>
      </c>
      <c r="AL292" s="8">
        <v>6.5</v>
      </c>
      <c r="AM292" s="17">
        <f t="shared" si="83"/>
        <v>2.1666666666666665</v>
      </c>
      <c r="AN292" s="8">
        <v>3</v>
      </c>
      <c r="AO292" s="17">
        <f t="shared" si="84"/>
        <v>1</v>
      </c>
      <c r="AP292" s="7">
        <v>7</v>
      </c>
      <c r="AQ292" s="17">
        <f t="shared" si="85"/>
        <v>2.3333333333333335</v>
      </c>
      <c r="AR292" s="21">
        <v>0</v>
      </c>
      <c r="AS292" s="17">
        <f t="shared" si="86"/>
        <v>0</v>
      </c>
      <c r="AT292" s="21">
        <v>2</v>
      </c>
      <c r="AU292" s="17">
        <f t="shared" si="87"/>
        <v>1</v>
      </c>
      <c r="AV292" s="21">
        <v>2.4000000000000004</v>
      </c>
      <c r="AW292" s="17">
        <f t="shared" si="88"/>
        <v>1.0000000000000002</v>
      </c>
      <c r="AX292" s="17"/>
      <c r="AY292" s="21">
        <v>0</v>
      </c>
      <c r="AZ292" s="17">
        <f t="shared" si="89"/>
        <v>0</v>
      </c>
      <c r="BA292" s="17" t="s">
        <v>1526</v>
      </c>
      <c r="BB292" s="21">
        <v>0</v>
      </c>
      <c r="BC292" s="17">
        <f t="shared" si="90"/>
        <v>0</v>
      </c>
      <c r="BD292" s="21">
        <v>0</v>
      </c>
      <c r="BE292" s="17">
        <f t="shared" si="91"/>
        <v>0</v>
      </c>
      <c r="BF292" s="21">
        <v>3</v>
      </c>
      <c r="BG292" s="17">
        <f t="shared" si="98"/>
        <v>0.9375</v>
      </c>
      <c r="BH292" s="21">
        <v>1</v>
      </c>
      <c r="BI292" s="17">
        <f t="shared" si="99"/>
        <v>0.2857142857142857</v>
      </c>
      <c r="BJ292" s="21">
        <f t="shared" si="92"/>
        <v>32.099999999999994</v>
      </c>
      <c r="BK292" s="21">
        <f t="shared" si="93"/>
        <v>24.9</v>
      </c>
      <c r="BL292" s="21">
        <f t="shared" si="94"/>
        <v>10.7</v>
      </c>
      <c r="BM292" s="21">
        <f t="shared" si="95"/>
        <v>4</v>
      </c>
      <c r="BN292" s="17" t="s">
        <v>1601</v>
      </c>
      <c r="BO292" s="17" t="s">
        <v>1601</v>
      </c>
      <c r="BQ292" s="17">
        <v>0.50909090909090904</v>
      </c>
      <c r="BR292" s="26">
        <v>0.72</v>
      </c>
      <c r="BS292" s="26">
        <f t="shared" si="96"/>
        <v>0.60909090909090902</v>
      </c>
      <c r="BU292" s="17">
        <f t="shared" si="97"/>
        <v>0</v>
      </c>
    </row>
    <row r="293" spans="1:73 16347:16347" s="6" customFormat="1" ht="18.75" customHeight="1" x14ac:dyDescent="0.15">
      <c r="A293" s="6" t="s">
        <v>1534</v>
      </c>
      <c r="B293" s="6" t="s">
        <v>687</v>
      </c>
      <c r="C293" s="6" t="s">
        <v>1471</v>
      </c>
      <c r="D293" s="6" t="s">
        <v>769</v>
      </c>
      <c r="E293" s="6" t="s">
        <v>790</v>
      </c>
      <c r="F293" s="6" t="s">
        <v>790</v>
      </c>
      <c r="G293" s="6" t="s">
        <v>333</v>
      </c>
      <c r="H293" s="6" t="s">
        <v>795</v>
      </c>
      <c r="I293" s="6" t="s">
        <v>796</v>
      </c>
      <c r="J293" s="6" t="s">
        <v>27</v>
      </c>
      <c r="K293" s="6" t="s">
        <v>1532</v>
      </c>
      <c r="L293" s="6" t="s">
        <v>1545</v>
      </c>
      <c r="M293" s="6" t="s">
        <v>1535</v>
      </c>
      <c r="N293" s="6">
        <v>0</v>
      </c>
      <c r="O293" s="8"/>
      <c r="P293" s="8">
        <v>2.4</v>
      </c>
      <c r="Q293" s="8">
        <v>11.8</v>
      </c>
      <c r="R293" s="7">
        <f t="shared" si="80"/>
        <v>14.708333333333334</v>
      </c>
      <c r="S293" s="17">
        <f t="shared" si="81"/>
        <v>0.24646892655367236</v>
      </c>
      <c r="U293" s="6">
        <v>5</v>
      </c>
      <c r="V293" s="6">
        <v>4</v>
      </c>
      <c r="W293" s="6">
        <v>3</v>
      </c>
      <c r="X293" s="6" t="s">
        <v>28</v>
      </c>
      <c r="Y293" s="8">
        <v>10</v>
      </c>
      <c r="Z293" s="8">
        <v>10</v>
      </c>
      <c r="AA293" s="8">
        <v>10</v>
      </c>
      <c r="AB293" s="8">
        <v>16</v>
      </c>
      <c r="AC293" s="8">
        <v>18</v>
      </c>
      <c r="AD293" s="8">
        <v>16</v>
      </c>
      <c r="AE293" s="8">
        <v>14</v>
      </c>
      <c r="AF293" s="8">
        <v>14</v>
      </c>
      <c r="AG293" s="8">
        <v>20</v>
      </c>
      <c r="AH293" s="21">
        <v>15.5</v>
      </c>
      <c r="AI293" s="21">
        <v>15</v>
      </c>
      <c r="AJ293" s="21">
        <v>18</v>
      </c>
      <c r="AK293" s="8">
        <f t="shared" si="82"/>
        <v>176.5</v>
      </c>
      <c r="AL293" s="8">
        <v>10.5</v>
      </c>
      <c r="AM293" s="17">
        <f t="shared" si="83"/>
        <v>1.05</v>
      </c>
      <c r="AN293" s="8">
        <v>10</v>
      </c>
      <c r="AO293" s="17">
        <f t="shared" si="84"/>
        <v>1</v>
      </c>
      <c r="AP293" s="7">
        <v>0.5</v>
      </c>
      <c r="AQ293" s="17">
        <f t="shared" si="85"/>
        <v>0.05</v>
      </c>
      <c r="AR293" s="21">
        <v>27</v>
      </c>
      <c r="AS293" s="17">
        <f t="shared" si="86"/>
        <v>1.6875</v>
      </c>
      <c r="AT293" s="21">
        <v>23.5</v>
      </c>
      <c r="AU293" s="17">
        <f t="shared" si="87"/>
        <v>1.3055555555555556</v>
      </c>
      <c r="AV293" s="21">
        <v>0</v>
      </c>
      <c r="AW293" s="17">
        <f t="shared" si="88"/>
        <v>0</v>
      </c>
      <c r="AX293" s="17" t="s">
        <v>1526</v>
      </c>
      <c r="AY293" s="21">
        <v>0</v>
      </c>
      <c r="AZ293" s="17">
        <f t="shared" si="89"/>
        <v>0</v>
      </c>
      <c r="BA293" s="17" t="s">
        <v>1526</v>
      </c>
      <c r="BB293" s="21">
        <v>7.5</v>
      </c>
      <c r="BC293" s="17">
        <f t="shared" si="90"/>
        <v>0.5357142857142857</v>
      </c>
      <c r="BD293" s="21">
        <v>11.92</v>
      </c>
      <c r="BE293" s="17">
        <f t="shared" si="91"/>
        <v>0.59599999999999997</v>
      </c>
      <c r="BF293" s="21">
        <v>10.92</v>
      </c>
      <c r="BG293" s="17">
        <f t="shared" si="98"/>
        <v>0.70451612903225802</v>
      </c>
      <c r="BH293" s="21">
        <v>19.25</v>
      </c>
      <c r="BI293" s="17">
        <f t="shared" si="99"/>
        <v>1.2833333333333334</v>
      </c>
      <c r="BJ293" s="21">
        <f t="shared" si="92"/>
        <v>158.5</v>
      </c>
      <c r="BK293" s="21">
        <f t="shared" si="93"/>
        <v>121.09</v>
      </c>
      <c r="BL293" s="21">
        <f t="shared" si="94"/>
        <v>48.5</v>
      </c>
      <c r="BM293" s="21">
        <f t="shared" si="95"/>
        <v>30.17</v>
      </c>
      <c r="BN293" s="17"/>
      <c r="BO293" s="17"/>
      <c r="BQ293" s="17">
        <v>0.50909090909090904</v>
      </c>
      <c r="BR293" s="26">
        <v>0.72</v>
      </c>
      <c r="BS293" s="26">
        <f t="shared" si="96"/>
        <v>0.60909090909090902</v>
      </c>
      <c r="BU293" s="17">
        <f t="shared" si="97"/>
        <v>0</v>
      </c>
    </row>
    <row r="294" spans="1:73 16347:16347" s="6" customFormat="1" ht="18.75" customHeight="1" x14ac:dyDescent="0.15">
      <c r="A294" s="6" t="s">
        <v>1547</v>
      </c>
      <c r="B294" s="6" t="s">
        <v>687</v>
      </c>
      <c r="C294" s="6" t="s">
        <v>1471</v>
      </c>
      <c r="D294" s="6" t="s">
        <v>769</v>
      </c>
      <c r="E294" s="6" t="s">
        <v>790</v>
      </c>
      <c r="F294" s="6" t="s">
        <v>790</v>
      </c>
      <c r="G294" s="6" t="s">
        <v>1548</v>
      </c>
      <c r="H294" s="6" t="s">
        <v>1439</v>
      </c>
      <c r="I294" s="6" t="s">
        <v>1549</v>
      </c>
      <c r="J294" s="21" t="s">
        <v>29</v>
      </c>
      <c r="K294" s="17" t="s">
        <v>1529</v>
      </c>
      <c r="L294" s="17" t="s">
        <v>1545</v>
      </c>
      <c r="M294" s="21" t="s">
        <v>1535</v>
      </c>
      <c r="N294" s="21">
        <v>0</v>
      </c>
      <c r="O294" s="17"/>
      <c r="P294" s="17"/>
      <c r="Q294" s="6" t="s">
        <v>1304</v>
      </c>
      <c r="R294" s="6">
        <f t="shared" si="80"/>
        <v>5.4222222222222216</v>
      </c>
      <c r="S294" s="6" t="e">
        <f t="shared" si="81"/>
        <v>#VALUE!</v>
      </c>
      <c r="W294" s="6">
        <v>4</v>
      </c>
      <c r="X294" s="6" t="s">
        <v>28</v>
      </c>
      <c r="Y294" s="6">
        <v>3</v>
      </c>
      <c r="Z294" s="6">
        <v>3</v>
      </c>
      <c r="AA294" s="6">
        <v>3</v>
      </c>
      <c r="AB294" s="6">
        <v>3</v>
      </c>
      <c r="AC294" s="6">
        <v>3</v>
      </c>
      <c r="AD294" s="6">
        <v>1.8</v>
      </c>
      <c r="AE294" s="6">
        <v>8</v>
      </c>
      <c r="AF294" s="6">
        <v>11</v>
      </c>
      <c r="AG294" s="6">
        <v>13</v>
      </c>
      <c r="AJ294" s="21"/>
      <c r="AK294" s="6">
        <f t="shared" si="82"/>
        <v>48.8</v>
      </c>
      <c r="AM294" s="6">
        <f t="shared" si="83"/>
        <v>0</v>
      </c>
      <c r="AO294" s="6">
        <f t="shared" si="84"/>
        <v>0</v>
      </c>
      <c r="AP294" s="6">
        <v>0</v>
      </c>
      <c r="AQ294" s="6">
        <f t="shared" si="85"/>
        <v>0</v>
      </c>
      <c r="AR294" s="6">
        <v>0</v>
      </c>
      <c r="AS294" s="6">
        <f t="shared" si="86"/>
        <v>0</v>
      </c>
      <c r="AT294" s="6">
        <v>3</v>
      </c>
      <c r="AU294" s="6">
        <f t="shared" si="87"/>
        <v>1</v>
      </c>
      <c r="AV294" s="6">
        <v>1.7999999999999998</v>
      </c>
      <c r="AW294" s="6">
        <f t="shared" si="88"/>
        <v>0.99999999999999989</v>
      </c>
      <c r="AY294" s="6">
        <v>5.25</v>
      </c>
      <c r="AZ294" s="6">
        <f t="shared" si="89"/>
        <v>0.65625</v>
      </c>
      <c r="BA294" s="6" t="s">
        <v>1526</v>
      </c>
      <c r="BB294" s="6">
        <v>0</v>
      </c>
      <c r="BC294" s="6">
        <f t="shared" si="90"/>
        <v>0</v>
      </c>
      <c r="BD294" s="6">
        <v>2</v>
      </c>
      <c r="BE294" s="6">
        <f t="shared" si="91"/>
        <v>0.15384615384615385</v>
      </c>
      <c r="BH294" s="21"/>
      <c r="BI294" s="17"/>
      <c r="BJ294" s="21">
        <f t="shared" si="92"/>
        <v>48.8</v>
      </c>
      <c r="BK294" s="21">
        <f t="shared" si="93"/>
        <v>12.05</v>
      </c>
      <c r="BL294" s="21">
        <f t="shared" si="94"/>
        <v>0</v>
      </c>
      <c r="BM294" s="21">
        <f t="shared" si="95"/>
        <v>0</v>
      </c>
      <c r="BQ294" s="17">
        <v>0.50909090909090904</v>
      </c>
      <c r="BR294" s="26">
        <v>0.72</v>
      </c>
      <c r="BS294" s="26">
        <f t="shared" si="96"/>
        <v>0.60909090909090902</v>
      </c>
      <c r="BU294" s="17" t="e">
        <f t="shared" si="97"/>
        <v>#DIV/0!</v>
      </c>
      <c r="XDS294" s="21"/>
    </row>
    <row r="295" spans="1:73 16347:16347" s="6" customFormat="1" ht="18.75" customHeight="1" x14ac:dyDescent="0.15">
      <c r="A295" s="6" t="s">
        <v>1534</v>
      </c>
      <c r="B295" s="6" t="s">
        <v>687</v>
      </c>
      <c r="C295" s="6" t="s">
        <v>1471</v>
      </c>
      <c r="D295" s="6" t="s">
        <v>769</v>
      </c>
      <c r="E295" s="6" t="s">
        <v>790</v>
      </c>
      <c r="F295" s="6" t="s">
        <v>790</v>
      </c>
      <c r="G295" s="6" t="s">
        <v>333</v>
      </c>
      <c r="H295" s="6" t="s">
        <v>797</v>
      </c>
      <c r="I295" s="6" t="s">
        <v>798</v>
      </c>
      <c r="J295" s="6" t="s">
        <v>29</v>
      </c>
      <c r="K295" s="6" t="s">
        <v>1529</v>
      </c>
      <c r="L295" s="6" t="s">
        <v>1545</v>
      </c>
      <c r="M295" s="6" t="s">
        <v>1535</v>
      </c>
      <c r="N295" s="6">
        <v>0</v>
      </c>
      <c r="O295" s="8"/>
      <c r="P295" s="8"/>
      <c r="Q295" s="8" t="s">
        <v>1304</v>
      </c>
      <c r="R295" s="7">
        <f t="shared" si="80"/>
        <v>9.5833333333333339</v>
      </c>
      <c r="S295" s="17" t="e">
        <f t="shared" si="81"/>
        <v>#VALUE!</v>
      </c>
      <c r="W295" s="6">
        <v>3</v>
      </c>
      <c r="X295" s="6" t="s">
        <v>28</v>
      </c>
      <c r="Y295" s="8">
        <v>2</v>
      </c>
      <c r="Z295" s="8">
        <v>2</v>
      </c>
      <c r="AA295" s="8">
        <v>3</v>
      </c>
      <c r="AB295" s="8">
        <v>10</v>
      </c>
      <c r="AC295" s="8">
        <v>10</v>
      </c>
      <c r="AD295" s="8">
        <v>12</v>
      </c>
      <c r="AE295" s="8">
        <v>12</v>
      </c>
      <c r="AF295" s="8">
        <v>11</v>
      </c>
      <c r="AG295" s="8">
        <v>13</v>
      </c>
      <c r="AH295" s="21">
        <v>14</v>
      </c>
      <c r="AI295" s="21">
        <v>12</v>
      </c>
      <c r="AJ295" s="21">
        <v>14</v>
      </c>
      <c r="AK295" s="8">
        <f t="shared" si="82"/>
        <v>115</v>
      </c>
      <c r="AL295" s="8">
        <v>2.42</v>
      </c>
      <c r="AM295" s="17">
        <f t="shared" si="83"/>
        <v>1.21</v>
      </c>
      <c r="AN295" s="8">
        <v>3</v>
      </c>
      <c r="AO295" s="17">
        <f t="shared" si="84"/>
        <v>1.5</v>
      </c>
      <c r="AP295" s="7">
        <v>5</v>
      </c>
      <c r="AQ295" s="17">
        <f t="shared" si="85"/>
        <v>1.6666666666666667</v>
      </c>
      <c r="AR295" s="21">
        <v>0</v>
      </c>
      <c r="AS295" s="17">
        <f t="shared" si="86"/>
        <v>0</v>
      </c>
      <c r="AT295" s="21">
        <v>7</v>
      </c>
      <c r="AU295" s="17">
        <f t="shared" si="87"/>
        <v>0.7</v>
      </c>
      <c r="AV295" s="21">
        <v>17</v>
      </c>
      <c r="AW295" s="17">
        <f t="shared" si="88"/>
        <v>1.4166666666666667</v>
      </c>
      <c r="AX295" s="17"/>
      <c r="AY295" s="21">
        <v>20.58</v>
      </c>
      <c r="AZ295" s="17">
        <f t="shared" si="89"/>
        <v>1.7149999999999999</v>
      </c>
      <c r="BA295" s="17"/>
      <c r="BB295" s="21">
        <v>3</v>
      </c>
      <c r="BC295" s="17">
        <f t="shared" si="90"/>
        <v>0.27272727272727271</v>
      </c>
      <c r="BD295" s="21">
        <v>15</v>
      </c>
      <c r="BE295" s="17">
        <f t="shared" si="91"/>
        <v>1.1538461538461537</v>
      </c>
      <c r="BF295" s="21">
        <v>12</v>
      </c>
      <c r="BG295" s="17">
        <f t="shared" si="98"/>
        <v>0.8571428571428571</v>
      </c>
      <c r="BH295" s="21">
        <v>18</v>
      </c>
      <c r="BI295" s="17">
        <f t="shared" si="99"/>
        <v>1.5</v>
      </c>
      <c r="BJ295" s="21">
        <f t="shared" si="92"/>
        <v>101</v>
      </c>
      <c r="BK295" s="21">
        <f t="shared" si="93"/>
        <v>103</v>
      </c>
      <c r="BL295" s="21">
        <f t="shared" si="94"/>
        <v>40</v>
      </c>
      <c r="BM295" s="21">
        <f t="shared" si="95"/>
        <v>30</v>
      </c>
      <c r="BN295" s="17"/>
      <c r="BO295" s="17"/>
      <c r="BQ295" s="17">
        <v>0.50909090909090904</v>
      </c>
      <c r="BR295" s="26">
        <v>0.72</v>
      </c>
      <c r="BS295" s="26">
        <f t="shared" si="96"/>
        <v>0.60909090909090902</v>
      </c>
      <c r="BU295" s="17">
        <f t="shared" si="97"/>
        <v>0</v>
      </c>
    </row>
    <row r="296" spans="1:73 16347:16347" s="6" customFormat="1" ht="18.75" customHeight="1" x14ac:dyDescent="0.15">
      <c r="A296" s="6" t="s">
        <v>1534</v>
      </c>
      <c r="B296" s="6" t="s">
        <v>687</v>
      </c>
      <c r="C296" s="6" t="s">
        <v>1470</v>
      </c>
      <c r="D296" s="6" t="s">
        <v>716</v>
      </c>
      <c r="E296" s="6" t="s">
        <v>736</v>
      </c>
      <c r="F296" s="6" t="s">
        <v>736</v>
      </c>
      <c r="G296" s="6" t="s">
        <v>333</v>
      </c>
      <c r="H296" s="6" t="s">
        <v>737</v>
      </c>
      <c r="I296" s="6" t="s">
        <v>738</v>
      </c>
      <c r="J296" s="6" t="s">
        <v>27</v>
      </c>
      <c r="K296" s="6" t="s">
        <v>1530</v>
      </c>
      <c r="L296" s="6" t="s">
        <v>1545</v>
      </c>
      <c r="M296" s="6" t="s">
        <v>1533</v>
      </c>
      <c r="N296" s="6">
        <v>1</v>
      </c>
      <c r="O296" s="8">
        <v>13</v>
      </c>
      <c r="P296" s="8">
        <v>12.5</v>
      </c>
      <c r="Q296" s="8">
        <v>6.0875000000000004</v>
      </c>
      <c r="R296" s="7">
        <f t="shared" si="80"/>
        <v>13.649999999999999</v>
      </c>
      <c r="S296" s="17">
        <f t="shared" si="81"/>
        <v>1.2422997946611907</v>
      </c>
      <c r="T296" s="6">
        <v>4</v>
      </c>
      <c r="U296" s="6">
        <v>4</v>
      </c>
      <c r="V296" s="6">
        <v>3</v>
      </c>
      <c r="W296" s="6">
        <v>2</v>
      </c>
      <c r="X296" s="6" t="s">
        <v>36</v>
      </c>
      <c r="Y296" s="8">
        <v>17</v>
      </c>
      <c r="Z296" s="8">
        <v>10</v>
      </c>
      <c r="AA296" s="8">
        <v>16.920000000000002</v>
      </c>
      <c r="AB296" s="8">
        <v>15.51</v>
      </c>
      <c r="AC296" s="8">
        <v>13.536</v>
      </c>
      <c r="AD296" s="8">
        <v>12.831</v>
      </c>
      <c r="AE296" s="8">
        <v>12.831</v>
      </c>
      <c r="AF296" s="8">
        <v>12.69</v>
      </c>
      <c r="AG296" s="8">
        <v>12.972</v>
      </c>
      <c r="AH296" s="21">
        <v>12</v>
      </c>
      <c r="AI296" s="21">
        <v>12</v>
      </c>
      <c r="AJ296" s="21">
        <v>15.51</v>
      </c>
      <c r="AK296" s="8">
        <f t="shared" si="82"/>
        <v>163.79999999999998</v>
      </c>
      <c r="AL296" s="8">
        <v>16.75</v>
      </c>
      <c r="AM296" s="17">
        <f t="shared" si="83"/>
        <v>0.98529411764705888</v>
      </c>
      <c r="AN296" s="8">
        <v>10</v>
      </c>
      <c r="AO296" s="17">
        <f t="shared" si="84"/>
        <v>1</v>
      </c>
      <c r="AP296" s="7">
        <v>17</v>
      </c>
      <c r="AQ296" s="17">
        <f t="shared" si="85"/>
        <v>1.0047281323877069</v>
      </c>
      <c r="AR296" s="21">
        <v>10</v>
      </c>
      <c r="AS296" s="17">
        <f t="shared" si="86"/>
        <v>0.64474532559638942</v>
      </c>
      <c r="AT296" s="21">
        <v>27.94</v>
      </c>
      <c r="AU296" s="17">
        <f t="shared" si="87"/>
        <v>2.0641252955082745</v>
      </c>
      <c r="AV296" s="21">
        <v>15</v>
      </c>
      <c r="AW296" s="17">
        <f t="shared" si="88"/>
        <v>1.1690437222352117</v>
      </c>
      <c r="AX296" s="17"/>
      <c r="AY296" s="21">
        <v>12.42</v>
      </c>
      <c r="AZ296" s="17">
        <f t="shared" si="89"/>
        <v>0.96796820201075529</v>
      </c>
      <c r="BA296" s="17" t="s">
        <v>1526</v>
      </c>
      <c r="BB296" s="21">
        <v>5.33</v>
      </c>
      <c r="BC296" s="17">
        <f t="shared" si="90"/>
        <v>0.42001576044129235</v>
      </c>
      <c r="BD296" s="21">
        <v>17.829999999999998</v>
      </c>
      <c r="BE296" s="17">
        <f t="shared" si="91"/>
        <v>1.3744989207523897</v>
      </c>
      <c r="BF296" s="21">
        <v>4.92</v>
      </c>
      <c r="BG296" s="17">
        <f t="shared" si="98"/>
        <v>0.41</v>
      </c>
      <c r="BH296" s="21">
        <v>16.760000000000002</v>
      </c>
      <c r="BI296" s="17">
        <f t="shared" si="99"/>
        <v>1.3966666666666667</v>
      </c>
      <c r="BJ296" s="21">
        <f t="shared" si="92"/>
        <v>148.29</v>
      </c>
      <c r="BK296" s="21">
        <f t="shared" si="93"/>
        <v>153.94999999999996</v>
      </c>
      <c r="BL296" s="21">
        <f t="shared" si="94"/>
        <v>39.51</v>
      </c>
      <c r="BM296" s="21">
        <f t="shared" si="95"/>
        <v>21.68</v>
      </c>
      <c r="BN296" s="17"/>
      <c r="BO296" s="17"/>
      <c r="BQ296" s="17">
        <v>0.93181599606699295</v>
      </c>
      <c r="BR296" s="26">
        <v>0.72</v>
      </c>
      <c r="BS296" s="26">
        <f t="shared" si="96"/>
        <v>1.031815996066993</v>
      </c>
      <c r="BU296" s="17">
        <f t="shared" si="97"/>
        <v>0</v>
      </c>
    </row>
    <row r="297" spans="1:73 16347:16347" s="6" customFormat="1" ht="18.75" customHeight="1" x14ac:dyDescent="0.15">
      <c r="A297" s="6" t="s">
        <v>1534</v>
      </c>
      <c r="B297" s="6" t="s">
        <v>687</v>
      </c>
      <c r="C297" s="6" t="s">
        <v>1470</v>
      </c>
      <c r="D297" s="6" t="s">
        <v>716</v>
      </c>
      <c r="E297" s="6" t="s">
        <v>736</v>
      </c>
      <c r="F297" s="6" t="s">
        <v>736</v>
      </c>
      <c r="G297" s="6" t="s">
        <v>333</v>
      </c>
      <c r="H297" s="6" t="s">
        <v>739</v>
      </c>
      <c r="I297" s="6" t="s">
        <v>740</v>
      </c>
      <c r="J297" s="6" t="s">
        <v>29</v>
      </c>
      <c r="K297" s="6" t="s">
        <v>1529</v>
      </c>
      <c r="L297" s="6" t="s">
        <v>1545</v>
      </c>
      <c r="M297" s="6" t="s">
        <v>1533</v>
      </c>
      <c r="N297" s="6">
        <v>1</v>
      </c>
      <c r="O297" s="8">
        <v>18</v>
      </c>
      <c r="P297" s="8">
        <v>14.166666666666666</v>
      </c>
      <c r="Q297" s="8">
        <v>18</v>
      </c>
      <c r="R297" s="7">
        <f t="shared" si="80"/>
        <v>27.083333333333332</v>
      </c>
      <c r="S297" s="17">
        <f t="shared" si="81"/>
        <v>0.50462962962962954</v>
      </c>
      <c r="T297" s="6">
        <v>4</v>
      </c>
      <c r="U297" s="6">
        <v>4</v>
      </c>
      <c r="V297" s="6">
        <v>3</v>
      </c>
      <c r="W297" s="6">
        <v>2</v>
      </c>
      <c r="X297" s="6" t="s">
        <v>31</v>
      </c>
      <c r="Y297" s="8">
        <v>30</v>
      </c>
      <c r="Z297" s="8">
        <v>15</v>
      </c>
      <c r="AA297" s="8">
        <v>27</v>
      </c>
      <c r="AB297" s="8">
        <v>33</v>
      </c>
      <c r="AC297" s="8">
        <v>32</v>
      </c>
      <c r="AD297" s="8">
        <v>27</v>
      </c>
      <c r="AE297" s="8">
        <v>27</v>
      </c>
      <c r="AF297" s="8">
        <v>26</v>
      </c>
      <c r="AG297" s="8">
        <v>30</v>
      </c>
      <c r="AH297" s="21">
        <v>25</v>
      </c>
      <c r="AI297" s="21">
        <v>28</v>
      </c>
      <c r="AJ297" s="21">
        <v>25</v>
      </c>
      <c r="AK297" s="8">
        <f t="shared" si="82"/>
        <v>325</v>
      </c>
      <c r="AL297" s="8">
        <v>22</v>
      </c>
      <c r="AM297" s="17">
        <f t="shared" si="83"/>
        <v>0.73333333333333328</v>
      </c>
      <c r="AN297" s="8">
        <v>17</v>
      </c>
      <c r="AO297" s="17">
        <f t="shared" si="84"/>
        <v>1.1333333333333333</v>
      </c>
      <c r="AP297" s="7">
        <v>37</v>
      </c>
      <c r="AQ297" s="17">
        <f t="shared" si="85"/>
        <v>1.3703703703703705</v>
      </c>
      <c r="AR297" s="21">
        <v>6</v>
      </c>
      <c r="AS297" s="17">
        <f t="shared" si="86"/>
        <v>0.18181818181818182</v>
      </c>
      <c r="AT297" s="21">
        <v>32</v>
      </c>
      <c r="AU297" s="17">
        <f t="shared" si="87"/>
        <v>1</v>
      </c>
      <c r="AV297" s="21">
        <v>12.75</v>
      </c>
      <c r="AW297" s="17">
        <f t="shared" si="88"/>
        <v>0.47222222222222221</v>
      </c>
      <c r="AX297" s="17" t="s">
        <v>1526</v>
      </c>
      <c r="AY297" s="21">
        <v>27.38</v>
      </c>
      <c r="AZ297" s="17">
        <f t="shared" si="89"/>
        <v>1.0140740740740741</v>
      </c>
      <c r="BA297" s="17"/>
      <c r="BB297" s="21">
        <v>27.83</v>
      </c>
      <c r="BC297" s="17">
        <f t="shared" si="90"/>
        <v>1.0703846153846153</v>
      </c>
      <c r="BD297" s="21">
        <v>10</v>
      </c>
      <c r="BE297" s="17">
        <f t="shared" si="91"/>
        <v>0.33333333333333331</v>
      </c>
      <c r="BF297" s="21">
        <v>4.83</v>
      </c>
      <c r="BG297" s="17">
        <f t="shared" si="98"/>
        <v>0.19320000000000001</v>
      </c>
      <c r="BH297" s="21">
        <v>3</v>
      </c>
      <c r="BI297" s="17">
        <f t="shared" si="99"/>
        <v>0.10714285714285714</v>
      </c>
      <c r="BJ297" s="21">
        <f t="shared" si="92"/>
        <v>300</v>
      </c>
      <c r="BK297" s="21">
        <f t="shared" si="93"/>
        <v>199.79</v>
      </c>
      <c r="BL297" s="21">
        <f t="shared" si="94"/>
        <v>78</v>
      </c>
      <c r="BM297" s="21">
        <f t="shared" si="95"/>
        <v>7.83</v>
      </c>
      <c r="BN297" s="17" t="s">
        <v>1601</v>
      </c>
      <c r="BO297" s="17" t="s">
        <v>1601</v>
      </c>
      <c r="BQ297" s="17">
        <v>0.93181599606699295</v>
      </c>
      <c r="BR297" s="26">
        <v>0.72</v>
      </c>
      <c r="BS297" s="26">
        <f t="shared" si="96"/>
        <v>1.031815996066993</v>
      </c>
      <c r="BU297" s="17">
        <f t="shared" si="97"/>
        <v>0</v>
      </c>
    </row>
    <row r="298" spans="1:73 16347:16347" s="6" customFormat="1" ht="18.75" customHeight="1" x14ac:dyDescent="0.15">
      <c r="A298" s="6" t="s">
        <v>1534</v>
      </c>
      <c r="B298" s="6" t="s">
        <v>687</v>
      </c>
      <c r="C298" s="6" t="s">
        <v>1470</v>
      </c>
      <c r="D298" s="6" t="s">
        <v>716</v>
      </c>
      <c r="E298" s="6" t="s">
        <v>736</v>
      </c>
      <c r="F298" s="6" t="s">
        <v>736</v>
      </c>
      <c r="G298" s="6" t="s">
        <v>333</v>
      </c>
      <c r="H298" s="6" t="s">
        <v>741</v>
      </c>
      <c r="I298" s="6" t="s">
        <v>742</v>
      </c>
      <c r="J298" s="6" t="s">
        <v>27</v>
      </c>
      <c r="K298" s="6" t="s">
        <v>1532</v>
      </c>
      <c r="L298" s="6" t="s">
        <v>1545</v>
      </c>
      <c r="M298" s="6" t="s">
        <v>1533</v>
      </c>
      <c r="N298" s="6">
        <v>1</v>
      </c>
      <c r="O298" s="8"/>
      <c r="P298" s="8">
        <v>12.5</v>
      </c>
      <c r="Q298" s="8">
        <v>32</v>
      </c>
      <c r="R298" s="7">
        <f t="shared" si="80"/>
        <v>39.333333333333336</v>
      </c>
      <c r="S298" s="17">
        <f t="shared" si="81"/>
        <v>0.22916666666666674</v>
      </c>
      <c r="U298" s="6">
        <v>4</v>
      </c>
      <c r="V298" s="6">
        <v>4</v>
      </c>
      <c r="W298" s="6">
        <v>3</v>
      </c>
      <c r="X298" s="6" t="s">
        <v>36</v>
      </c>
      <c r="Y298" s="8">
        <v>40</v>
      </c>
      <c r="Z298" s="8">
        <v>27</v>
      </c>
      <c r="AA298" s="8">
        <v>34</v>
      </c>
      <c r="AB298" s="8">
        <v>32</v>
      </c>
      <c r="AC298" s="8">
        <v>38</v>
      </c>
      <c r="AD298" s="8">
        <v>38</v>
      </c>
      <c r="AE298" s="8">
        <v>38</v>
      </c>
      <c r="AF298" s="8">
        <v>40</v>
      </c>
      <c r="AG298" s="8">
        <v>45</v>
      </c>
      <c r="AH298" s="21">
        <v>40</v>
      </c>
      <c r="AI298" s="21">
        <v>50</v>
      </c>
      <c r="AJ298" s="21">
        <v>50</v>
      </c>
      <c r="AK298" s="8">
        <f t="shared" si="82"/>
        <v>472</v>
      </c>
      <c r="AL298" s="8">
        <v>55.92</v>
      </c>
      <c r="AM298" s="17">
        <f t="shared" si="83"/>
        <v>1.3980000000000001</v>
      </c>
      <c r="AN298" s="8">
        <v>28</v>
      </c>
      <c r="AO298" s="17">
        <f t="shared" si="84"/>
        <v>1.037037037037037</v>
      </c>
      <c r="AP298" s="7">
        <v>31.04</v>
      </c>
      <c r="AQ298" s="17">
        <f t="shared" si="85"/>
        <v>0.91294117647058826</v>
      </c>
      <c r="AR298" s="21">
        <v>37.799999999999997</v>
      </c>
      <c r="AS298" s="17">
        <f t="shared" si="86"/>
        <v>1.1812499999999999</v>
      </c>
      <c r="AT298" s="21">
        <v>40.92</v>
      </c>
      <c r="AU298" s="17">
        <f t="shared" si="87"/>
        <v>1.076842105263158</v>
      </c>
      <c r="AV298" s="21">
        <v>48.43</v>
      </c>
      <c r="AW298" s="17">
        <f t="shared" si="88"/>
        <v>1.2744736842105262</v>
      </c>
      <c r="AX298" s="17"/>
      <c r="AY298" s="21">
        <v>43.33</v>
      </c>
      <c r="AZ298" s="17">
        <f t="shared" si="89"/>
        <v>1.1402631578947369</v>
      </c>
      <c r="BA298" s="17"/>
      <c r="BB298" s="21">
        <v>33.89</v>
      </c>
      <c r="BC298" s="17">
        <f t="shared" si="90"/>
        <v>0.84725000000000006</v>
      </c>
      <c r="BD298" s="21">
        <v>50</v>
      </c>
      <c r="BE298" s="17">
        <f t="shared" si="91"/>
        <v>1.1111111111111112</v>
      </c>
      <c r="BF298" s="21">
        <v>31.5</v>
      </c>
      <c r="BG298" s="17">
        <f t="shared" si="98"/>
        <v>0.78749999999999998</v>
      </c>
      <c r="BH298" s="21">
        <v>34.1</v>
      </c>
      <c r="BI298" s="17">
        <f t="shared" si="99"/>
        <v>0.68200000000000005</v>
      </c>
      <c r="BJ298" s="21">
        <f t="shared" si="92"/>
        <v>422</v>
      </c>
      <c r="BK298" s="21">
        <f t="shared" si="93"/>
        <v>434.93</v>
      </c>
      <c r="BL298" s="21">
        <f t="shared" si="94"/>
        <v>140</v>
      </c>
      <c r="BM298" s="21">
        <f t="shared" si="95"/>
        <v>65.599999999999994</v>
      </c>
      <c r="BN298" s="17" t="s">
        <v>1601</v>
      </c>
      <c r="BO298" s="17" t="s">
        <v>1601</v>
      </c>
      <c r="BQ298" s="17">
        <v>0.93181599606699295</v>
      </c>
      <c r="BR298" s="26">
        <v>0.72</v>
      </c>
      <c r="BS298" s="26">
        <f t="shared" si="96"/>
        <v>1.031815996066993</v>
      </c>
      <c r="BU298" s="17">
        <f t="shared" si="97"/>
        <v>0</v>
      </c>
    </row>
    <row r="299" spans="1:73 16347:16347" s="6" customFormat="1" ht="18.75" customHeight="1" x14ac:dyDescent="0.15">
      <c r="A299" s="6" t="s">
        <v>1534</v>
      </c>
      <c r="B299" s="6" t="s">
        <v>687</v>
      </c>
      <c r="C299" s="6" t="s">
        <v>1470</v>
      </c>
      <c r="D299" s="6" t="s">
        <v>716</v>
      </c>
      <c r="E299" s="6" t="s">
        <v>736</v>
      </c>
      <c r="F299" s="6" t="s">
        <v>736</v>
      </c>
      <c r="G299" s="6" t="s">
        <v>333</v>
      </c>
      <c r="H299" s="6" t="s">
        <v>743</v>
      </c>
      <c r="I299" s="6" t="s">
        <v>744</v>
      </c>
      <c r="J299" s="6" t="s">
        <v>29</v>
      </c>
      <c r="K299" s="6" t="s">
        <v>1529</v>
      </c>
      <c r="L299" s="6" t="s">
        <v>1545</v>
      </c>
      <c r="M299" s="6" t="s">
        <v>1533</v>
      </c>
      <c r="N299" s="6">
        <v>1</v>
      </c>
      <c r="O299" s="8"/>
      <c r="P299" s="8">
        <v>3.3333333333333335</v>
      </c>
      <c r="Q299" s="8">
        <v>10.5</v>
      </c>
      <c r="R299" s="7">
        <f t="shared" si="80"/>
        <v>17.916666666666668</v>
      </c>
      <c r="S299" s="17">
        <f t="shared" si="81"/>
        <v>0.7063492063492065</v>
      </c>
      <c r="U299" s="6">
        <v>5</v>
      </c>
      <c r="V299" s="6">
        <v>4</v>
      </c>
      <c r="W299" s="6">
        <v>3</v>
      </c>
      <c r="X299" s="6" t="s">
        <v>710</v>
      </c>
      <c r="Y299" s="8">
        <v>16</v>
      </c>
      <c r="Z299" s="8">
        <v>10</v>
      </c>
      <c r="AA299" s="8">
        <v>20</v>
      </c>
      <c r="AB299" s="8">
        <v>20</v>
      </c>
      <c r="AC299" s="8">
        <v>18</v>
      </c>
      <c r="AD299" s="8">
        <v>18</v>
      </c>
      <c r="AE299" s="8">
        <v>18</v>
      </c>
      <c r="AF299" s="8">
        <v>18</v>
      </c>
      <c r="AG299" s="8">
        <v>18</v>
      </c>
      <c r="AH299" s="21">
        <v>17</v>
      </c>
      <c r="AI299" s="21">
        <v>20</v>
      </c>
      <c r="AJ299" s="21">
        <v>22</v>
      </c>
      <c r="AK299" s="8">
        <f t="shared" si="82"/>
        <v>215</v>
      </c>
      <c r="AL299" s="8">
        <v>17</v>
      </c>
      <c r="AM299" s="17">
        <f t="shared" si="83"/>
        <v>1.0625</v>
      </c>
      <c r="AN299" s="8">
        <v>12</v>
      </c>
      <c r="AO299" s="17">
        <f t="shared" si="84"/>
        <v>1.2</v>
      </c>
      <c r="AP299" s="7">
        <v>20</v>
      </c>
      <c r="AQ299" s="17">
        <f t="shared" si="85"/>
        <v>1</v>
      </c>
      <c r="AR299" s="21">
        <v>7</v>
      </c>
      <c r="AS299" s="17">
        <f t="shared" si="86"/>
        <v>0.35</v>
      </c>
      <c r="AT299" s="21">
        <v>41.33</v>
      </c>
      <c r="AU299" s="17">
        <f t="shared" si="87"/>
        <v>2.2961111111111112</v>
      </c>
      <c r="AV299" s="21">
        <v>18</v>
      </c>
      <c r="AW299" s="17">
        <f t="shared" si="88"/>
        <v>1</v>
      </c>
      <c r="AX299" s="17"/>
      <c r="AY299" s="21">
        <v>0</v>
      </c>
      <c r="AZ299" s="17">
        <f t="shared" si="89"/>
        <v>0</v>
      </c>
      <c r="BA299" s="17" t="s">
        <v>1526</v>
      </c>
      <c r="BB299" s="21">
        <v>0</v>
      </c>
      <c r="BC299" s="17">
        <f t="shared" si="90"/>
        <v>0</v>
      </c>
      <c r="BD299" s="21">
        <v>3</v>
      </c>
      <c r="BE299" s="17">
        <f t="shared" si="91"/>
        <v>0.16666666666666666</v>
      </c>
      <c r="BF299" s="21">
        <v>0.83</v>
      </c>
      <c r="BG299" s="17">
        <f t="shared" si="98"/>
        <v>4.8823529411764703E-2</v>
      </c>
      <c r="BH299" s="21">
        <v>10</v>
      </c>
      <c r="BI299" s="17">
        <f t="shared" si="99"/>
        <v>0.5</v>
      </c>
      <c r="BJ299" s="21">
        <f t="shared" si="92"/>
        <v>193</v>
      </c>
      <c r="BK299" s="21">
        <f t="shared" si="93"/>
        <v>129.16</v>
      </c>
      <c r="BL299" s="21">
        <f t="shared" si="94"/>
        <v>59</v>
      </c>
      <c r="BM299" s="21">
        <f t="shared" si="95"/>
        <v>10.83</v>
      </c>
      <c r="BN299" s="17" t="s">
        <v>1601</v>
      </c>
      <c r="BO299" s="17" t="s">
        <v>1601</v>
      </c>
      <c r="BQ299" s="17">
        <v>0.93181599606699295</v>
      </c>
      <c r="BR299" s="26">
        <v>0.72</v>
      </c>
      <c r="BS299" s="26">
        <f t="shared" si="96"/>
        <v>1.031815996066993</v>
      </c>
      <c r="BU299" s="17">
        <f t="shared" si="97"/>
        <v>0</v>
      </c>
    </row>
    <row r="300" spans="1:73 16347:16347" s="6" customFormat="1" ht="18.75" customHeight="1" x14ac:dyDescent="0.15">
      <c r="A300" s="6" t="s">
        <v>1534</v>
      </c>
      <c r="B300" s="6" t="s">
        <v>687</v>
      </c>
      <c r="C300" s="6" t="s">
        <v>1470</v>
      </c>
      <c r="D300" s="6" t="s">
        <v>716</v>
      </c>
      <c r="E300" s="6" t="s">
        <v>736</v>
      </c>
      <c r="F300" s="6" t="s">
        <v>736</v>
      </c>
      <c r="G300" s="6" t="s">
        <v>333</v>
      </c>
      <c r="H300" s="6" t="s">
        <v>745</v>
      </c>
      <c r="I300" s="6" t="s">
        <v>746</v>
      </c>
      <c r="J300" s="6" t="s">
        <v>27</v>
      </c>
      <c r="K300" s="6" t="s">
        <v>1532</v>
      </c>
      <c r="L300" s="6" t="s">
        <v>1545</v>
      </c>
      <c r="M300" s="6" t="s">
        <v>1533</v>
      </c>
      <c r="N300" s="6">
        <v>1</v>
      </c>
      <c r="O300" s="8"/>
      <c r="P300" s="8"/>
      <c r="Q300" s="8">
        <v>6.7541666666666664</v>
      </c>
      <c r="R300" s="7">
        <f t="shared" si="80"/>
        <v>11.572878502718519</v>
      </c>
      <c r="S300" s="17">
        <f t="shared" si="81"/>
        <v>0.71344283815696774</v>
      </c>
      <c r="V300" s="6">
        <v>4</v>
      </c>
      <c r="W300" s="6">
        <v>3</v>
      </c>
      <c r="X300" s="6" t="s">
        <v>36</v>
      </c>
      <c r="Y300" s="8">
        <v>12</v>
      </c>
      <c r="Z300" s="8">
        <v>8</v>
      </c>
      <c r="AA300" s="8">
        <v>9.6271016311166395</v>
      </c>
      <c r="AB300" s="8">
        <v>10</v>
      </c>
      <c r="AC300" s="8">
        <v>9.7474404015055978</v>
      </c>
      <c r="AD300" s="8">
        <v>12</v>
      </c>
      <c r="AE300" s="8">
        <v>12</v>
      </c>
      <c r="AF300" s="8">
        <v>13</v>
      </c>
      <c r="AG300" s="8">
        <v>13</v>
      </c>
      <c r="AH300" s="21">
        <v>10.5</v>
      </c>
      <c r="AI300" s="21">
        <v>13</v>
      </c>
      <c r="AJ300" s="21">
        <v>16</v>
      </c>
      <c r="AK300" s="8">
        <f t="shared" si="82"/>
        <v>138.87454203262223</v>
      </c>
      <c r="AL300" s="8">
        <v>31.83</v>
      </c>
      <c r="AM300" s="17">
        <f t="shared" si="83"/>
        <v>2.6524999999999999</v>
      </c>
      <c r="AN300" s="8">
        <v>16</v>
      </c>
      <c r="AO300" s="17">
        <f t="shared" si="84"/>
        <v>2</v>
      </c>
      <c r="AP300" s="7">
        <v>21.5</v>
      </c>
      <c r="AQ300" s="17">
        <f t="shared" si="85"/>
        <v>2.2332785945157028</v>
      </c>
      <c r="AR300" s="21">
        <v>20.88</v>
      </c>
      <c r="AS300" s="17">
        <f t="shared" si="86"/>
        <v>2.0880000000000001</v>
      </c>
      <c r="AT300" s="21">
        <v>30.9583333333333</v>
      </c>
      <c r="AU300" s="17">
        <f t="shared" si="87"/>
        <v>3.1760474604750031</v>
      </c>
      <c r="AV300" s="21">
        <v>19.38</v>
      </c>
      <c r="AW300" s="17">
        <f t="shared" si="88"/>
        <v>1.615</v>
      </c>
      <c r="AX300" s="17"/>
      <c r="AY300" s="21">
        <v>25.916666666666664</v>
      </c>
      <c r="AZ300" s="17">
        <f t="shared" si="89"/>
        <v>2.1597222222222219</v>
      </c>
      <c r="BA300" s="17"/>
      <c r="BB300" s="21">
        <v>14.29</v>
      </c>
      <c r="BC300" s="17">
        <f t="shared" si="90"/>
        <v>1.0992307692307692</v>
      </c>
      <c r="BD300" s="21">
        <v>16.420000000000002</v>
      </c>
      <c r="BE300" s="17">
        <f t="shared" si="91"/>
        <v>1.2630769230769232</v>
      </c>
      <c r="BF300" s="21">
        <v>30.13</v>
      </c>
      <c r="BG300" s="17">
        <f t="shared" si="98"/>
        <v>2.8695238095238094</v>
      </c>
      <c r="BH300" s="21">
        <v>27.38</v>
      </c>
      <c r="BI300" s="17">
        <f t="shared" si="99"/>
        <v>2.106153846153846</v>
      </c>
      <c r="BJ300" s="21">
        <f t="shared" si="92"/>
        <v>122.87454203262223</v>
      </c>
      <c r="BK300" s="21">
        <f t="shared" si="93"/>
        <v>254.68499999999995</v>
      </c>
      <c r="BL300" s="21">
        <f t="shared" si="94"/>
        <v>39.5</v>
      </c>
      <c r="BM300" s="21">
        <f t="shared" si="95"/>
        <v>57.51</v>
      </c>
      <c r="BN300" s="17"/>
      <c r="BO300" s="17"/>
      <c r="BQ300" s="17">
        <v>0.93181599606699295</v>
      </c>
      <c r="BR300" s="26">
        <v>0.72</v>
      </c>
      <c r="BS300" s="26">
        <f t="shared" si="96"/>
        <v>1.031815996066993</v>
      </c>
      <c r="BU300" s="17">
        <f t="shared" si="97"/>
        <v>0</v>
      </c>
    </row>
    <row r="301" spans="1:73 16347:16347" s="6" customFormat="1" ht="18.75" customHeight="1" x14ac:dyDescent="0.15">
      <c r="A301" s="6" t="s">
        <v>1534</v>
      </c>
      <c r="B301" s="6" t="s">
        <v>687</v>
      </c>
      <c r="C301" s="6" t="s">
        <v>1470</v>
      </c>
      <c r="D301" s="6" t="s">
        <v>716</v>
      </c>
      <c r="E301" s="6" t="s">
        <v>716</v>
      </c>
      <c r="F301" s="6" t="s">
        <v>716</v>
      </c>
      <c r="G301" s="6" t="s">
        <v>355</v>
      </c>
      <c r="H301" s="6" t="s">
        <v>717</v>
      </c>
      <c r="I301" s="6" t="s">
        <v>718</v>
      </c>
      <c r="J301" s="6" t="s">
        <v>27</v>
      </c>
      <c r="K301" s="6" t="s">
        <v>1532</v>
      </c>
      <c r="L301" s="6" t="s">
        <v>1545</v>
      </c>
      <c r="M301" s="6" t="s">
        <v>1533</v>
      </c>
      <c r="N301" s="6">
        <v>1</v>
      </c>
      <c r="O301" s="8">
        <v>63</v>
      </c>
      <c r="P301" s="8">
        <v>76.416666666666671</v>
      </c>
      <c r="Q301" s="8">
        <v>82.651666666666671</v>
      </c>
      <c r="R301" s="7">
        <f t="shared" si="80"/>
        <v>97.617833333333337</v>
      </c>
      <c r="S301" s="17">
        <f t="shared" si="81"/>
        <v>0.18107519509588421</v>
      </c>
      <c r="T301" s="6" t="s">
        <v>1330</v>
      </c>
      <c r="U301" s="6">
        <v>3</v>
      </c>
      <c r="V301" s="6">
        <v>2</v>
      </c>
      <c r="W301" s="6">
        <v>1</v>
      </c>
      <c r="X301" s="6" t="s">
        <v>36</v>
      </c>
      <c r="Y301" s="8">
        <v>116.928</v>
      </c>
      <c r="Z301" s="8">
        <v>79.17</v>
      </c>
      <c r="AA301" s="8">
        <v>97.44</v>
      </c>
      <c r="AB301" s="8">
        <v>93.786000000000001</v>
      </c>
      <c r="AC301" s="8">
        <v>98.658000000000001</v>
      </c>
      <c r="AD301" s="8">
        <v>92.567999999999998</v>
      </c>
      <c r="AE301" s="8">
        <v>96.221999999999994</v>
      </c>
      <c r="AF301" s="8">
        <v>101.09400000000001</v>
      </c>
      <c r="AG301" s="8">
        <v>112.056</v>
      </c>
      <c r="AH301" s="21">
        <v>81</v>
      </c>
      <c r="AI301" s="21">
        <v>88</v>
      </c>
      <c r="AJ301" s="21">
        <v>114.492</v>
      </c>
      <c r="AK301" s="8">
        <f t="shared" si="82"/>
        <v>1171.414</v>
      </c>
      <c r="AL301" s="8">
        <v>102.42</v>
      </c>
      <c r="AM301" s="17">
        <f t="shared" si="83"/>
        <v>0.87592364532019706</v>
      </c>
      <c r="AN301" s="8">
        <v>122.37</v>
      </c>
      <c r="AO301" s="17">
        <f t="shared" si="84"/>
        <v>1.5456612353164076</v>
      </c>
      <c r="AP301" s="7">
        <v>56.84</v>
      </c>
      <c r="AQ301" s="17">
        <f t="shared" si="85"/>
        <v>0.58333333333333337</v>
      </c>
      <c r="AR301" s="21">
        <v>69.23</v>
      </c>
      <c r="AS301" s="17">
        <f t="shared" si="86"/>
        <v>0.73816987610091056</v>
      </c>
      <c r="AT301" s="21">
        <v>75.11</v>
      </c>
      <c r="AU301" s="17">
        <f t="shared" si="87"/>
        <v>0.76131687242798352</v>
      </c>
      <c r="AV301" s="21">
        <v>88.9</v>
      </c>
      <c r="AW301" s="17">
        <f t="shared" si="88"/>
        <v>0.96037507562008473</v>
      </c>
      <c r="AX301" s="17" t="s">
        <v>1526</v>
      </c>
      <c r="AY301" s="21">
        <v>79.55</v>
      </c>
      <c r="AZ301" s="17">
        <f t="shared" si="89"/>
        <v>0.82673401093305066</v>
      </c>
      <c r="BA301" s="17" t="s">
        <v>1526</v>
      </c>
      <c r="BB301" s="21">
        <v>62.22</v>
      </c>
      <c r="BC301" s="17">
        <f t="shared" si="90"/>
        <v>0.61546679328150034</v>
      </c>
      <c r="BD301" s="21">
        <v>91</v>
      </c>
      <c r="BE301" s="17">
        <f t="shared" si="91"/>
        <v>0.8120939530234883</v>
      </c>
      <c r="BF301" s="21">
        <v>81.91</v>
      </c>
      <c r="BG301" s="17">
        <f t="shared" si="98"/>
        <v>1.0112345679012344</v>
      </c>
      <c r="BH301" s="21">
        <v>71.25</v>
      </c>
      <c r="BI301" s="17">
        <f t="shared" si="99"/>
        <v>0.80965909090909094</v>
      </c>
      <c r="BJ301" s="21">
        <f t="shared" si="92"/>
        <v>1056.922</v>
      </c>
      <c r="BK301" s="21">
        <f t="shared" si="93"/>
        <v>900.8</v>
      </c>
      <c r="BL301" s="21">
        <f t="shared" si="94"/>
        <v>283.49200000000002</v>
      </c>
      <c r="BM301" s="21">
        <f t="shared" si="95"/>
        <v>153.16</v>
      </c>
      <c r="BN301" s="17" t="s">
        <v>1601</v>
      </c>
      <c r="BO301" s="17" t="s">
        <v>1601</v>
      </c>
      <c r="BQ301" s="17">
        <v>0.61674965821821859</v>
      </c>
      <c r="BR301" s="26">
        <v>0.72</v>
      </c>
      <c r="BS301" s="26">
        <f t="shared" si="96"/>
        <v>0.71674965821821857</v>
      </c>
      <c r="BU301" s="17">
        <f t="shared" si="97"/>
        <v>0</v>
      </c>
    </row>
    <row r="302" spans="1:73 16347:16347" s="6" customFormat="1" ht="18.75" customHeight="1" x14ac:dyDescent="0.15">
      <c r="A302" s="6" t="s">
        <v>1534</v>
      </c>
      <c r="B302" s="6" t="s">
        <v>687</v>
      </c>
      <c r="C302" s="6" t="s">
        <v>1470</v>
      </c>
      <c r="D302" s="6" t="s">
        <v>716</v>
      </c>
      <c r="E302" s="6" t="s">
        <v>716</v>
      </c>
      <c r="F302" s="6" t="s">
        <v>716</v>
      </c>
      <c r="G302" s="6" t="s">
        <v>355</v>
      </c>
      <c r="H302" s="6" t="s">
        <v>719</v>
      </c>
      <c r="I302" s="6" t="s">
        <v>720</v>
      </c>
      <c r="J302" s="6" t="s">
        <v>27</v>
      </c>
      <c r="K302" s="6" t="s">
        <v>1532</v>
      </c>
      <c r="L302" s="6" t="s">
        <v>1545</v>
      </c>
      <c r="M302" s="6" t="s">
        <v>1533</v>
      </c>
      <c r="N302" s="6">
        <v>1</v>
      </c>
      <c r="O302" s="8">
        <v>30</v>
      </c>
      <c r="P302" s="8">
        <v>36.5</v>
      </c>
      <c r="Q302" s="8">
        <v>39.7425</v>
      </c>
      <c r="R302" s="7">
        <f t="shared" si="80"/>
        <v>45.889533333333333</v>
      </c>
      <c r="S302" s="17">
        <f t="shared" si="81"/>
        <v>0.15467153131618128</v>
      </c>
      <c r="T302" s="6" t="s">
        <v>1330</v>
      </c>
      <c r="U302" s="6">
        <v>3</v>
      </c>
      <c r="V302" s="6">
        <v>2</v>
      </c>
      <c r="W302" s="6">
        <v>2</v>
      </c>
      <c r="X302" s="6" t="s">
        <v>721</v>
      </c>
      <c r="Y302" s="8">
        <v>55.68</v>
      </c>
      <c r="Z302" s="8">
        <v>37.700000000000003</v>
      </c>
      <c r="AA302" s="8">
        <v>44.794400000000003</v>
      </c>
      <c r="AB302" s="8">
        <v>48</v>
      </c>
      <c r="AC302" s="8">
        <v>48</v>
      </c>
      <c r="AD302" s="8">
        <v>45</v>
      </c>
      <c r="AE302" s="8">
        <v>45</v>
      </c>
      <c r="AF302" s="8">
        <v>45</v>
      </c>
      <c r="AG302" s="8">
        <v>50</v>
      </c>
      <c r="AH302" s="21">
        <v>39</v>
      </c>
      <c r="AI302" s="21">
        <v>40.5</v>
      </c>
      <c r="AJ302" s="21">
        <v>52</v>
      </c>
      <c r="AK302" s="8">
        <f t="shared" si="82"/>
        <v>550.67439999999999</v>
      </c>
      <c r="AL302" s="8">
        <v>58.2</v>
      </c>
      <c r="AM302" s="17">
        <f t="shared" si="83"/>
        <v>1.0452586206896552</v>
      </c>
      <c r="AN302" s="8">
        <v>45</v>
      </c>
      <c r="AO302" s="17">
        <f t="shared" si="84"/>
        <v>1.1936339522546418</v>
      </c>
      <c r="AP302" s="7">
        <v>25</v>
      </c>
      <c r="AQ302" s="17">
        <f t="shared" si="85"/>
        <v>0.55810547747039807</v>
      </c>
      <c r="AR302" s="21">
        <v>39.619999999999997</v>
      </c>
      <c r="AS302" s="17">
        <f t="shared" si="86"/>
        <v>0.82541666666666658</v>
      </c>
      <c r="AT302" s="21">
        <v>42</v>
      </c>
      <c r="AU302" s="17">
        <f t="shared" si="87"/>
        <v>0.875</v>
      </c>
      <c r="AV302" s="21">
        <v>37.5</v>
      </c>
      <c r="AW302" s="17">
        <f t="shared" si="88"/>
        <v>0.83333333333333337</v>
      </c>
      <c r="AX302" s="17" t="s">
        <v>1526</v>
      </c>
      <c r="AY302" s="21">
        <v>45.13</v>
      </c>
      <c r="AZ302" s="17">
        <f t="shared" si="89"/>
        <v>1.0028888888888889</v>
      </c>
      <c r="BA302" s="17"/>
      <c r="BB302" s="21">
        <v>12.5</v>
      </c>
      <c r="BC302" s="17">
        <f t="shared" si="90"/>
        <v>0.27777777777777779</v>
      </c>
      <c r="BD302" s="21">
        <v>27.049999999999997</v>
      </c>
      <c r="BE302" s="17">
        <f t="shared" si="91"/>
        <v>0.54099999999999993</v>
      </c>
      <c r="BF302" s="21">
        <v>32.42</v>
      </c>
      <c r="BG302" s="17">
        <f t="shared" si="98"/>
        <v>0.83128205128205135</v>
      </c>
      <c r="BH302" s="21">
        <v>40.130000000000003</v>
      </c>
      <c r="BI302" s="17">
        <f t="shared" si="99"/>
        <v>0.9908641975308643</v>
      </c>
      <c r="BJ302" s="21">
        <f t="shared" si="92"/>
        <v>498.67439999999999</v>
      </c>
      <c r="BK302" s="21">
        <f t="shared" si="93"/>
        <v>404.55</v>
      </c>
      <c r="BL302" s="21">
        <f t="shared" si="94"/>
        <v>131.5</v>
      </c>
      <c r="BM302" s="21">
        <f t="shared" si="95"/>
        <v>72.550000000000011</v>
      </c>
      <c r="BN302" s="17"/>
      <c r="BO302" s="17" t="s">
        <v>1601</v>
      </c>
      <c r="BQ302" s="17">
        <v>0.61674965821821859</v>
      </c>
      <c r="BR302" s="26">
        <v>0.72</v>
      </c>
      <c r="BS302" s="26">
        <f t="shared" si="96"/>
        <v>0.71674965821821857</v>
      </c>
      <c r="BU302" s="17">
        <f t="shared" si="97"/>
        <v>0</v>
      </c>
    </row>
    <row r="303" spans="1:73 16347:16347" s="6" customFormat="1" ht="18.75" customHeight="1" x14ac:dyDescent="0.15">
      <c r="A303" s="6" t="s">
        <v>1534</v>
      </c>
      <c r="B303" s="6" t="s">
        <v>687</v>
      </c>
      <c r="C303" s="6" t="s">
        <v>1470</v>
      </c>
      <c r="D303" s="6" t="s">
        <v>716</v>
      </c>
      <c r="E303" s="6" t="s">
        <v>716</v>
      </c>
      <c r="F303" s="6" t="s">
        <v>716</v>
      </c>
      <c r="G303" s="6" t="s">
        <v>355</v>
      </c>
      <c r="H303" s="6" t="s">
        <v>722</v>
      </c>
      <c r="I303" s="6" t="s">
        <v>723</v>
      </c>
      <c r="J303" s="6" t="s">
        <v>29</v>
      </c>
      <c r="K303" s="6" t="s">
        <v>1529</v>
      </c>
      <c r="L303" s="6" t="s">
        <v>1545</v>
      </c>
      <c r="M303" s="6" t="s">
        <v>1533</v>
      </c>
      <c r="N303" s="6">
        <v>1</v>
      </c>
      <c r="O303" s="8">
        <v>18</v>
      </c>
      <c r="P303" s="8">
        <v>17.083333333333332</v>
      </c>
      <c r="Q303" s="8">
        <v>7</v>
      </c>
      <c r="R303" s="7">
        <f t="shared" si="80"/>
        <v>14.883333333333333</v>
      </c>
      <c r="S303" s="17">
        <f t="shared" si="81"/>
        <v>1.1261904761904762</v>
      </c>
      <c r="T303" s="6" t="s">
        <v>1330</v>
      </c>
      <c r="U303" s="6">
        <v>1</v>
      </c>
      <c r="V303" s="6">
        <v>1</v>
      </c>
      <c r="W303" s="6">
        <v>1</v>
      </c>
      <c r="Y303" s="8">
        <v>21.36</v>
      </c>
      <c r="Z303" s="8">
        <v>10.4</v>
      </c>
      <c r="AA303" s="8">
        <v>12.8</v>
      </c>
      <c r="AB303" s="8">
        <v>16</v>
      </c>
      <c r="AC303" s="8">
        <v>16</v>
      </c>
      <c r="AD303" s="8">
        <v>16</v>
      </c>
      <c r="AE303" s="8">
        <v>17</v>
      </c>
      <c r="AF303" s="8">
        <v>17</v>
      </c>
      <c r="AG303" s="8">
        <v>18</v>
      </c>
      <c r="AH303" s="21">
        <v>13</v>
      </c>
      <c r="AI303" s="21">
        <v>12</v>
      </c>
      <c r="AJ303" s="21">
        <v>9.0399999999999991</v>
      </c>
      <c r="AK303" s="8">
        <f t="shared" si="82"/>
        <v>178.6</v>
      </c>
      <c r="AL303" s="8">
        <v>22.28</v>
      </c>
      <c r="AM303" s="17">
        <f t="shared" si="83"/>
        <v>1.0430711610486891</v>
      </c>
      <c r="AN303" s="8">
        <v>11</v>
      </c>
      <c r="AO303" s="17">
        <f t="shared" si="84"/>
        <v>1.0576923076923077</v>
      </c>
      <c r="AP303" s="7">
        <v>25</v>
      </c>
      <c r="AQ303" s="17">
        <f t="shared" si="85"/>
        <v>1.953125</v>
      </c>
      <c r="AR303" s="21">
        <v>15.25</v>
      </c>
      <c r="AS303" s="17">
        <f t="shared" si="86"/>
        <v>0.953125</v>
      </c>
      <c r="AT303" s="21">
        <v>20</v>
      </c>
      <c r="AU303" s="17">
        <f t="shared" si="87"/>
        <v>1.25</v>
      </c>
      <c r="AV303" s="21">
        <v>14</v>
      </c>
      <c r="AW303" s="17">
        <f t="shared" si="88"/>
        <v>0.875</v>
      </c>
      <c r="AX303" s="17" t="s">
        <v>1526</v>
      </c>
      <c r="AY303" s="21">
        <v>15</v>
      </c>
      <c r="AZ303" s="17">
        <f t="shared" si="89"/>
        <v>0.88235294117647056</v>
      </c>
      <c r="BA303" s="17" t="s">
        <v>1526</v>
      </c>
      <c r="BB303" s="21">
        <v>11</v>
      </c>
      <c r="BC303" s="17">
        <f t="shared" si="90"/>
        <v>0.6470588235294118</v>
      </c>
      <c r="BD303" s="21">
        <v>15.25</v>
      </c>
      <c r="BE303" s="17">
        <f t="shared" si="91"/>
        <v>0.84722222222222221</v>
      </c>
      <c r="BF303" s="21">
        <v>14.75</v>
      </c>
      <c r="BG303" s="17">
        <f t="shared" si="98"/>
        <v>1.1346153846153846</v>
      </c>
      <c r="BH303" s="21">
        <v>15.790000000000001</v>
      </c>
      <c r="BI303" s="17">
        <f t="shared" si="99"/>
        <v>1.3158333333333334</v>
      </c>
      <c r="BJ303" s="21">
        <f t="shared" si="92"/>
        <v>169.56</v>
      </c>
      <c r="BK303" s="21">
        <f t="shared" si="93"/>
        <v>179.32</v>
      </c>
      <c r="BL303" s="21">
        <f t="shared" si="94"/>
        <v>34.04</v>
      </c>
      <c r="BM303" s="21">
        <f t="shared" si="95"/>
        <v>30.54</v>
      </c>
      <c r="BN303" s="17"/>
      <c r="BO303" s="17"/>
      <c r="BQ303" s="17">
        <v>0.61674965821821859</v>
      </c>
      <c r="BR303" s="26">
        <v>0.72</v>
      </c>
      <c r="BS303" s="26">
        <f t="shared" si="96"/>
        <v>0.71674965821821857</v>
      </c>
      <c r="BU303" s="17">
        <f t="shared" si="97"/>
        <v>0</v>
      </c>
    </row>
    <row r="304" spans="1:73 16347:16347" s="6" customFormat="1" ht="18.75" customHeight="1" x14ac:dyDescent="0.15">
      <c r="A304" s="6" t="s">
        <v>1534</v>
      </c>
      <c r="B304" s="6" t="s">
        <v>687</v>
      </c>
      <c r="C304" s="6" t="s">
        <v>1470</v>
      </c>
      <c r="D304" s="6" t="s">
        <v>716</v>
      </c>
      <c r="E304" s="6" t="s">
        <v>716</v>
      </c>
      <c r="F304" s="6" t="s">
        <v>716</v>
      </c>
      <c r="G304" s="6" t="s">
        <v>355</v>
      </c>
      <c r="H304" s="6" t="s">
        <v>724</v>
      </c>
      <c r="I304" s="6" t="s">
        <v>725</v>
      </c>
      <c r="J304" s="6" t="s">
        <v>29</v>
      </c>
      <c r="K304" s="6" t="s">
        <v>1529</v>
      </c>
      <c r="L304" s="6" t="s">
        <v>1545</v>
      </c>
      <c r="M304" s="6" t="s">
        <v>1533</v>
      </c>
      <c r="N304" s="6">
        <v>1</v>
      </c>
      <c r="O304" s="8">
        <v>15</v>
      </c>
      <c r="P304" s="8">
        <v>21.666666666666668</v>
      </c>
      <c r="Q304" s="8">
        <v>15</v>
      </c>
      <c r="R304" s="7">
        <f t="shared" si="80"/>
        <v>30.182533333333335</v>
      </c>
      <c r="S304" s="17">
        <f t="shared" si="81"/>
        <v>1.0121688888888891</v>
      </c>
      <c r="T304" s="6" t="s">
        <v>1330</v>
      </c>
      <c r="U304" s="6">
        <v>3</v>
      </c>
      <c r="V304" s="6">
        <v>3</v>
      </c>
      <c r="W304" s="6">
        <v>2</v>
      </c>
      <c r="X304" s="6" t="s">
        <v>31</v>
      </c>
      <c r="Y304" s="8">
        <v>43.69</v>
      </c>
      <c r="Z304" s="8">
        <v>34.799999999999997</v>
      </c>
      <c r="AA304" s="8">
        <v>24.200400000000002</v>
      </c>
      <c r="AB304" s="8">
        <v>32</v>
      </c>
      <c r="AC304" s="8">
        <v>30</v>
      </c>
      <c r="AD304" s="8">
        <v>29</v>
      </c>
      <c r="AE304" s="8">
        <v>26</v>
      </c>
      <c r="AF304" s="8">
        <v>26</v>
      </c>
      <c r="AG304" s="8">
        <v>32</v>
      </c>
      <c r="AH304" s="21">
        <v>27</v>
      </c>
      <c r="AI304" s="21">
        <v>25.5</v>
      </c>
      <c r="AJ304" s="21">
        <v>32</v>
      </c>
      <c r="AK304" s="8">
        <f t="shared" si="82"/>
        <v>362.19040000000001</v>
      </c>
      <c r="AL304" s="8">
        <v>22</v>
      </c>
      <c r="AM304" s="17">
        <f t="shared" si="83"/>
        <v>0.50354772259098191</v>
      </c>
      <c r="AN304" s="8">
        <v>35</v>
      </c>
      <c r="AO304" s="17">
        <f t="shared" si="84"/>
        <v>1.0057471264367817</v>
      </c>
      <c r="AP304" s="7">
        <v>25</v>
      </c>
      <c r="AQ304" s="17">
        <f t="shared" si="85"/>
        <v>1.0330407761855176</v>
      </c>
      <c r="AR304" s="21">
        <v>15</v>
      </c>
      <c r="AS304" s="17">
        <f t="shared" si="86"/>
        <v>0.46875</v>
      </c>
      <c r="AT304" s="21">
        <v>30</v>
      </c>
      <c r="AU304" s="17">
        <f t="shared" si="87"/>
        <v>1</v>
      </c>
      <c r="AV304" s="21">
        <v>20</v>
      </c>
      <c r="AW304" s="17">
        <f t="shared" si="88"/>
        <v>0.68965517241379315</v>
      </c>
      <c r="AX304" s="17" t="s">
        <v>1526</v>
      </c>
      <c r="AY304" s="21">
        <v>21</v>
      </c>
      <c r="AZ304" s="17">
        <f t="shared" si="89"/>
        <v>0.80769230769230771</v>
      </c>
      <c r="BA304" s="17" t="s">
        <v>1526</v>
      </c>
      <c r="BB304" s="21">
        <v>12</v>
      </c>
      <c r="BC304" s="17">
        <f t="shared" si="90"/>
        <v>0.46153846153846156</v>
      </c>
      <c r="BD304" s="21">
        <v>16.5</v>
      </c>
      <c r="BE304" s="17">
        <f t="shared" si="91"/>
        <v>0.515625</v>
      </c>
      <c r="BF304" s="21">
        <v>22.25</v>
      </c>
      <c r="BG304" s="17">
        <f t="shared" si="98"/>
        <v>0.82407407407407407</v>
      </c>
      <c r="BH304" s="21">
        <v>25.67</v>
      </c>
      <c r="BI304" s="17">
        <f t="shared" si="99"/>
        <v>1.0066666666666668</v>
      </c>
      <c r="BJ304" s="21">
        <f t="shared" si="92"/>
        <v>330.19040000000001</v>
      </c>
      <c r="BK304" s="21">
        <f t="shared" si="93"/>
        <v>244.42000000000002</v>
      </c>
      <c r="BL304" s="21">
        <f t="shared" si="94"/>
        <v>84.5</v>
      </c>
      <c r="BM304" s="21">
        <f t="shared" si="95"/>
        <v>47.92</v>
      </c>
      <c r="BN304" s="17"/>
      <c r="BO304" s="17"/>
      <c r="BQ304" s="17">
        <v>0.61674965821821859</v>
      </c>
      <c r="BR304" s="26">
        <v>0.72</v>
      </c>
      <c r="BS304" s="26">
        <f t="shared" si="96"/>
        <v>0.71674965821821857</v>
      </c>
      <c r="BU304" s="17">
        <f t="shared" si="97"/>
        <v>0</v>
      </c>
    </row>
    <row r="305" spans="1:73" s="6" customFormat="1" ht="18.75" customHeight="1" x14ac:dyDescent="0.15">
      <c r="A305" s="6" t="s">
        <v>1534</v>
      </c>
      <c r="B305" s="6" t="s">
        <v>687</v>
      </c>
      <c r="C305" s="6" t="s">
        <v>1470</v>
      </c>
      <c r="D305" s="6" t="s">
        <v>716</v>
      </c>
      <c r="E305" s="6" t="s">
        <v>716</v>
      </c>
      <c r="F305" s="6" t="s">
        <v>716</v>
      </c>
      <c r="G305" s="6" t="s">
        <v>355</v>
      </c>
      <c r="H305" s="6" t="s">
        <v>1325</v>
      </c>
      <c r="I305" s="6" t="s">
        <v>1361</v>
      </c>
      <c r="J305" s="6" t="s">
        <v>29</v>
      </c>
      <c r="K305" s="6" t="s">
        <v>1528</v>
      </c>
      <c r="L305" s="6" t="s">
        <v>1545</v>
      </c>
      <c r="M305" s="6" t="s">
        <v>1533</v>
      </c>
      <c r="N305" s="6">
        <v>1</v>
      </c>
      <c r="O305" s="8"/>
      <c r="P305" s="8"/>
      <c r="Q305" s="8" t="s">
        <v>1386</v>
      </c>
      <c r="R305" s="7">
        <f t="shared" si="80"/>
        <v>12.401999999999999</v>
      </c>
      <c r="S305" s="17" t="e">
        <f t="shared" si="81"/>
        <v>#VALUE!</v>
      </c>
      <c r="U305" s="6">
        <v>4</v>
      </c>
      <c r="V305" s="6">
        <v>4</v>
      </c>
      <c r="W305" s="6">
        <v>3</v>
      </c>
      <c r="X305" s="6" t="s">
        <v>710</v>
      </c>
      <c r="Y305" s="8"/>
      <c r="Z305" s="8"/>
      <c r="AA305" s="8">
        <v>2.52</v>
      </c>
      <c r="AB305" s="8">
        <v>14</v>
      </c>
      <c r="AC305" s="8">
        <v>14</v>
      </c>
      <c r="AD305" s="8">
        <v>14</v>
      </c>
      <c r="AE305" s="8">
        <v>14</v>
      </c>
      <c r="AF305" s="8">
        <v>14</v>
      </c>
      <c r="AG305" s="8">
        <v>14</v>
      </c>
      <c r="AH305" s="21">
        <v>11</v>
      </c>
      <c r="AI305" s="21">
        <v>11.5</v>
      </c>
      <c r="AJ305" s="21">
        <v>15</v>
      </c>
      <c r="AK305" s="8">
        <f t="shared" si="82"/>
        <v>124.02</v>
      </c>
      <c r="AL305" s="8"/>
      <c r="AM305" s="17" t="e">
        <f t="shared" si="83"/>
        <v>#DIV/0!</v>
      </c>
      <c r="AN305" s="8"/>
      <c r="AO305" s="17" t="e">
        <f t="shared" si="84"/>
        <v>#DIV/0!</v>
      </c>
      <c r="AP305" s="7">
        <v>3</v>
      </c>
      <c r="AQ305" s="17">
        <f t="shared" si="85"/>
        <v>1.1904761904761905</v>
      </c>
      <c r="AR305" s="21">
        <v>14</v>
      </c>
      <c r="AS305" s="17">
        <f t="shared" si="86"/>
        <v>1</v>
      </c>
      <c r="AT305" s="21">
        <v>18</v>
      </c>
      <c r="AU305" s="17">
        <f t="shared" si="87"/>
        <v>1.2857142857142858</v>
      </c>
      <c r="AV305" s="21">
        <v>20</v>
      </c>
      <c r="AW305" s="17">
        <f t="shared" si="88"/>
        <v>1.4285714285714286</v>
      </c>
      <c r="AX305" s="17"/>
      <c r="AY305" s="21">
        <v>11</v>
      </c>
      <c r="AZ305" s="17">
        <f t="shared" si="89"/>
        <v>0.7857142857142857</v>
      </c>
      <c r="BA305" s="17" t="s">
        <v>1526</v>
      </c>
      <c r="BB305" s="21">
        <v>10</v>
      </c>
      <c r="BC305" s="17">
        <f t="shared" si="90"/>
        <v>0.7142857142857143</v>
      </c>
      <c r="BD305" s="21">
        <v>15</v>
      </c>
      <c r="BE305" s="17">
        <f t="shared" si="91"/>
        <v>1.0714285714285714</v>
      </c>
      <c r="BF305" s="21">
        <v>9</v>
      </c>
      <c r="BG305" s="17">
        <f t="shared" si="98"/>
        <v>0.81818181818181823</v>
      </c>
      <c r="BH305" s="21">
        <v>10.75</v>
      </c>
      <c r="BI305" s="17">
        <f t="shared" si="99"/>
        <v>0.93478260869565222</v>
      </c>
      <c r="BJ305" s="21">
        <f t="shared" si="92"/>
        <v>109.02</v>
      </c>
      <c r="BK305" s="21">
        <f t="shared" si="93"/>
        <v>110.75</v>
      </c>
      <c r="BL305" s="21">
        <f t="shared" si="94"/>
        <v>37.5</v>
      </c>
      <c r="BM305" s="21">
        <f t="shared" si="95"/>
        <v>19.75</v>
      </c>
      <c r="BN305" s="17"/>
      <c r="BO305" s="17" t="s">
        <v>1601</v>
      </c>
      <c r="BQ305" s="17">
        <v>0.61674965821821859</v>
      </c>
      <c r="BR305" s="26">
        <v>0.72</v>
      </c>
      <c r="BS305" s="26">
        <f t="shared" si="96"/>
        <v>0.71674965821821857</v>
      </c>
      <c r="BU305" s="17">
        <f t="shared" si="97"/>
        <v>0</v>
      </c>
    </row>
    <row r="306" spans="1:73" s="6" customFormat="1" ht="18.75" customHeight="1" x14ac:dyDescent="0.15">
      <c r="A306" s="6" t="s">
        <v>1534</v>
      </c>
      <c r="B306" s="6" t="s">
        <v>687</v>
      </c>
      <c r="C306" s="6" t="s">
        <v>1470</v>
      </c>
      <c r="D306" s="6" t="s">
        <v>716</v>
      </c>
      <c r="E306" s="6" t="s">
        <v>716</v>
      </c>
      <c r="F306" s="6" t="s">
        <v>716</v>
      </c>
      <c r="G306" s="6" t="s">
        <v>355</v>
      </c>
      <c r="H306" s="6" t="s">
        <v>726</v>
      </c>
      <c r="I306" s="6" t="s">
        <v>727</v>
      </c>
      <c r="J306" s="6" t="s">
        <v>27</v>
      </c>
      <c r="K306" s="6" t="s">
        <v>1530</v>
      </c>
      <c r="L306" s="6" t="s">
        <v>1545</v>
      </c>
      <c r="M306" s="6" t="s">
        <v>1533</v>
      </c>
      <c r="N306" s="6">
        <v>1</v>
      </c>
      <c r="O306" s="8"/>
      <c r="P306" s="8">
        <v>15</v>
      </c>
      <c r="Q306" s="8">
        <v>10.600833333333332</v>
      </c>
      <c r="R306" s="7">
        <f t="shared" si="80"/>
        <v>15.924166666666666</v>
      </c>
      <c r="S306" s="17">
        <f t="shared" si="81"/>
        <v>0.50216177973429765</v>
      </c>
      <c r="U306" s="6">
        <v>6</v>
      </c>
      <c r="V306" s="6">
        <v>4</v>
      </c>
      <c r="W306" s="6">
        <v>3</v>
      </c>
      <c r="X306" s="6" t="s">
        <v>710</v>
      </c>
      <c r="Y306" s="8">
        <v>22.54</v>
      </c>
      <c r="Z306" s="8">
        <v>11.05</v>
      </c>
      <c r="AA306" s="8">
        <v>16</v>
      </c>
      <c r="AB306" s="8">
        <v>17</v>
      </c>
      <c r="AC306" s="8">
        <v>16</v>
      </c>
      <c r="AD306" s="8">
        <v>15</v>
      </c>
      <c r="AE306" s="8">
        <v>15</v>
      </c>
      <c r="AF306" s="8">
        <v>16</v>
      </c>
      <c r="AG306" s="8">
        <v>19</v>
      </c>
      <c r="AH306" s="21">
        <v>15</v>
      </c>
      <c r="AI306" s="21">
        <v>13.5</v>
      </c>
      <c r="AJ306" s="21">
        <v>15</v>
      </c>
      <c r="AK306" s="8">
        <f t="shared" si="82"/>
        <v>191.09</v>
      </c>
      <c r="AL306" s="8">
        <v>16</v>
      </c>
      <c r="AM306" s="17">
        <f t="shared" si="83"/>
        <v>0.70984915705412599</v>
      </c>
      <c r="AN306" s="8">
        <v>12</v>
      </c>
      <c r="AO306" s="17">
        <f t="shared" si="84"/>
        <v>1.0859728506787329</v>
      </c>
      <c r="AP306" s="7">
        <v>22</v>
      </c>
      <c r="AQ306" s="17">
        <f t="shared" si="85"/>
        <v>1.375</v>
      </c>
      <c r="AR306" s="21">
        <v>8</v>
      </c>
      <c r="AS306" s="17">
        <f t="shared" si="86"/>
        <v>0.47058823529411764</v>
      </c>
      <c r="AT306" s="21">
        <v>16</v>
      </c>
      <c r="AU306" s="17">
        <f t="shared" si="87"/>
        <v>1</v>
      </c>
      <c r="AV306" s="21">
        <v>20</v>
      </c>
      <c r="AW306" s="17">
        <f t="shared" si="88"/>
        <v>1.3333333333333333</v>
      </c>
      <c r="AX306" s="17"/>
      <c r="AY306" s="21">
        <v>15</v>
      </c>
      <c r="AZ306" s="17">
        <f t="shared" si="89"/>
        <v>1</v>
      </c>
      <c r="BA306" s="17"/>
      <c r="BB306" s="21">
        <v>5</v>
      </c>
      <c r="BC306" s="17">
        <f t="shared" si="90"/>
        <v>0.3125</v>
      </c>
      <c r="BD306" s="21">
        <v>10</v>
      </c>
      <c r="BE306" s="17">
        <f t="shared" si="91"/>
        <v>0.52631578947368418</v>
      </c>
      <c r="BF306" s="21">
        <v>8</v>
      </c>
      <c r="BG306" s="17">
        <f t="shared" si="98"/>
        <v>0.53333333333333333</v>
      </c>
      <c r="BH306" s="21">
        <v>13.25</v>
      </c>
      <c r="BI306" s="17">
        <f t="shared" si="99"/>
        <v>0.98148148148148151</v>
      </c>
      <c r="BJ306" s="21">
        <f t="shared" si="92"/>
        <v>176.09</v>
      </c>
      <c r="BK306" s="21">
        <f t="shared" si="93"/>
        <v>145.25</v>
      </c>
      <c r="BL306" s="21">
        <f t="shared" si="94"/>
        <v>43.5</v>
      </c>
      <c r="BM306" s="21">
        <f t="shared" si="95"/>
        <v>21.25</v>
      </c>
      <c r="BN306" s="17"/>
      <c r="BO306" s="17" t="s">
        <v>1601</v>
      </c>
      <c r="BQ306" s="17">
        <v>0.61674965821821859</v>
      </c>
      <c r="BR306" s="26">
        <v>0.72</v>
      </c>
      <c r="BS306" s="26">
        <f t="shared" si="96"/>
        <v>0.71674965821821857</v>
      </c>
      <c r="BU306" s="17">
        <f t="shared" si="97"/>
        <v>0</v>
      </c>
    </row>
    <row r="307" spans="1:73" s="6" customFormat="1" ht="18.75" customHeight="1" x14ac:dyDescent="0.15">
      <c r="A307" s="6" t="s">
        <v>1534</v>
      </c>
      <c r="B307" s="6" t="s">
        <v>687</v>
      </c>
      <c r="C307" s="6" t="s">
        <v>1470</v>
      </c>
      <c r="D307" s="6" t="s">
        <v>716</v>
      </c>
      <c r="E307" s="6" t="s">
        <v>716</v>
      </c>
      <c r="F307" s="6" t="s">
        <v>716</v>
      </c>
      <c r="G307" s="6" t="s">
        <v>355</v>
      </c>
      <c r="H307" s="6" t="s">
        <v>728</v>
      </c>
      <c r="I307" s="6" t="s">
        <v>729</v>
      </c>
      <c r="J307" s="6" t="s">
        <v>29</v>
      </c>
      <c r="K307" s="6" t="s">
        <v>1529</v>
      </c>
      <c r="L307" s="6" t="s">
        <v>1545</v>
      </c>
      <c r="M307" s="6" t="s">
        <v>1533</v>
      </c>
      <c r="N307" s="6">
        <v>1</v>
      </c>
      <c r="O307" s="8"/>
      <c r="P307" s="8">
        <v>2.4166666666666665</v>
      </c>
      <c r="Q307" s="8">
        <v>5</v>
      </c>
      <c r="R307" s="7">
        <f t="shared" si="80"/>
        <v>10.933</v>
      </c>
      <c r="S307" s="17">
        <f t="shared" si="81"/>
        <v>1.1865999999999999</v>
      </c>
      <c r="U307" s="6">
        <v>3</v>
      </c>
      <c r="V307" s="6">
        <v>2</v>
      </c>
      <c r="W307" s="6">
        <v>2</v>
      </c>
      <c r="X307" s="6" t="s">
        <v>31</v>
      </c>
      <c r="Y307" s="8">
        <v>12.48</v>
      </c>
      <c r="Z307" s="8">
        <v>8.4499999999999993</v>
      </c>
      <c r="AA307" s="8">
        <v>10.4</v>
      </c>
      <c r="AB307" s="8">
        <v>11</v>
      </c>
      <c r="AC307" s="8">
        <v>12</v>
      </c>
      <c r="AD307" s="8">
        <v>11</v>
      </c>
      <c r="AE307" s="8">
        <v>11</v>
      </c>
      <c r="AF307" s="8">
        <v>12</v>
      </c>
      <c r="AG307" s="8">
        <v>12</v>
      </c>
      <c r="AH307" s="21">
        <v>9</v>
      </c>
      <c r="AI307" s="21"/>
      <c r="AJ307" s="21"/>
      <c r="AK307" s="8">
        <f t="shared" si="82"/>
        <v>109.33</v>
      </c>
      <c r="AL307" s="8">
        <v>16</v>
      </c>
      <c r="AM307" s="17">
        <f t="shared" si="83"/>
        <v>1.2820512820512819</v>
      </c>
      <c r="AN307" s="8">
        <v>9</v>
      </c>
      <c r="AO307" s="17">
        <f t="shared" si="84"/>
        <v>1.0650887573964498</v>
      </c>
      <c r="AP307" s="7">
        <v>17</v>
      </c>
      <c r="AQ307" s="17">
        <f t="shared" si="85"/>
        <v>1.6346153846153846</v>
      </c>
      <c r="AR307" s="21">
        <v>4</v>
      </c>
      <c r="AS307" s="17">
        <f t="shared" si="86"/>
        <v>0.36363636363636365</v>
      </c>
      <c r="AT307" s="21">
        <v>0.25</v>
      </c>
      <c r="AU307" s="17">
        <f t="shared" si="87"/>
        <v>2.0833333333333332E-2</v>
      </c>
      <c r="AV307" s="21">
        <v>0.25</v>
      </c>
      <c r="AW307" s="17">
        <f t="shared" si="88"/>
        <v>2.2727272727272728E-2</v>
      </c>
      <c r="AX307" s="17" t="s">
        <v>1526</v>
      </c>
      <c r="AY307" s="21">
        <v>0</v>
      </c>
      <c r="AZ307" s="17">
        <f t="shared" si="89"/>
        <v>0</v>
      </c>
      <c r="BA307" s="17" t="s">
        <v>1526</v>
      </c>
      <c r="BB307" s="21">
        <v>0</v>
      </c>
      <c r="BC307" s="17">
        <f t="shared" si="90"/>
        <v>0</v>
      </c>
      <c r="BD307" s="21">
        <v>1</v>
      </c>
      <c r="BE307" s="17">
        <f t="shared" si="91"/>
        <v>8.3333333333333329E-2</v>
      </c>
      <c r="BF307" s="21">
        <v>2</v>
      </c>
      <c r="BG307" s="17">
        <f t="shared" si="98"/>
        <v>0.22222222222222221</v>
      </c>
      <c r="BH307" s="21"/>
      <c r="BI307" s="17"/>
      <c r="BJ307" s="21">
        <f t="shared" si="92"/>
        <v>109.33</v>
      </c>
      <c r="BK307" s="21">
        <f t="shared" si="93"/>
        <v>49.5</v>
      </c>
      <c r="BL307" s="21">
        <f t="shared" si="94"/>
        <v>9</v>
      </c>
      <c r="BM307" s="21">
        <f t="shared" si="95"/>
        <v>2</v>
      </c>
      <c r="BN307" s="17"/>
      <c r="BO307" s="17"/>
      <c r="BQ307" s="17">
        <v>0.61674965821821859</v>
      </c>
      <c r="BR307" s="26">
        <v>0.72</v>
      </c>
      <c r="BS307" s="26">
        <f t="shared" si="96"/>
        <v>0.71674965821821857</v>
      </c>
      <c r="BU307" s="17" t="e">
        <f t="shared" si="97"/>
        <v>#DIV/0!</v>
      </c>
    </row>
    <row r="308" spans="1:73" s="6" customFormat="1" ht="18.75" customHeight="1" x14ac:dyDescent="0.15">
      <c r="A308" s="6" t="s">
        <v>1534</v>
      </c>
      <c r="B308" s="6" t="s">
        <v>687</v>
      </c>
      <c r="C308" s="6" t="s">
        <v>1470</v>
      </c>
      <c r="D308" s="6" t="s">
        <v>716</v>
      </c>
      <c r="E308" s="6" t="s">
        <v>716</v>
      </c>
      <c r="F308" s="6" t="s">
        <v>716</v>
      </c>
      <c r="G308" s="6" t="s">
        <v>355</v>
      </c>
      <c r="H308" s="6" t="s">
        <v>730</v>
      </c>
      <c r="I308" s="6" t="s">
        <v>731</v>
      </c>
      <c r="J308" s="6" t="s">
        <v>29</v>
      </c>
      <c r="K308" s="6" t="s">
        <v>1529</v>
      </c>
      <c r="L308" s="6" t="s">
        <v>1545</v>
      </c>
      <c r="M308" s="6" t="s">
        <v>1535</v>
      </c>
      <c r="N308" s="6">
        <v>0</v>
      </c>
      <c r="O308" s="8"/>
      <c r="P308" s="8"/>
      <c r="Q308" s="8">
        <v>1.0683333333333334</v>
      </c>
      <c r="R308" s="7">
        <f t="shared" si="80"/>
        <v>6.0873800000000005</v>
      </c>
      <c r="S308" s="17">
        <f t="shared" si="81"/>
        <v>4.698015600624025</v>
      </c>
      <c r="V308" s="6">
        <v>4</v>
      </c>
      <c r="W308" s="6">
        <v>3</v>
      </c>
      <c r="X308" s="6" t="s">
        <v>710</v>
      </c>
      <c r="Y308" s="8">
        <v>13.832000000000001</v>
      </c>
      <c r="Z308" s="8">
        <v>8.9049999999999994</v>
      </c>
      <c r="AA308" s="8">
        <v>5.3115599999999992</v>
      </c>
      <c r="AB308" s="8">
        <v>6</v>
      </c>
      <c r="AC308" s="8">
        <v>5</v>
      </c>
      <c r="AD308" s="8">
        <v>5</v>
      </c>
      <c r="AE308" s="8">
        <v>5</v>
      </c>
      <c r="AF308" s="8">
        <v>5</v>
      </c>
      <c r="AG308" s="8">
        <v>5</v>
      </c>
      <c r="AH308" s="21">
        <v>4</v>
      </c>
      <c r="AI308" s="21">
        <v>4</v>
      </c>
      <c r="AJ308" s="21">
        <v>6</v>
      </c>
      <c r="AK308" s="8">
        <f t="shared" si="82"/>
        <v>73.048560000000009</v>
      </c>
      <c r="AL308" s="8">
        <v>19</v>
      </c>
      <c r="AM308" s="17">
        <f t="shared" si="83"/>
        <v>1.3736263736263736</v>
      </c>
      <c r="AN308" s="8">
        <v>9</v>
      </c>
      <c r="AO308" s="17">
        <f t="shared" si="84"/>
        <v>1.0106681639528357</v>
      </c>
      <c r="AP308" s="7">
        <v>6</v>
      </c>
      <c r="AQ308" s="17">
        <f t="shared" si="85"/>
        <v>1.1296116395183338</v>
      </c>
      <c r="AR308" s="21">
        <v>13</v>
      </c>
      <c r="AS308" s="17">
        <f t="shared" si="86"/>
        <v>2.1666666666666665</v>
      </c>
      <c r="AT308" s="21">
        <v>2</v>
      </c>
      <c r="AU308" s="17">
        <f t="shared" si="87"/>
        <v>0.4</v>
      </c>
      <c r="AV308" s="21">
        <v>3</v>
      </c>
      <c r="AW308" s="17">
        <f t="shared" si="88"/>
        <v>0.6</v>
      </c>
      <c r="AX308" s="17" t="s">
        <v>1526</v>
      </c>
      <c r="AY308" s="21">
        <v>2</v>
      </c>
      <c r="AZ308" s="17">
        <f t="shared" si="89"/>
        <v>0.4</v>
      </c>
      <c r="BA308" s="17" t="s">
        <v>1526</v>
      </c>
      <c r="BB308" s="21">
        <v>0</v>
      </c>
      <c r="BC308" s="17">
        <f t="shared" si="90"/>
        <v>0</v>
      </c>
      <c r="BD308" s="21">
        <v>1</v>
      </c>
      <c r="BE308" s="17">
        <f t="shared" si="91"/>
        <v>0.2</v>
      </c>
      <c r="BF308" s="21">
        <v>0.25</v>
      </c>
      <c r="BG308" s="17">
        <f t="shared" si="98"/>
        <v>6.25E-2</v>
      </c>
      <c r="BH308" s="21">
        <v>4</v>
      </c>
      <c r="BI308" s="17">
        <f t="shared" si="99"/>
        <v>1</v>
      </c>
      <c r="BJ308" s="21">
        <f t="shared" si="92"/>
        <v>67.048560000000009</v>
      </c>
      <c r="BK308" s="21">
        <f t="shared" si="93"/>
        <v>59.25</v>
      </c>
      <c r="BL308" s="21">
        <f t="shared" si="94"/>
        <v>14</v>
      </c>
      <c r="BM308" s="21">
        <f t="shared" si="95"/>
        <v>4.25</v>
      </c>
      <c r="BN308" s="17"/>
      <c r="BO308" s="17"/>
      <c r="BQ308" s="17">
        <v>0.61674965821821859</v>
      </c>
      <c r="BR308" s="26">
        <v>0.72</v>
      </c>
      <c r="BS308" s="26">
        <f t="shared" si="96"/>
        <v>0.71674965821821857</v>
      </c>
      <c r="BU308" s="17">
        <f t="shared" si="97"/>
        <v>0</v>
      </c>
    </row>
    <row r="309" spans="1:73" s="6" customFormat="1" ht="18.75" customHeight="1" x14ac:dyDescent="0.15">
      <c r="A309" s="6" t="s">
        <v>1534</v>
      </c>
      <c r="B309" s="6" t="s">
        <v>687</v>
      </c>
      <c r="C309" s="6" t="s">
        <v>1470</v>
      </c>
      <c r="D309" s="6" t="s">
        <v>716</v>
      </c>
      <c r="E309" s="6" t="s">
        <v>716</v>
      </c>
      <c r="F309" s="6" t="s">
        <v>716</v>
      </c>
      <c r="G309" s="6" t="s">
        <v>355</v>
      </c>
      <c r="H309" s="6" t="s">
        <v>732</v>
      </c>
      <c r="I309" s="6" t="s">
        <v>733</v>
      </c>
      <c r="J309" s="6" t="s">
        <v>29</v>
      </c>
      <c r="K309" s="6" t="s">
        <v>1529</v>
      </c>
      <c r="L309" s="6" t="s">
        <v>1545</v>
      </c>
      <c r="M309" s="6" t="s">
        <v>1535</v>
      </c>
      <c r="N309" s="6">
        <v>0</v>
      </c>
      <c r="O309" s="8"/>
      <c r="P309" s="8"/>
      <c r="Q309" s="8">
        <v>1.2516666666666667</v>
      </c>
      <c r="R309" s="7">
        <f t="shared" si="80"/>
        <v>7.2396466666666663</v>
      </c>
      <c r="S309" s="17">
        <f t="shared" si="81"/>
        <v>4.7840053262316911</v>
      </c>
      <c r="V309" s="6">
        <v>4</v>
      </c>
      <c r="W309" s="6">
        <v>3</v>
      </c>
      <c r="X309" s="6" t="s">
        <v>710</v>
      </c>
      <c r="Y309" s="8">
        <v>14.4</v>
      </c>
      <c r="Z309" s="8">
        <v>9.75</v>
      </c>
      <c r="AA309" s="8">
        <v>6.7257599999999984</v>
      </c>
      <c r="AB309" s="8">
        <v>7</v>
      </c>
      <c r="AC309" s="8">
        <v>6</v>
      </c>
      <c r="AD309" s="8">
        <v>6</v>
      </c>
      <c r="AE309" s="8">
        <v>6</v>
      </c>
      <c r="AF309" s="8">
        <v>6</v>
      </c>
      <c r="AG309" s="8">
        <v>6</v>
      </c>
      <c r="AH309" s="21">
        <v>6</v>
      </c>
      <c r="AI309" s="21">
        <v>6</v>
      </c>
      <c r="AJ309" s="21">
        <v>7</v>
      </c>
      <c r="AK309" s="8">
        <f t="shared" si="82"/>
        <v>86.87576</v>
      </c>
      <c r="AL309" s="8">
        <v>25</v>
      </c>
      <c r="AM309" s="17">
        <f t="shared" si="83"/>
        <v>1.7361111111111112</v>
      </c>
      <c r="AN309" s="8">
        <v>10</v>
      </c>
      <c r="AO309" s="17">
        <f t="shared" si="84"/>
        <v>1.0256410256410255</v>
      </c>
      <c r="AP309" s="7">
        <v>7</v>
      </c>
      <c r="AQ309" s="17">
        <f t="shared" si="85"/>
        <v>1.0407745741745174</v>
      </c>
      <c r="AR309" s="21">
        <v>10</v>
      </c>
      <c r="AS309" s="17">
        <f t="shared" si="86"/>
        <v>1.4285714285714286</v>
      </c>
      <c r="AT309" s="21">
        <v>8</v>
      </c>
      <c r="AU309" s="17">
        <f t="shared" si="87"/>
        <v>1.3333333333333333</v>
      </c>
      <c r="AV309" s="21">
        <v>2</v>
      </c>
      <c r="AW309" s="17">
        <f t="shared" si="88"/>
        <v>0.33333333333333331</v>
      </c>
      <c r="AX309" s="17" t="s">
        <v>1526</v>
      </c>
      <c r="AY309" s="21">
        <v>5</v>
      </c>
      <c r="AZ309" s="17">
        <f t="shared" si="89"/>
        <v>0.83333333333333337</v>
      </c>
      <c r="BA309" s="17" t="s">
        <v>1526</v>
      </c>
      <c r="BB309" s="21">
        <v>0.75</v>
      </c>
      <c r="BC309" s="17">
        <f t="shared" si="90"/>
        <v>0.125</v>
      </c>
      <c r="BD309" s="21">
        <v>5</v>
      </c>
      <c r="BE309" s="17">
        <f t="shared" si="91"/>
        <v>0.83333333333333337</v>
      </c>
      <c r="BF309" s="21">
        <v>-2.33</v>
      </c>
      <c r="BG309" s="17">
        <f>BF309/AH309</f>
        <v>-0.38833333333333336</v>
      </c>
      <c r="BH309" s="21">
        <v>4.5</v>
      </c>
      <c r="BI309" s="17">
        <f t="shared" si="99"/>
        <v>0.75</v>
      </c>
      <c r="BJ309" s="21">
        <f t="shared" si="92"/>
        <v>79.87576</v>
      </c>
      <c r="BK309" s="21">
        <f t="shared" si="93"/>
        <v>74.92</v>
      </c>
      <c r="BL309" s="21">
        <f t="shared" si="94"/>
        <v>19</v>
      </c>
      <c r="BM309" s="21">
        <f t="shared" si="95"/>
        <v>2.17</v>
      </c>
      <c r="BN309" s="17" t="s">
        <v>1601</v>
      </c>
      <c r="BO309" s="17" t="s">
        <v>1601</v>
      </c>
      <c r="BQ309" s="17">
        <v>0.61674965821821859</v>
      </c>
      <c r="BR309" s="26">
        <v>0.72</v>
      </c>
      <c r="BS309" s="26">
        <f t="shared" si="96"/>
        <v>0.71674965821821857</v>
      </c>
      <c r="BU309" s="17">
        <f t="shared" si="97"/>
        <v>0</v>
      </c>
    </row>
    <row r="310" spans="1:73" s="6" customFormat="1" ht="18.75" customHeight="1" x14ac:dyDescent="0.15">
      <c r="A310" s="6" t="s">
        <v>1534</v>
      </c>
      <c r="B310" s="6" t="s">
        <v>687</v>
      </c>
      <c r="C310" s="6" t="s">
        <v>1470</v>
      </c>
      <c r="D310" s="6" t="s">
        <v>716</v>
      </c>
      <c r="E310" s="6" t="s">
        <v>716</v>
      </c>
      <c r="F310" s="6" t="s">
        <v>716</v>
      </c>
      <c r="G310" s="6" t="s">
        <v>355</v>
      </c>
      <c r="H310" s="6" t="s">
        <v>734</v>
      </c>
      <c r="I310" s="6" t="s">
        <v>735</v>
      </c>
      <c r="J310" s="6" t="s">
        <v>29</v>
      </c>
      <c r="K310" s="6" t="s">
        <v>1529</v>
      </c>
      <c r="L310" s="6" t="s">
        <v>1545</v>
      </c>
      <c r="M310" s="6" t="s">
        <v>1535</v>
      </c>
      <c r="N310" s="6">
        <v>0</v>
      </c>
      <c r="O310" s="8"/>
      <c r="P310" s="8"/>
      <c r="Q310" s="8">
        <v>2.6916666666666664</v>
      </c>
      <c r="R310" s="7">
        <f t="shared" si="80"/>
        <v>5.01</v>
      </c>
      <c r="S310" s="17">
        <f t="shared" si="81"/>
        <v>0.86130030959752335</v>
      </c>
      <c r="V310" s="6">
        <v>3</v>
      </c>
      <c r="W310" s="6">
        <v>2</v>
      </c>
      <c r="X310" s="6" t="s">
        <v>31</v>
      </c>
      <c r="Y310" s="8">
        <v>18.48</v>
      </c>
      <c r="Z310" s="8">
        <v>10.4</v>
      </c>
      <c r="AA310" s="8">
        <v>3.7859999999999996</v>
      </c>
      <c r="AB310" s="8">
        <v>3.4704999999999999</v>
      </c>
      <c r="AC310" s="8">
        <v>3.0287999999999999</v>
      </c>
      <c r="AD310" s="8">
        <v>2.8710499999999999</v>
      </c>
      <c r="AE310" s="8">
        <v>2.8710499999999999</v>
      </c>
      <c r="AF310" s="8">
        <v>2.8394999999999997</v>
      </c>
      <c r="AG310" s="8">
        <v>2.9025999999999996</v>
      </c>
      <c r="AH310" s="21">
        <v>3</v>
      </c>
      <c r="AI310" s="21">
        <v>3</v>
      </c>
      <c r="AJ310" s="21">
        <v>3.4704999999999999</v>
      </c>
      <c r="AK310" s="8">
        <f t="shared" si="82"/>
        <v>60.12</v>
      </c>
      <c r="AL310" s="8">
        <v>11</v>
      </c>
      <c r="AM310" s="17">
        <f t="shared" si="83"/>
        <v>0.59523809523809523</v>
      </c>
      <c r="AN310" s="8">
        <v>10.5</v>
      </c>
      <c r="AO310" s="17">
        <f t="shared" si="84"/>
        <v>1.0096153846153846</v>
      </c>
      <c r="AP310" s="7">
        <v>4</v>
      </c>
      <c r="AQ310" s="17">
        <f t="shared" si="85"/>
        <v>1.0565240359218173</v>
      </c>
      <c r="AR310" s="21">
        <v>3.5</v>
      </c>
      <c r="AS310" s="17">
        <f t="shared" si="86"/>
        <v>1.0085002161071892</v>
      </c>
      <c r="AT310" s="21">
        <v>4</v>
      </c>
      <c r="AU310" s="17">
        <f t="shared" si="87"/>
        <v>1.3206550449022716</v>
      </c>
      <c r="AV310" s="21">
        <v>8</v>
      </c>
      <c r="AW310" s="17">
        <f t="shared" si="88"/>
        <v>2.786437017815782</v>
      </c>
      <c r="AX310" s="17"/>
      <c r="AY310" s="21">
        <v>1</v>
      </c>
      <c r="AZ310" s="17">
        <f t="shared" si="89"/>
        <v>0.34830462722697275</v>
      </c>
      <c r="BA310" s="17" t="s">
        <v>1526</v>
      </c>
      <c r="BB310" s="21">
        <v>0</v>
      </c>
      <c r="BC310" s="17">
        <f t="shared" si="90"/>
        <v>0</v>
      </c>
      <c r="BD310" s="21">
        <v>5</v>
      </c>
      <c r="BE310" s="17">
        <f t="shared" si="91"/>
        <v>1.7225935368290501</v>
      </c>
      <c r="BF310" s="21">
        <v>1</v>
      </c>
      <c r="BG310" s="17">
        <f t="shared" si="98"/>
        <v>0.33333333333333331</v>
      </c>
      <c r="BH310" s="21">
        <v>2</v>
      </c>
      <c r="BI310" s="17">
        <f t="shared" si="99"/>
        <v>0.66666666666666663</v>
      </c>
      <c r="BJ310" s="21">
        <f t="shared" si="92"/>
        <v>56.649499999999996</v>
      </c>
      <c r="BK310" s="21">
        <f t="shared" si="93"/>
        <v>50</v>
      </c>
      <c r="BL310" s="21">
        <f t="shared" si="94"/>
        <v>9.4704999999999995</v>
      </c>
      <c r="BM310" s="21">
        <f t="shared" si="95"/>
        <v>3</v>
      </c>
      <c r="BN310" s="17" t="s">
        <v>1601</v>
      </c>
      <c r="BO310" s="17" t="s">
        <v>1601</v>
      </c>
      <c r="BQ310" s="17">
        <v>0.61674965821821859</v>
      </c>
      <c r="BR310" s="26">
        <v>0.72</v>
      </c>
      <c r="BS310" s="26">
        <f t="shared" si="96"/>
        <v>0.71674965821821857</v>
      </c>
      <c r="BU310" s="17">
        <f t="shared" si="97"/>
        <v>0</v>
      </c>
    </row>
    <row r="311" spans="1:73" s="6" customFormat="1" ht="18.75" customHeight="1" x14ac:dyDescent="0.15">
      <c r="A311" s="6" t="s">
        <v>1534</v>
      </c>
      <c r="B311" s="6" t="s">
        <v>687</v>
      </c>
      <c r="C311" s="6" t="s">
        <v>1472</v>
      </c>
      <c r="D311" s="6" t="s">
        <v>799</v>
      </c>
      <c r="E311" s="6" t="s">
        <v>799</v>
      </c>
      <c r="F311" s="6" t="s">
        <v>799</v>
      </c>
      <c r="G311" s="6" t="s">
        <v>355</v>
      </c>
      <c r="H311" s="6" t="s">
        <v>800</v>
      </c>
      <c r="I311" s="6" t="s">
        <v>801</v>
      </c>
      <c r="J311" s="6" t="s">
        <v>29</v>
      </c>
      <c r="K311" s="6" t="s">
        <v>1529</v>
      </c>
      <c r="L311" s="6" t="s">
        <v>1545</v>
      </c>
      <c r="M311" s="6" t="s">
        <v>1533</v>
      </c>
      <c r="N311" s="6">
        <v>1</v>
      </c>
      <c r="O311" s="8">
        <v>26.17</v>
      </c>
      <c r="P311" s="8">
        <v>26.6666666666667</v>
      </c>
      <c r="Q311" s="8">
        <v>20</v>
      </c>
      <c r="R311" s="7">
        <f t="shared" si="80"/>
        <v>34.681181024780493</v>
      </c>
      <c r="S311" s="17">
        <f t="shared" si="81"/>
        <v>0.7340590512390246</v>
      </c>
      <c r="T311" s="6">
        <v>4</v>
      </c>
      <c r="U311" s="6">
        <v>2</v>
      </c>
      <c r="V311" s="6">
        <v>1</v>
      </c>
      <c r="W311" s="6">
        <v>1</v>
      </c>
      <c r="Y311" s="8">
        <v>43.579303045865998</v>
      </c>
      <c r="Z311" s="8">
        <v>29.7033060561375</v>
      </c>
      <c r="AA311" s="8">
        <v>34.8634424366928</v>
      </c>
      <c r="AB311" s="8">
        <v>33.692655190684398</v>
      </c>
      <c r="AC311" s="8">
        <v>35.080254889657297</v>
      </c>
      <c r="AD311" s="8">
        <v>32.521867944676103</v>
      </c>
      <c r="AE311" s="8">
        <v>33.779380171870201</v>
      </c>
      <c r="AF311" s="8">
        <v>36.2510421356656</v>
      </c>
      <c r="AG311" s="8">
        <v>39.156329005389999</v>
      </c>
      <c r="AH311" s="21">
        <v>28</v>
      </c>
      <c r="AI311" s="21">
        <v>31</v>
      </c>
      <c r="AJ311" s="21">
        <v>38.546591420726102</v>
      </c>
      <c r="AK311" s="8">
        <f t="shared" si="82"/>
        <v>416.17417229736594</v>
      </c>
      <c r="AL311" s="8">
        <v>42</v>
      </c>
      <c r="AM311" s="17">
        <f t="shared" si="83"/>
        <v>0.96376025003878962</v>
      </c>
      <c r="AN311" s="8">
        <v>33.9</v>
      </c>
      <c r="AO311" s="17">
        <f t="shared" si="84"/>
        <v>1.1412870990162172</v>
      </c>
      <c r="AP311" s="7">
        <v>36</v>
      </c>
      <c r="AQ311" s="17">
        <f t="shared" si="85"/>
        <v>1.0326002678987032</v>
      </c>
      <c r="AR311" s="21">
        <v>30</v>
      </c>
      <c r="AS311" s="17">
        <f t="shared" si="86"/>
        <v>0.89040177540814969</v>
      </c>
      <c r="AT311" s="21">
        <v>27</v>
      </c>
      <c r="AU311" s="17">
        <f t="shared" si="87"/>
        <v>0.76966373491090012</v>
      </c>
      <c r="AV311" s="21">
        <v>22.2</v>
      </c>
      <c r="AW311" s="17">
        <f t="shared" si="88"/>
        <v>0.68261761709890301</v>
      </c>
      <c r="AX311" s="17" t="s">
        <v>1526</v>
      </c>
      <c r="AY311" s="21">
        <v>5</v>
      </c>
      <c r="AZ311" s="17">
        <f t="shared" si="89"/>
        <v>0.14801929385796583</v>
      </c>
      <c r="BA311" s="17" t="s">
        <v>1526</v>
      </c>
      <c r="BB311" s="21">
        <v>5</v>
      </c>
      <c r="BC311" s="17">
        <f t="shared" si="90"/>
        <v>0.13792706927674084</v>
      </c>
      <c r="BD311" s="21">
        <v>0.5</v>
      </c>
      <c r="BE311" s="17">
        <f t="shared" si="91"/>
        <v>1.2769327786861054E-2</v>
      </c>
      <c r="BF311" s="21">
        <v>21</v>
      </c>
      <c r="BG311" s="17">
        <f t="shared" si="98"/>
        <v>0.75</v>
      </c>
      <c r="BH311" s="21">
        <v>3</v>
      </c>
      <c r="BI311" s="17">
        <f t="shared" si="99"/>
        <v>9.6774193548387094E-2</v>
      </c>
      <c r="BJ311" s="21">
        <f t="shared" si="92"/>
        <v>377.62758087663985</v>
      </c>
      <c r="BK311" s="21">
        <f t="shared" si="93"/>
        <v>225.6</v>
      </c>
      <c r="BL311" s="21">
        <f t="shared" si="94"/>
        <v>97.546591420726102</v>
      </c>
      <c r="BM311" s="21">
        <f t="shared" si="95"/>
        <v>24</v>
      </c>
      <c r="BN311" s="17" t="s">
        <v>1601</v>
      </c>
      <c r="BO311" s="17" t="s">
        <v>1601</v>
      </c>
      <c r="BQ311" s="17">
        <v>0.68429457364341084</v>
      </c>
      <c r="BR311" s="26">
        <v>0.72</v>
      </c>
      <c r="BS311" s="26">
        <f t="shared" si="96"/>
        <v>0.78429457364341082</v>
      </c>
      <c r="BU311" s="17">
        <f t="shared" si="97"/>
        <v>0</v>
      </c>
    </row>
    <row r="312" spans="1:73" s="6" customFormat="1" ht="18.75" customHeight="1" x14ac:dyDescent="0.15">
      <c r="A312" s="6" t="s">
        <v>1534</v>
      </c>
      <c r="B312" s="6" t="s">
        <v>687</v>
      </c>
      <c r="C312" s="6" t="s">
        <v>1472</v>
      </c>
      <c r="D312" s="6" t="s">
        <v>799</v>
      </c>
      <c r="E312" s="6" t="s">
        <v>799</v>
      </c>
      <c r="F312" s="6" t="s">
        <v>799</v>
      </c>
      <c r="G312" s="6" t="s">
        <v>355</v>
      </c>
      <c r="H312" s="6" t="s">
        <v>802</v>
      </c>
      <c r="I312" s="6" t="s">
        <v>803</v>
      </c>
      <c r="J312" s="6" t="s">
        <v>27</v>
      </c>
      <c r="K312" s="6" t="s">
        <v>1532</v>
      </c>
      <c r="L312" s="6" t="s">
        <v>1545</v>
      </c>
      <c r="M312" s="6" t="s">
        <v>1533</v>
      </c>
      <c r="N312" s="6">
        <v>1</v>
      </c>
      <c r="O312" s="8">
        <v>65.14</v>
      </c>
      <c r="P312" s="8">
        <v>64.67</v>
      </c>
      <c r="Q312" s="8">
        <v>44.31</v>
      </c>
      <c r="R312" s="7">
        <f t="shared" si="80"/>
        <v>62.433333333333337</v>
      </c>
      <c r="S312" s="17">
        <f t="shared" si="81"/>
        <v>0.40901226209283092</v>
      </c>
      <c r="T312" s="6">
        <v>5</v>
      </c>
      <c r="U312" s="6">
        <v>4</v>
      </c>
      <c r="V312" s="6">
        <v>4</v>
      </c>
      <c r="W312" s="6">
        <v>2</v>
      </c>
      <c r="X312" s="6" t="s">
        <v>710</v>
      </c>
      <c r="Y312" s="8">
        <v>70</v>
      </c>
      <c r="Z312" s="8">
        <v>47</v>
      </c>
      <c r="AA312" s="8">
        <v>58</v>
      </c>
      <c r="AB312" s="8">
        <v>63</v>
      </c>
      <c r="AC312" s="8">
        <v>66</v>
      </c>
      <c r="AD312" s="8">
        <v>62</v>
      </c>
      <c r="AE312" s="8">
        <v>64</v>
      </c>
      <c r="AF312" s="8">
        <v>65</v>
      </c>
      <c r="AG312" s="8">
        <v>72</v>
      </c>
      <c r="AH312" s="21">
        <v>52</v>
      </c>
      <c r="AI312" s="21">
        <v>56.2</v>
      </c>
      <c r="AJ312" s="21">
        <v>74</v>
      </c>
      <c r="AK312" s="8">
        <f t="shared" si="82"/>
        <v>749.2</v>
      </c>
      <c r="AL312" s="8">
        <v>65</v>
      </c>
      <c r="AM312" s="17">
        <f t="shared" si="83"/>
        <v>0.9285714285714286</v>
      </c>
      <c r="AN312" s="8">
        <v>52.05</v>
      </c>
      <c r="AO312" s="17">
        <f t="shared" si="84"/>
        <v>1.1074468085106381</v>
      </c>
      <c r="AP312" s="7">
        <v>38.049999999999997</v>
      </c>
      <c r="AQ312" s="17">
        <f t="shared" si="85"/>
        <v>0.65603448275862064</v>
      </c>
      <c r="AR312" s="21">
        <v>45.24</v>
      </c>
      <c r="AS312" s="17">
        <f t="shared" si="86"/>
        <v>0.71809523809523812</v>
      </c>
      <c r="AT312" s="21">
        <v>53.05</v>
      </c>
      <c r="AU312" s="17">
        <f t="shared" si="87"/>
        <v>0.80378787878787872</v>
      </c>
      <c r="AV312" s="21">
        <v>62.79</v>
      </c>
      <c r="AW312" s="17">
        <f t="shared" si="88"/>
        <v>1.0127419354838709</v>
      </c>
      <c r="AX312" s="17"/>
      <c r="AY312" s="21">
        <v>44.18</v>
      </c>
      <c r="AZ312" s="17">
        <f t="shared" si="89"/>
        <v>0.6903125</v>
      </c>
      <c r="BA312" s="17" t="s">
        <v>1526</v>
      </c>
      <c r="BB312" s="21">
        <v>34.94</v>
      </c>
      <c r="BC312" s="17">
        <f t="shared" si="90"/>
        <v>0.53753846153846152</v>
      </c>
      <c r="BD312" s="21">
        <v>55</v>
      </c>
      <c r="BE312" s="17">
        <f t="shared" si="91"/>
        <v>0.76388888888888884</v>
      </c>
      <c r="BF312" s="21">
        <v>56</v>
      </c>
      <c r="BG312" s="17">
        <f t="shared" si="98"/>
        <v>1.0769230769230769</v>
      </c>
      <c r="BH312" s="21">
        <v>30.83</v>
      </c>
      <c r="BI312" s="17">
        <f t="shared" si="99"/>
        <v>0.54857651245551597</v>
      </c>
      <c r="BJ312" s="21">
        <f t="shared" si="92"/>
        <v>675.2</v>
      </c>
      <c r="BK312" s="21">
        <f t="shared" si="93"/>
        <v>537.13</v>
      </c>
      <c r="BL312" s="21">
        <f t="shared" si="94"/>
        <v>182.2</v>
      </c>
      <c r="BM312" s="21">
        <f t="shared" si="95"/>
        <v>86.83</v>
      </c>
      <c r="BN312" s="17" t="s">
        <v>1601</v>
      </c>
      <c r="BO312" s="17" t="s">
        <v>1601</v>
      </c>
      <c r="BQ312" s="17">
        <v>0.68429457364341084</v>
      </c>
      <c r="BR312" s="26">
        <v>0.72</v>
      </c>
      <c r="BS312" s="26">
        <f t="shared" si="96"/>
        <v>0.78429457364341082</v>
      </c>
      <c r="BU312" s="17">
        <f t="shared" si="97"/>
        <v>0</v>
      </c>
    </row>
    <row r="313" spans="1:73" s="6" customFormat="1" ht="18.75" customHeight="1" x14ac:dyDescent="0.15">
      <c r="A313" s="6" t="s">
        <v>1534</v>
      </c>
      <c r="B313" s="6" t="s">
        <v>687</v>
      </c>
      <c r="C313" s="6" t="s">
        <v>1472</v>
      </c>
      <c r="D313" s="6" t="s">
        <v>799</v>
      </c>
      <c r="E313" s="6" t="s">
        <v>799</v>
      </c>
      <c r="F313" s="6" t="s">
        <v>799</v>
      </c>
      <c r="G313" s="6" t="s">
        <v>355</v>
      </c>
      <c r="H313" s="6" t="s">
        <v>804</v>
      </c>
      <c r="I313" s="6" t="s">
        <v>805</v>
      </c>
      <c r="J313" s="6" t="s">
        <v>29</v>
      </c>
      <c r="K313" s="6" t="s">
        <v>1529</v>
      </c>
      <c r="L313" s="6" t="s">
        <v>1545</v>
      </c>
      <c r="M313" s="6" t="s">
        <v>1533</v>
      </c>
      <c r="N313" s="6">
        <v>1</v>
      </c>
      <c r="O313" s="8">
        <v>27.67</v>
      </c>
      <c r="P313" s="8">
        <v>28.5</v>
      </c>
      <c r="Q313" s="8">
        <v>18</v>
      </c>
      <c r="R313" s="7">
        <f t="shared" si="80"/>
        <v>27.78079496593104</v>
      </c>
      <c r="S313" s="17">
        <f t="shared" si="81"/>
        <v>0.54337749810728009</v>
      </c>
      <c r="T313" s="6">
        <v>4</v>
      </c>
      <c r="U313" s="6">
        <v>2</v>
      </c>
      <c r="V313" s="6">
        <v>1</v>
      </c>
      <c r="W313" s="6">
        <v>1</v>
      </c>
      <c r="Y313" s="8">
        <v>34.9036183158751</v>
      </c>
      <c r="Z313" s="8">
        <v>23.7900284043527</v>
      </c>
      <c r="AA313" s="8">
        <v>27.922894652700101</v>
      </c>
      <c r="AB313" s="8">
        <v>26.9851855039154</v>
      </c>
      <c r="AC313" s="8">
        <v>28.096544495067601</v>
      </c>
      <c r="AD313" s="8">
        <v>26.047476355130701</v>
      </c>
      <c r="AE313" s="8">
        <v>27.054645440862402</v>
      </c>
      <c r="AF313" s="8">
        <v>29.034253643852299</v>
      </c>
      <c r="AG313" s="8">
        <v>31.361161531577299</v>
      </c>
      <c r="AH313" s="21">
        <v>22.5</v>
      </c>
      <c r="AI313" s="21">
        <v>25</v>
      </c>
      <c r="AJ313" s="21">
        <v>30.673731247838901</v>
      </c>
      <c r="AK313" s="8">
        <f t="shared" si="82"/>
        <v>333.3695395911725</v>
      </c>
      <c r="AL313" s="8">
        <v>26</v>
      </c>
      <c r="AM313" s="17">
        <f t="shared" si="83"/>
        <v>0.74490844372356957</v>
      </c>
      <c r="AN313" s="8">
        <v>29.5</v>
      </c>
      <c r="AO313" s="17">
        <f t="shared" si="84"/>
        <v>1.2400153332562893</v>
      </c>
      <c r="AP313" s="7">
        <v>31</v>
      </c>
      <c r="AQ313" s="17">
        <f t="shared" si="85"/>
        <v>1.1102000843957038</v>
      </c>
      <c r="AR313" s="21">
        <v>28</v>
      </c>
      <c r="AS313" s="17">
        <f t="shared" si="86"/>
        <v>1.0376063561222271</v>
      </c>
      <c r="AT313" s="21">
        <v>26</v>
      </c>
      <c r="AU313" s="17">
        <f t="shared" si="87"/>
        <v>0.92538069955771063</v>
      </c>
      <c r="AV313" s="21">
        <v>2.71</v>
      </c>
      <c r="AW313" s="17">
        <f t="shared" si="88"/>
        <v>0.10404078932837567</v>
      </c>
      <c r="AX313" s="17" t="s">
        <v>1526</v>
      </c>
      <c r="AY313" s="21">
        <v>21.5</v>
      </c>
      <c r="AZ313" s="17">
        <f t="shared" si="89"/>
        <v>0.79468792326241844</v>
      </c>
      <c r="BA313" s="17" t="s">
        <v>1526</v>
      </c>
      <c r="BB313" s="21">
        <v>8</v>
      </c>
      <c r="BC313" s="17">
        <f t="shared" si="90"/>
        <v>0.27553661609944352</v>
      </c>
      <c r="BD313" s="21">
        <v>15</v>
      </c>
      <c r="BE313" s="17">
        <f t="shared" si="91"/>
        <v>0.47829861100318694</v>
      </c>
      <c r="BF313" s="21">
        <v>21</v>
      </c>
      <c r="BG313" s="17">
        <f t="shared" si="98"/>
        <v>0.93333333333333335</v>
      </c>
      <c r="BH313" s="21">
        <v>13.25</v>
      </c>
      <c r="BI313" s="17">
        <f t="shared" si="99"/>
        <v>0.53</v>
      </c>
      <c r="BJ313" s="21">
        <f t="shared" si="92"/>
        <v>302.69580834333362</v>
      </c>
      <c r="BK313" s="21">
        <f t="shared" si="93"/>
        <v>221.96</v>
      </c>
      <c r="BL313" s="21">
        <f t="shared" si="94"/>
        <v>78.173731247838901</v>
      </c>
      <c r="BM313" s="21">
        <f t="shared" si="95"/>
        <v>34.25</v>
      </c>
      <c r="BN313" s="17" t="s">
        <v>1601</v>
      </c>
      <c r="BO313" s="17" t="s">
        <v>1601</v>
      </c>
      <c r="BQ313" s="17">
        <v>0.68429457364341084</v>
      </c>
      <c r="BR313" s="26">
        <v>0.72</v>
      </c>
      <c r="BS313" s="26">
        <f t="shared" si="96"/>
        <v>0.78429457364341082</v>
      </c>
      <c r="BU313" s="17">
        <f t="shared" si="97"/>
        <v>0</v>
      </c>
    </row>
    <row r="314" spans="1:73" s="6" customFormat="1" ht="18.75" customHeight="1" x14ac:dyDescent="0.15">
      <c r="A314" s="6" t="s">
        <v>1534</v>
      </c>
      <c r="B314" s="6" t="s">
        <v>687</v>
      </c>
      <c r="C314" s="6" t="s">
        <v>1472</v>
      </c>
      <c r="D314" s="6" t="s">
        <v>799</v>
      </c>
      <c r="E314" s="6" t="s">
        <v>799</v>
      </c>
      <c r="F314" s="6" t="s">
        <v>799</v>
      </c>
      <c r="G314" s="6" t="s">
        <v>355</v>
      </c>
      <c r="H314" s="6" t="s">
        <v>806</v>
      </c>
      <c r="I314" s="6" t="s">
        <v>807</v>
      </c>
      <c r="J314" s="6" t="s">
        <v>29</v>
      </c>
      <c r="K314" s="6" t="s">
        <v>1529</v>
      </c>
      <c r="L314" s="6" t="s">
        <v>1545</v>
      </c>
      <c r="M314" s="6" t="s">
        <v>1533</v>
      </c>
      <c r="N314" s="6">
        <v>1</v>
      </c>
      <c r="O314" s="8">
        <v>18.170000000000002</v>
      </c>
      <c r="P314" s="8">
        <v>25</v>
      </c>
      <c r="Q314" s="8">
        <v>24.848333333333301</v>
      </c>
      <c r="R314" s="7">
        <f t="shared" si="80"/>
        <v>37.972625485609683</v>
      </c>
      <c r="S314" s="17">
        <f t="shared" si="81"/>
        <v>0.52817595354254743</v>
      </c>
      <c r="T314" s="6">
        <v>6</v>
      </c>
      <c r="U314" s="6">
        <v>2</v>
      </c>
      <c r="V314" s="6">
        <v>2</v>
      </c>
      <c r="W314" s="6">
        <v>2</v>
      </c>
      <c r="X314" s="6" t="s">
        <v>31</v>
      </c>
      <c r="Y314" s="8">
        <v>47.272501617004004</v>
      </c>
      <c r="Z314" s="8">
        <v>33.175784684226599</v>
      </c>
      <c r="AA314" s="8">
        <v>38.418001293603197</v>
      </c>
      <c r="AB314" s="8">
        <v>37.228590802400099</v>
      </c>
      <c r="AC314" s="8">
        <v>38.6382624956778</v>
      </c>
      <c r="AD314" s="8">
        <v>36.039180311197001</v>
      </c>
      <c r="AE314" s="8">
        <v>37.316695283229897</v>
      </c>
      <c r="AF314" s="8">
        <v>39.827672986880899</v>
      </c>
      <c r="AG314" s="8">
        <v>41.779173094681198</v>
      </c>
      <c r="AH314" s="21">
        <v>30</v>
      </c>
      <c r="AI314" s="21">
        <v>33.799999999999997</v>
      </c>
      <c r="AJ314" s="21">
        <v>42.175643258415498</v>
      </c>
      <c r="AK314" s="8">
        <f t="shared" si="82"/>
        <v>455.6715058273162</v>
      </c>
      <c r="AL314" s="8">
        <v>36</v>
      </c>
      <c r="AM314" s="17">
        <f t="shared" si="83"/>
        <v>0.76154209674934437</v>
      </c>
      <c r="AN314" s="8">
        <v>32</v>
      </c>
      <c r="AO314" s="17">
        <f t="shared" si="84"/>
        <v>0.96455894878092741</v>
      </c>
      <c r="AP314" s="7">
        <v>36</v>
      </c>
      <c r="AQ314" s="17">
        <f t="shared" si="85"/>
        <v>0.93706072121961725</v>
      </c>
      <c r="AR314" s="21">
        <v>23</v>
      </c>
      <c r="AS314" s="17">
        <f t="shared" si="86"/>
        <v>0.61780474372715732</v>
      </c>
      <c r="AT314" s="21">
        <v>22</v>
      </c>
      <c r="AU314" s="17">
        <f t="shared" si="87"/>
        <v>0.56938378123138922</v>
      </c>
      <c r="AV314" s="21">
        <v>5</v>
      </c>
      <c r="AW314" s="17">
        <f t="shared" si="88"/>
        <v>0.13873789461428321</v>
      </c>
      <c r="AX314" s="17" t="s">
        <v>1526</v>
      </c>
      <c r="AY314" s="21">
        <v>40</v>
      </c>
      <c r="AZ314" s="17">
        <f t="shared" si="89"/>
        <v>1.0719062793852483</v>
      </c>
      <c r="BA314" s="17"/>
      <c r="BB314" s="21">
        <v>7</v>
      </c>
      <c r="BC314" s="17">
        <f t="shared" si="90"/>
        <v>0.17575719280174307</v>
      </c>
      <c r="BD314" s="21">
        <v>30</v>
      </c>
      <c r="BE314" s="17">
        <f t="shared" si="91"/>
        <v>0.71806112418771695</v>
      </c>
      <c r="BF314" s="21">
        <v>30</v>
      </c>
      <c r="BG314" s="17">
        <f t="shared" si="98"/>
        <v>1</v>
      </c>
      <c r="BH314" s="21">
        <v>13.08</v>
      </c>
      <c r="BI314" s="17">
        <f t="shared" si="99"/>
        <v>0.38698224852071011</v>
      </c>
      <c r="BJ314" s="21">
        <f t="shared" si="92"/>
        <v>413.49586256890069</v>
      </c>
      <c r="BK314" s="21">
        <f t="shared" si="93"/>
        <v>274.08</v>
      </c>
      <c r="BL314" s="21">
        <f t="shared" si="94"/>
        <v>105.97564325841549</v>
      </c>
      <c r="BM314" s="21">
        <f t="shared" si="95"/>
        <v>43.08</v>
      </c>
      <c r="BN314" s="17" t="s">
        <v>1601</v>
      </c>
      <c r="BO314" s="17" t="s">
        <v>1601</v>
      </c>
      <c r="BQ314" s="17">
        <v>0.68429457364341084</v>
      </c>
      <c r="BR314" s="26">
        <v>0.72</v>
      </c>
      <c r="BS314" s="26">
        <f t="shared" si="96"/>
        <v>0.78429457364341082</v>
      </c>
      <c r="BU314" s="17">
        <f t="shared" si="97"/>
        <v>0</v>
      </c>
    </row>
    <row r="315" spans="1:73" s="6" customFormat="1" ht="18.75" customHeight="1" x14ac:dyDescent="0.15">
      <c r="A315" s="6" t="s">
        <v>1534</v>
      </c>
      <c r="B315" s="6" t="s">
        <v>687</v>
      </c>
      <c r="C315" s="6" t="s">
        <v>1472</v>
      </c>
      <c r="D315" s="6" t="s">
        <v>799</v>
      </c>
      <c r="E315" s="6" t="s">
        <v>799</v>
      </c>
      <c r="F315" s="6" t="s">
        <v>799</v>
      </c>
      <c r="G315" s="6" t="s">
        <v>355</v>
      </c>
      <c r="H315" s="6" t="s">
        <v>808</v>
      </c>
      <c r="I315" s="6" t="s">
        <v>809</v>
      </c>
      <c r="J315" s="6" t="s">
        <v>29</v>
      </c>
      <c r="K315" s="6" t="s">
        <v>1529</v>
      </c>
      <c r="L315" s="6" t="s">
        <v>1545</v>
      </c>
      <c r="M315" s="6" t="s">
        <v>1533</v>
      </c>
      <c r="N315" s="6">
        <v>1</v>
      </c>
      <c r="O315" s="8">
        <v>18</v>
      </c>
      <c r="P315" s="8">
        <v>21.67</v>
      </c>
      <c r="Q315" s="8">
        <v>12.58</v>
      </c>
      <c r="R315" s="7">
        <f t="shared" si="80"/>
        <v>18.576137752127185</v>
      </c>
      <c r="S315" s="17">
        <f t="shared" si="81"/>
        <v>0.47664052083681918</v>
      </c>
      <c r="T315" s="6">
        <v>5</v>
      </c>
      <c r="U315" s="6">
        <v>3</v>
      </c>
      <c r="V315" s="6">
        <v>2</v>
      </c>
      <c r="W315" s="6">
        <v>1</v>
      </c>
      <c r="X315" s="6" t="s">
        <v>36</v>
      </c>
      <c r="Y315" s="8">
        <v>28.747682955354399</v>
      </c>
      <c r="Z315" s="8">
        <v>20.867823705888298</v>
      </c>
      <c r="AA315" s="8">
        <v>20.7981463642835</v>
      </c>
      <c r="AB315" s="8">
        <v>18</v>
      </c>
      <c r="AC315" s="8">
        <v>18</v>
      </c>
      <c r="AD315" s="8">
        <v>16</v>
      </c>
      <c r="AE315" s="8">
        <v>17</v>
      </c>
      <c r="AF315" s="8">
        <v>19</v>
      </c>
      <c r="AG315" s="8">
        <v>20</v>
      </c>
      <c r="AH315" s="21">
        <v>14</v>
      </c>
      <c r="AI315" s="21">
        <v>14.5</v>
      </c>
      <c r="AJ315" s="21">
        <v>16</v>
      </c>
      <c r="AK315" s="8">
        <f t="shared" si="82"/>
        <v>222.9136530255262</v>
      </c>
      <c r="AL315" s="8">
        <v>20.9</v>
      </c>
      <c r="AM315" s="17">
        <f t="shared" si="83"/>
        <v>0.7270151139644202</v>
      </c>
      <c r="AN315" s="8">
        <v>22</v>
      </c>
      <c r="AO315" s="17">
        <f t="shared" si="84"/>
        <v>1.0542546415030445</v>
      </c>
      <c r="AP315" s="7">
        <v>22</v>
      </c>
      <c r="AQ315" s="17">
        <f t="shared" si="85"/>
        <v>1.0577865745661081</v>
      </c>
      <c r="AR315" s="21">
        <v>10</v>
      </c>
      <c r="AS315" s="17">
        <f t="shared" si="86"/>
        <v>0.55555555555555558</v>
      </c>
      <c r="AT315" s="21">
        <v>25</v>
      </c>
      <c r="AU315" s="17">
        <f t="shared" si="87"/>
        <v>1.3888888888888888</v>
      </c>
      <c r="AV315" s="21">
        <v>1</v>
      </c>
      <c r="AW315" s="17">
        <f t="shared" si="88"/>
        <v>6.25E-2</v>
      </c>
      <c r="AX315" s="17" t="s">
        <v>1526</v>
      </c>
      <c r="AY315" s="21">
        <v>33</v>
      </c>
      <c r="AZ315" s="17">
        <f t="shared" si="89"/>
        <v>1.9411764705882353</v>
      </c>
      <c r="BA315" s="17"/>
      <c r="BB315" s="21">
        <v>0.5</v>
      </c>
      <c r="BC315" s="17">
        <f t="shared" si="90"/>
        <v>2.6315789473684209E-2</v>
      </c>
      <c r="BD315" s="21">
        <v>30</v>
      </c>
      <c r="BE315" s="17">
        <f t="shared" si="91"/>
        <v>1.5</v>
      </c>
      <c r="BF315" s="21">
        <v>5</v>
      </c>
      <c r="BG315" s="17">
        <f t="shared" si="98"/>
        <v>0.35714285714285715</v>
      </c>
      <c r="BH315" s="21">
        <v>14.76</v>
      </c>
      <c r="BI315" s="17">
        <f t="shared" si="99"/>
        <v>1.0179310344827586</v>
      </c>
      <c r="BJ315" s="21">
        <f t="shared" si="92"/>
        <v>206.9136530255262</v>
      </c>
      <c r="BK315" s="21">
        <f t="shared" si="93"/>
        <v>184.16</v>
      </c>
      <c r="BL315" s="21">
        <f t="shared" si="94"/>
        <v>44.5</v>
      </c>
      <c r="BM315" s="21">
        <f t="shared" si="95"/>
        <v>19.759999999999998</v>
      </c>
      <c r="BN315" s="17"/>
      <c r="BO315" s="17"/>
      <c r="BQ315" s="17">
        <v>0.68429457364341084</v>
      </c>
      <c r="BR315" s="26">
        <v>0.72</v>
      </c>
      <c r="BS315" s="26">
        <f t="shared" si="96"/>
        <v>0.78429457364341082</v>
      </c>
      <c r="BU315" s="17">
        <f t="shared" si="97"/>
        <v>0</v>
      </c>
    </row>
    <row r="316" spans="1:73" s="6" customFormat="1" ht="18.75" customHeight="1" x14ac:dyDescent="0.15">
      <c r="A316" s="6" t="s">
        <v>1534</v>
      </c>
      <c r="B316" s="6" t="s">
        <v>687</v>
      </c>
      <c r="C316" s="6" t="s">
        <v>1472</v>
      </c>
      <c r="D316" s="6" t="s">
        <v>799</v>
      </c>
      <c r="E316" s="6" t="s">
        <v>799</v>
      </c>
      <c r="F316" s="6" t="s">
        <v>799</v>
      </c>
      <c r="G316" s="6" t="s">
        <v>355</v>
      </c>
      <c r="H316" s="6" t="s">
        <v>810</v>
      </c>
      <c r="I316" s="6" t="s">
        <v>811</v>
      </c>
      <c r="J316" s="6" t="s">
        <v>27</v>
      </c>
      <c r="K316" s="6" t="s">
        <v>1530</v>
      </c>
      <c r="L316" s="6" t="s">
        <v>1545</v>
      </c>
      <c r="M316" s="6" t="s">
        <v>1533</v>
      </c>
      <c r="N316" s="6">
        <v>1</v>
      </c>
      <c r="O316" s="8"/>
      <c r="P316" s="8"/>
      <c r="Q316" s="8">
        <v>12.53</v>
      </c>
      <c r="R316" s="7">
        <f t="shared" si="80"/>
        <v>17.786600555960955</v>
      </c>
      <c r="S316" s="17">
        <f t="shared" si="81"/>
        <v>0.41952119361220719</v>
      </c>
      <c r="V316" s="6">
        <v>2</v>
      </c>
      <c r="W316" s="6">
        <v>1</v>
      </c>
      <c r="X316" s="6" t="s">
        <v>31</v>
      </c>
      <c r="Y316" s="8">
        <v>17.436713739354399</v>
      </c>
      <c r="Z316" s="8">
        <v>17.535961559554</v>
      </c>
      <c r="AA316" s="8">
        <v>11.7597384239421</v>
      </c>
      <c r="AB316" s="8">
        <v>18</v>
      </c>
      <c r="AC316" s="8">
        <v>24</v>
      </c>
      <c r="AD316" s="8">
        <v>18</v>
      </c>
      <c r="AE316" s="8">
        <v>22</v>
      </c>
      <c r="AF316" s="8">
        <v>18</v>
      </c>
      <c r="AG316" s="8">
        <v>22</v>
      </c>
      <c r="AH316" s="21">
        <v>17</v>
      </c>
      <c r="AI316" s="21">
        <v>11.6</v>
      </c>
      <c r="AJ316" s="21">
        <v>16.106792948681001</v>
      </c>
      <c r="AK316" s="8">
        <f t="shared" si="82"/>
        <v>213.43920667153148</v>
      </c>
      <c r="AL316" s="8">
        <v>0</v>
      </c>
      <c r="AM316" s="17">
        <f t="shared" si="83"/>
        <v>0</v>
      </c>
      <c r="AN316" s="8">
        <v>17.920000000000002</v>
      </c>
      <c r="AO316" s="17">
        <f t="shared" si="84"/>
        <v>1.0219000503132813</v>
      </c>
      <c r="AP316" s="7">
        <v>15</v>
      </c>
      <c r="AQ316" s="17">
        <f t="shared" si="85"/>
        <v>1.2755385757102324</v>
      </c>
      <c r="AR316" s="21">
        <v>4.75</v>
      </c>
      <c r="AS316" s="17">
        <f t="shared" si="86"/>
        <v>0.2638888888888889</v>
      </c>
      <c r="AT316" s="21">
        <v>15.4</v>
      </c>
      <c r="AU316" s="17">
        <f t="shared" si="87"/>
        <v>0.64166666666666672</v>
      </c>
      <c r="AV316" s="21">
        <v>9.1999999999999993</v>
      </c>
      <c r="AW316" s="17">
        <f t="shared" si="88"/>
        <v>0.51111111111111107</v>
      </c>
      <c r="AX316" s="17" t="s">
        <v>1526</v>
      </c>
      <c r="AY316" s="21">
        <v>0</v>
      </c>
      <c r="AZ316" s="17">
        <f t="shared" si="89"/>
        <v>0</v>
      </c>
      <c r="BA316" s="17" t="s">
        <v>1526</v>
      </c>
      <c r="BB316" s="21">
        <v>4</v>
      </c>
      <c r="BC316" s="17">
        <f t="shared" si="90"/>
        <v>0.22222222222222221</v>
      </c>
      <c r="BD316" s="21">
        <v>4.25</v>
      </c>
      <c r="BE316" s="17">
        <f t="shared" si="91"/>
        <v>0.19318181818181818</v>
      </c>
      <c r="BF316" s="21">
        <v>9.5</v>
      </c>
      <c r="BG316" s="17">
        <f t="shared" si="98"/>
        <v>0.55882352941176472</v>
      </c>
      <c r="BH316" s="21">
        <v>6</v>
      </c>
      <c r="BI316" s="17">
        <f t="shared" si="99"/>
        <v>0.51724137931034486</v>
      </c>
      <c r="BJ316" s="21">
        <f t="shared" si="92"/>
        <v>197.33241372285048</v>
      </c>
      <c r="BK316" s="21">
        <f t="shared" si="93"/>
        <v>86.02</v>
      </c>
      <c r="BL316" s="21">
        <f t="shared" si="94"/>
        <v>44.706792948680999</v>
      </c>
      <c r="BM316" s="21">
        <f t="shared" si="95"/>
        <v>15.5</v>
      </c>
      <c r="BN316" s="17" t="s">
        <v>1601</v>
      </c>
      <c r="BO316" s="17" t="s">
        <v>1601</v>
      </c>
      <c r="BQ316" s="17">
        <v>0.68429457364341084</v>
      </c>
      <c r="BR316" s="26">
        <v>0.72</v>
      </c>
      <c r="BS316" s="26">
        <f t="shared" si="96"/>
        <v>0.78429457364341082</v>
      </c>
      <c r="BU316" s="17">
        <f t="shared" si="97"/>
        <v>0</v>
      </c>
    </row>
    <row r="317" spans="1:73" s="6" customFormat="1" ht="18.75" customHeight="1" x14ac:dyDescent="0.15">
      <c r="A317" s="6" t="s">
        <v>1534</v>
      </c>
      <c r="B317" s="6" t="s">
        <v>687</v>
      </c>
      <c r="C317" s="6" t="s">
        <v>1472</v>
      </c>
      <c r="D317" s="6" t="s">
        <v>799</v>
      </c>
      <c r="E317" s="6" t="s">
        <v>799</v>
      </c>
      <c r="F317" s="6" t="s">
        <v>799</v>
      </c>
      <c r="G317" s="6" t="s">
        <v>355</v>
      </c>
      <c r="H317" s="6" t="s">
        <v>812</v>
      </c>
      <c r="I317" s="6" t="s">
        <v>813</v>
      </c>
      <c r="J317" s="6" t="s">
        <v>27</v>
      </c>
      <c r="K317" s="6" t="s">
        <v>1530</v>
      </c>
      <c r="L317" s="6" t="s">
        <v>1545</v>
      </c>
      <c r="M317" s="6" t="s">
        <v>1533</v>
      </c>
      <c r="N317" s="6">
        <v>1</v>
      </c>
      <c r="O317" s="8"/>
      <c r="P317" s="8"/>
      <c r="Q317" s="8">
        <v>10</v>
      </c>
      <c r="R317" s="7">
        <f t="shared" si="80"/>
        <v>14.24001219583714</v>
      </c>
      <c r="S317" s="17">
        <f t="shared" si="81"/>
        <v>0.42400121958371395</v>
      </c>
      <c r="W317" s="6">
        <v>2</v>
      </c>
      <c r="X317" s="6" t="s">
        <v>31</v>
      </c>
      <c r="Y317" s="8">
        <v>16.784394228617899</v>
      </c>
      <c r="Z317" s="8">
        <v>12.076925419505701</v>
      </c>
      <c r="AA317" s="8">
        <v>13.827515382894299</v>
      </c>
      <c r="AB317" s="8">
        <v>15</v>
      </c>
      <c r="AC317" s="8">
        <v>18</v>
      </c>
      <c r="AD317" s="8">
        <v>13.033130021356699</v>
      </c>
      <c r="AE317" s="8">
        <v>13.4597443821824</v>
      </c>
      <c r="AF317" s="8">
        <v>14.298262263805601</v>
      </c>
      <c r="AG317" s="8">
        <v>15.283888545713401</v>
      </c>
      <c r="AH317" s="21">
        <v>11.5</v>
      </c>
      <c r="AI317" s="21">
        <v>12.2</v>
      </c>
      <c r="AJ317" s="21">
        <v>15.4162861059697</v>
      </c>
      <c r="AK317" s="8">
        <f t="shared" si="82"/>
        <v>170.88014635004569</v>
      </c>
      <c r="AL317" s="8">
        <v>15</v>
      </c>
      <c r="AM317" s="17">
        <f t="shared" si="83"/>
        <v>0.89368730236474947</v>
      </c>
      <c r="AN317" s="8">
        <v>15.4</v>
      </c>
      <c r="AO317" s="17">
        <f t="shared" si="84"/>
        <v>1.2751589883238934</v>
      </c>
      <c r="AP317" s="7">
        <v>13</v>
      </c>
      <c r="AQ317" s="17">
        <f t="shared" si="85"/>
        <v>0.94015444134540616</v>
      </c>
      <c r="AR317" s="21">
        <v>24</v>
      </c>
      <c r="AS317" s="17">
        <f t="shared" si="86"/>
        <v>1.6</v>
      </c>
      <c r="AT317" s="21">
        <v>12</v>
      </c>
      <c r="AU317" s="17">
        <f t="shared" si="87"/>
        <v>0.66666666666666663</v>
      </c>
      <c r="AV317" s="21">
        <v>10</v>
      </c>
      <c r="AW317" s="17">
        <f t="shared" si="88"/>
        <v>0.76727539613381668</v>
      </c>
      <c r="AX317" s="17" t="s">
        <v>1526</v>
      </c>
      <c r="AY317" s="21">
        <v>18</v>
      </c>
      <c r="AZ317" s="17">
        <f t="shared" si="89"/>
        <v>1.3373210878973194</v>
      </c>
      <c r="BA317" s="17"/>
      <c r="BB317" s="21">
        <v>0.2</v>
      </c>
      <c r="BC317" s="17">
        <f t="shared" si="90"/>
        <v>1.3987713773181858E-2</v>
      </c>
      <c r="BD317" s="21">
        <v>6.5</v>
      </c>
      <c r="BE317" s="17">
        <f t="shared" si="91"/>
        <v>0.42528444123096043</v>
      </c>
      <c r="BF317" s="21">
        <v>6</v>
      </c>
      <c r="BG317" s="17">
        <f t="shared" si="98"/>
        <v>0.52173913043478259</v>
      </c>
      <c r="BH317" s="21">
        <v>9</v>
      </c>
      <c r="BI317" s="17">
        <f t="shared" si="99"/>
        <v>0.73770491803278693</v>
      </c>
      <c r="BJ317" s="21">
        <f t="shared" si="92"/>
        <v>155.46386024407599</v>
      </c>
      <c r="BK317" s="21">
        <f t="shared" si="93"/>
        <v>129.10000000000002</v>
      </c>
      <c r="BL317" s="21">
        <f t="shared" si="94"/>
        <v>39.116286105969699</v>
      </c>
      <c r="BM317" s="21">
        <f t="shared" si="95"/>
        <v>15</v>
      </c>
      <c r="BN317" s="17" t="s">
        <v>1601</v>
      </c>
      <c r="BO317" s="17" t="s">
        <v>1601</v>
      </c>
      <c r="BQ317" s="17">
        <v>0.68429457364341084</v>
      </c>
      <c r="BR317" s="26">
        <v>0.72</v>
      </c>
      <c r="BS317" s="26">
        <f t="shared" si="96"/>
        <v>0.78429457364341082</v>
      </c>
      <c r="BU317" s="17">
        <f t="shared" si="97"/>
        <v>0</v>
      </c>
    </row>
    <row r="318" spans="1:73" s="6" customFormat="1" ht="18.75" customHeight="1" x14ac:dyDescent="0.15">
      <c r="A318" s="6" t="s">
        <v>1534</v>
      </c>
      <c r="B318" s="6" t="s">
        <v>687</v>
      </c>
      <c r="C318" s="6" t="s">
        <v>1472</v>
      </c>
      <c r="D318" s="6" t="s">
        <v>799</v>
      </c>
      <c r="E318" s="6" t="s">
        <v>799</v>
      </c>
      <c r="F318" s="6" t="s">
        <v>799</v>
      </c>
      <c r="G318" s="6" t="s">
        <v>355</v>
      </c>
      <c r="H318" s="6" t="s">
        <v>814</v>
      </c>
      <c r="I318" s="6" t="s">
        <v>815</v>
      </c>
      <c r="J318" s="6" t="s">
        <v>27</v>
      </c>
      <c r="K318" s="6" t="s">
        <v>1532</v>
      </c>
      <c r="L318" s="6" t="s">
        <v>1545</v>
      </c>
      <c r="M318" s="6" t="s">
        <v>1533</v>
      </c>
      <c r="N318" s="6">
        <v>1</v>
      </c>
      <c r="O318" s="8">
        <v>15</v>
      </c>
      <c r="P318" s="8">
        <v>22.5</v>
      </c>
      <c r="Q318" s="8">
        <v>29.56</v>
      </c>
      <c r="R318" s="7">
        <f t="shared" si="80"/>
        <v>30.693294646591383</v>
      </c>
      <c r="S318" s="17">
        <f t="shared" si="81"/>
        <v>3.833879048008737E-2</v>
      </c>
      <c r="T318" s="6">
        <v>2</v>
      </c>
      <c r="U318" s="6">
        <v>2</v>
      </c>
      <c r="V318" s="6">
        <v>2</v>
      </c>
      <c r="W318" s="6">
        <v>2</v>
      </c>
      <c r="X318" s="6" t="s">
        <v>31</v>
      </c>
      <c r="Y318" s="8">
        <v>32.1195357590966</v>
      </c>
      <c r="Z318" s="8">
        <v>24</v>
      </c>
      <c r="AA318" s="8">
        <v>32</v>
      </c>
      <c r="AB318" s="8">
        <v>35</v>
      </c>
      <c r="AC318" s="8">
        <v>34</v>
      </c>
      <c r="AD318" s="8">
        <v>30</v>
      </c>
      <c r="AE318" s="8">
        <v>30</v>
      </c>
      <c r="AF318" s="8">
        <v>30</v>
      </c>
      <c r="AG318" s="8">
        <v>35</v>
      </c>
      <c r="AH318" s="21">
        <v>27</v>
      </c>
      <c r="AI318" s="21">
        <v>26.2</v>
      </c>
      <c r="AJ318" s="21">
        <v>33</v>
      </c>
      <c r="AK318" s="8">
        <f t="shared" si="82"/>
        <v>368.3195357590966</v>
      </c>
      <c r="AL318" s="8">
        <v>32.879999999999995</v>
      </c>
      <c r="AM318" s="17">
        <f t="shared" si="83"/>
        <v>1.023676065762813</v>
      </c>
      <c r="AN318" s="8">
        <v>34.480000000000004</v>
      </c>
      <c r="AO318" s="17">
        <f t="shared" si="84"/>
        <v>1.4366666666666668</v>
      </c>
      <c r="AP318" s="7">
        <v>22.9</v>
      </c>
      <c r="AQ318" s="17">
        <f t="shared" si="85"/>
        <v>0.71562499999999996</v>
      </c>
      <c r="AR318" s="21">
        <v>21.12</v>
      </c>
      <c r="AS318" s="17">
        <f t="shared" si="86"/>
        <v>0.60342857142857143</v>
      </c>
      <c r="AT318" s="21">
        <v>13.2916666666667</v>
      </c>
      <c r="AU318" s="17">
        <f t="shared" si="87"/>
        <v>0.39093137254902061</v>
      </c>
      <c r="AV318" s="21">
        <v>8.08</v>
      </c>
      <c r="AW318" s="17">
        <f t="shared" si="88"/>
        <v>0.26933333333333331</v>
      </c>
      <c r="AX318" s="17" t="s">
        <v>1526</v>
      </c>
      <c r="AY318" s="21">
        <v>9.625</v>
      </c>
      <c r="AZ318" s="17">
        <f t="shared" si="89"/>
        <v>0.32083333333333336</v>
      </c>
      <c r="BA318" s="17" t="s">
        <v>1526</v>
      </c>
      <c r="BB318" s="21">
        <v>5.63</v>
      </c>
      <c r="BC318" s="17">
        <f t="shared" si="90"/>
        <v>0.18766666666666668</v>
      </c>
      <c r="BD318" s="21">
        <v>5.13</v>
      </c>
      <c r="BE318" s="17">
        <f t="shared" si="91"/>
        <v>0.14657142857142857</v>
      </c>
      <c r="BF318" s="21">
        <v>6.92</v>
      </c>
      <c r="BG318" s="17">
        <f t="shared" si="98"/>
        <v>0.2562962962962963</v>
      </c>
      <c r="BH318" s="21">
        <v>6</v>
      </c>
      <c r="BI318" s="17">
        <f t="shared" si="99"/>
        <v>0.22900763358778625</v>
      </c>
      <c r="BJ318" s="21">
        <f t="shared" si="92"/>
        <v>335.3195357590966</v>
      </c>
      <c r="BK318" s="21">
        <f t="shared" si="93"/>
        <v>166.05666666666667</v>
      </c>
      <c r="BL318" s="21">
        <f t="shared" si="94"/>
        <v>86.2</v>
      </c>
      <c r="BM318" s="21">
        <f t="shared" si="95"/>
        <v>12.92</v>
      </c>
      <c r="BN318" s="17" t="s">
        <v>1601</v>
      </c>
      <c r="BO318" s="17" t="s">
        <v>1601</v>
      </c>
      <c r="BQ318" s="17">
        <v>0.68429457364341084</v>
      </c>
      <c r="BR318" s="26">
        <v>0.72</v>
      </c>
      <c r="BS318" s="26">
        <f t="shared" si="96"/>
        <v>0.78429457364341082</v>
      </c>
      <c r="BU318" s="17">
        <f t="shared" si="97"/>
        <v>0</v>
      </c>
    </row>
    <row r="319" spans="1:73" s="6" customFormat="1" ht="18.75" customHeight="1" x14ac:dyDescent="0.15">
      <c r="A319" s="6" t="s">
        <v>1534</v>
      </c>
      <c r="B319" s="6" t="s">
        <v>687</v>
      </c>
      <c r="C319" s="6" t="s">
        <v>1472</v>
      </c>
      <c r="D319" s="6" t="s">
        <v>799</v>
      </c>
      <c r="E319" s="6" t="s">
        <v>799</v>
      </c>
      <c r="F319" s="6" t="s">
        <v>799</v>
      </c>
      <c r="G319" s="6" t="s">
        <v>355</v>
      </c>
      <c r="H319" s="6" t="s">
        <v>816</v>
      </c>
      <c r="I319" s="6" t="s">
        <v>817</v>
      </c>
      <c r="J319" s="6" t="s">
        <v>27</v>
      </c>
      <c r="K319" s="6" t="s">
        <v>1532</v>
      </c>
      <c r="L319" s="6" t="s">
        <v>1545</v>
      </c>
      <c r="M319" s="6" t="s">
        <v>1533</v>
      </c>
      <c r="N319" s="6">
        <v>1</v>
      </c>
      <c r="O319" s="8"/>
      <c r="P319" s="8">
        <v>15.25</v>
      </c>
      <c r="Q319" s="8">
        <v>25.2</v>
      </c>
      <c r="R319" s="7">
        <f t="shared" si="80"/>
        <v>29.682768782474454</v>
      </c>
      <c r="S319" s="17">
        <f t="shared" si="81"/>
        <v>0.17788765009819274</v>
      </c>
      <c r="U319" s="6">
        <v>4</v>
      </c>
      <c r="V319" s="6">
        <v>3</v>
      </c>
      <c r="W319" s="6">
        <v>2</v>
      </c>
      <c r="X319" s="6" t="s">
        <v>710</v>
      </c>
      <c r="Y319" s="8">
        <v>40.068673821976297</v>
      </c>
      <c r="Z319" s="8">
        <v>23.942742518739301</v>
      </c>
      <c r="AA319" s="8">
        <v>30.2286335753694</v>
      </c>
      <c r="AB319" s="8">
        <v>28.5</v>
      </c>
      <c r="AC319" s="8">
        <v>30</v>
      </c>
      <c r="AD319" s="8">
        <v>26.828643771120099</v>
      </c>
      <c r="AE319" s="8">
        <v>28.173600966618999</v>
      </c>
      <c r="AF319" s="8">
        <v>32.221779918188098</v>
      </c>
      <c r="AG319" s="8">
        <v>33.146473523879102</v>
      </c>
      <c r="AH319" s="21">
        <v>23</v>
      </c>
      <c r="AI319" s="21">
        <v>26.8</v>
      </c>
      <c r="AJ319" s="21">
        <v>33.282677293802102</v>
      </c>
      <c r="AK319" s="8">
        <f t="shared" si="82"/>
        <v>356.19322538969345</v>
      </c>
      <c r="AL319" s="8">
        <v>90.125</v>
      </c>
      <c r="AM319" s="17">
        <f t="shared" si="83"/>
        <v>2.2492633622071496</v>
      </c>
      <c r="AN319" s="8">
        <v>9.5</v>
      </c>
      <c r="AO319" s="17">
        <f t="shared" si="84"/>
        <v>0.39677994250510862</v>
      </c>
      <c r="AP319" s="7">
        <v>10.5</v>
      </c>
      <c r="AQ319" s="17">
        <f t="shared" si="85"/>
        <v>0.34735278304327682</v>
      </c>
      <c r="AR319" s="21">
        <v>32.159999999999997</v>
      </c>
      <c r="AS319" s="17">
        <f t="shared" si="86"/>
        <v>1.1284210526315788</v>
      </c>
      <c r="AT319" s="21">
        <v>29</v>
      </c>
      <c r="AU319" s="17">
        <f t="shared" si="87"/>
        <v>0.96666666666666667</v>
      </c>
      <c r="AV319" s="21">
        <v>29.5</v>
      </c>
      <c r="AW319" s="17">
        <f t="shared" si="88"/>
        <v>1.0995710499445932</v>
      </c>
      <c r="AX319" s="17"/>
      <c r="AY319" s="21">
        <v>31</v>
      </c>
      <c r="AZ319" s="17">
        <f t="shared" si="89"/>
        <v>1.1003208300113929</v>
      </c>
      <c r="BA319" s="17"/>
      <c r="BB319" s="21">
        <v>13</v>
      </c>
      <c r="BC319" s="17">
        <f t="shared" si="90"/>
        <v>0.40345381394222551</v>
      </c>
      <c r="BD319" s="21">
        <v>37</v>
      </c>
      <c r="BE319" s="17">
        <f t="shared" si="91"/>
        <v>1.1162575099684366</v>
      </c>
      <c r="BF319" s="21">
        <v>36</v>
      </c>
      <c r="BG319" s="17">
        <f t="shared" si="98"/>
        <v>1.5652173913043479</v>
      </c>
      <c r="BH319" s="21">
        <v>20.25</v>
      </c>
      <c r="BI319" s="17">
        <f t="shared" si="99"/>
        <v>0.75559701492537312</v>
      </c>
      <c r="BJ319" s="21">
        <f t="shared" si="92"/>
        <v>322.91054809589133</v>
      </c>
      <c r="BK319" s="21">
        <f t="shared" si="93"/>
        <v>338.03499999999997</v>
      </c>
      <c r="BL319" s="21">
        <f t="shared" si="94"/>
        <v>83.082677293802107</v>
      </c>
      <c r="BM319" s="21">
        <f t="shared" si="95"/>
        <v>56.25</v>
      </c>
      <c r="BN319" s="17" t="s">
        <v>1601</v>
      </c>
      <c r="BO319" s="17" t="s">
        <v>1601</v>
      </c>
      <c r="BQ319" s="17">
        <v>0.68429457364341084</v>
      </c>
      <c r="BR319" s="26">
        <v>0.72</v>
      </c>
      <c r="BS319" s="26">
        <f t="shared" si="96"/>
        <v>0.78429457364341082</v>
      </c>
      <c r="BU319" s="17">
        <f t="shared" si="97"/>
        <v>0</v>
      </c>
    </row>
    <row r="320" spans="1:73" s="6" customFormat="1" ht="18.75" customHeight="1" x14ac:dyDescent="0.15">
      <c r="A320" s="6" t="s">
        <v>1534</v>
      </c>
      <c r="B320" s="6" t="s">
        <v>687</v>
      </c>
      <c r="C320" s="6" t="s">
        <v>1472</v>
      </c>
      <c r="D320" s="6" t="s">
        <v>799</v>
      </c>
      <c r="E320" s="6" t="s">
        <v>799</v>
      </c>
      <c r="F320" s="6" t="s">
        <v>799</v>
      </c>
      <c r="G320" s="6" t="s">
        <v>355</v>
      </c>
      <c r="H320" s="6" t="s">
        <v>818</v>
      </c>
      <c r="I320" s="6" t="s">
        <v>819</v>
      </c>
      <c r="J320" s="6" t="s">
        <v>29</v>
      </c>
      <c r="K320" s="6" t="s">
        <v>1529</v>
      </c>
      <c r="L320" s="6" t="s">
        <v>1545</v>
      </c>
      <c r="M320" s="6" t="s">
        <v>1533</v>
      </c>
      <c r="N320" s="6">
        <v>1</v>
      </c>
      <c r="O320" s="8"/>
      <c r="P320" s="8"/>
      <c r="Q320" s="8">
        <v>5</v>
      </c>
      <c r="R320" s="7">
        <f t="shared" si="80"/>
        <v>14.043382980779</v>
      </c>
      <c r="S320" s="17">
        <f t="shared" si="81"/>
        <v>1.8086765961558</v>
      </c>
      <c r="U320" s="6">
        <v>4</v>
      </c>
      <c r="V320" s="6">
        <v>3</v>
      </c>
      <c r="W320" s="6">
        <v>2</v>
      </c>
      <c r="X320" s="6" t="s">
        <v>820</v>
      </c>
      <c r="Y320" s="8">
        <v>18.6066221244788</v>
      </c>
      <c r="Z320" s="8">
        <v>11.090085726634801</v>
      </c>
      <c r="AA320" s="8">
        <v>13.885297699583001</v>
      </c>
      <c r="AB320" s="8">
        <v>13.2510899410149</v>
      </c>
      <c r="AC320" s="8">
        <v>14.002743580799301</v>
      </c>
      <c r="AD320" s="8">
        <v>12.616882182446901</v>
      </c>
      <c r="AE320" s="8">
        <v>13.298068293501499</v>
      </c>
      <c r="AF320" s="8">
        <v>14.6369513393674</v>
      </c>
      <c r="AG320" s="8">
        <v>16.210726147666001</v>
      </c>
      <c r="AH320" s="21">
        <v>11.5</v>
      </c>
      <c r="AI320" s="21">
        <v>13</v>
      </c>
      <c r="AJ320" s="21">
        <v>16.422128733855399</v>
      </c>
      <c r="AK320" s="8">
        <f t="shared" si="82"/>
        <v>168.52059576934801</v>
      </c>
      <c r="AL320" s="8">
        <v>14.6</v>
      </c>
      <c r="AM320" s="17">
        <f t="shared" si="83"/>
        <v>0.78466687302647453</v>
      </c>
      <c r="AN320" s="8">
        <v>14.9</v>
      </c>
      <c r="AO320" s="17">
        <f t="shared" si="84"/>
        <v>1.3435423645297004</v>
      </c>
      <c r="AP320" s="7">
        <v>14</v>
      </c>
      <c r="AQ320" s="17">
        <f t="shared" si="85"/>
        <v>1.0082607015635281</v>
      </c>
      <c r="AR320" s="21">
        <v>14</v>
      </c>
      <c r="AS320" s="17">
        <f t="shared" si="86"/>
        <v>1.0565168648253656</v>
      </c>
      <c r="AT320" s="21">
        <v>20</v>
      </c>
      <c r="AU320" s="17">
        <f t="shared" si="87"/>
        <v>1.428291526199494</v>
      </c>
      <c r="AV320" s="21">
        <v>4.0999999999999996</v>
      </c>
      <c r="AW320" s="17">
        <f t="shared" si="88"/>
        <v>0.3249614239644783</v>
      </c>
      <c r="AX320" s="17" t="s">
        <v>1526</v>
      </c>
      <c r="AY320" s="21">
        <v>2</v>
      </c>
      <c r="AZ320" s="17">
        <f t="shared" si="89"/>
        <v>0.15039778378769195</v>
      </c>
      <c r="BA320" s="17" t="s">
        <v>1526</v>
      </c>
      <c r="BB320" s="21">
        <v>1</v>
      </c>
      <c r="BC320" s="17">
        <f t="shared" si="90"/>
        <v>6.832023806148825E-2</v>
      </c>
      <c r="BD320" s="21">
        <v>7</v>
      </c>
      <c r="BE320" s="17">
        <f t="shared" si="91"/>
        <v>0.43181285873537817</v>
      </c>
      <c r="BF320" s="21">
        <v>2</v>
      </c>
      <c r="BG320" s="17">
        <f t="shared" si="98"/>
        <v>0.17391304347826086</v>
      </c>
      <c r="BH320" s="21">
        <v>1.96</v>
      </c>
      <c r="BI320" s="17">
        <f t="shared" si="99"/>
        <v>0.15076923076923077</v>
      </c>
      <c r="BJ320" s="21">
        <f t="shared" si="92"/>
        <v>152.0984670354926</v>
      </c>
      <c r="BK320" s="21">
        <f t="shared" si="93"/>
        <v>95.559999999999988</v>
      </c>
      <c r="BL320" s="21">
        <f t="shared" si="94"/>
        <v>40.922128733855402</v>
      </c>
      <c r="BM320" s="21">
        <f t="shared" si="95"/>
        <v>3.96</v>
      </c>
      <c r="BN320" s="17" t="s">
        <v>1601</v>
      </c>
      <c r="BO320" s="17" t="s">
        <v>1601</v>
      </c>
      <c r="BQ320" s="17">
        <v>0.68429457364341084</v>
      </c>
      <c r="BR320" s="26">
        <v>0.72</v>
      </c>
      <c r="BS320" s="26">
        <f t="shared" si="96"/>
        <v>0.78429457364341082</v>
      </c>
      <c r="BU320" s="17">
        <f t="shared" si="97"/>
        <v>0</v>
      </c>
    </row>
    <row r="321" spans="1:73" s="6" customFormat="1" ht="18.75" customHeight="1" x14ac:dyDescent="0.15">
      <c r="A321" s="6" t="s">
        <v>1534</v>
      </c>
      <c r="B321" s="6" t="s">
        <v>687</v>
      </c>
      <c r="C321" s="6" t="s">
        <v>1472</v>
      </c>
      <c r="D321" s="6" t="s">
        <v>747</v>
      </c>
      <c r="E321" s="6" t="s">
        <v>747</v>
      </c>
      <c r="F321" s="6" t="s">
        <v>747</v>
      </c>
      <c r="G321" s="6" t="s">
        <v>24</v>
      </c>
      <c r="H321" s="6" t="s">
        <v>748</v>
      </c>
      <c r="I321" s="6" t="s">
        <v>749</v>
      </c>
      <c r="J321" s="6" t="s">
        <v>27</v>
      </c>
      <c r="K321" s="6" t="s">
        <v>1532</v>
      </c>
      <c r="L321" s="6" t="s">
        <v>1545</v>
      </c>
      <c r="M321" s="6" t="s">
        <v>1533</v>
      </c>
      <c r="N321" s="6">
        <v>1</v>
      </c>
      <c r="O321" s="8">
        <v>46.89</v>
      </c>
      <c r="P321" s="8">
        <v>61</v>
      </c>
      <c r="Q321" s="8">
        <v>45.2</v>
      </c>
      <c r="R321" s="7">
        <f t="shared" si="80"/>
        <v>51.416666666666664</v>
      </c>
      <c r="S321" s="17">
        <f t="shared" si="81"/>
        <v>0.137536873156342</v>
      </c>
      <c r="T321" s="6">
        <v>3</v>
      </c>
      <c r="U321" s="6">
        <v>4</v>
      </c>
      <c r="V321" s="6">
        <v>4</v>
      </c>
      <c r="W321" s="6">
        <v>3</v>
      </c>
      <c r="X321" s="6" t="s">
        <v>41</v>
      </c>
      <c r="Y321" s="8">
        <v>59</v>
      </c>
      <c r="Z321" s="8">
        <v>43</v>
      </c>
      <c r="AA321" s="8">
        <v>46</v>
      </c>
      <c r="AB321" s="8">
        <v>55</v>
      </c>
      <c r="AC321" s="8">
        <v>55</v>
      </c>
      <c r="AD321" s="8">
        <v>50</v>
      </c>
      <c r="AE321" s="8">
        <v>50</v>
      </c>
      <c r="AF321" s="8">
        <v>51</v>
      </c>
      <c r="AG321" s="8">
        <v>56</v>
      </c>
      <c r="AH321" s="21">
        <v>50</v>
      </c>
      <c r="AI321" s="21">
        <v>45</v>
      </c>
      <c r="AJ321" s="21">
        <v>57</v>
      </c>
      <c r="AK321" s="8">
        <f t="shared" si="82"/>
        <v>617</v>
      </c>
      <c r="AL321" s="8">
        <v>85</v>
      </c>
      <c r="AM321" s="17">
        <f t="shared" si="83"/>
        <v>1.4406779661016949</v>
      </c>
      <c r="AN321" s="8">
        <v>22.5</v>
      </c>
      <c r="AO321" s="17">
        <f t="shared" si="84"/>
        <v>0.52325581395348841</v>
      </c>
      <c r="AP321" s="7">
        <v>69</v>
      </c>
      <c r="AQ321" s="17">
        <f t="shared" si="85"/>
        <v>1.5</v>
      </c>
      <c r="AR321" s="21">
        <v>48.67</v>
      </c>
      <c r="AS321" s="17">
        <f t="shared" si="86"/>
        <v>0.88490909090909098</v>
      </c>
      <c r="AT321" s="21">
        <v>59.673000000000002</v>
      </c>
      <c r="AU321" s="17">
        <f t="shared" si="87"/>
        <v>1.0849636363636364</v>
      </c>
      <c r="AV321" s="21">
        <v>55.5</v>
      </c>
      <c r="AW321" s="17">
        <f t="shared" si="88"/>
        <v>1.1100000000000001</v>
      </c>
      <c r="AX321" s="17"/>
      <c r="AY321" s="21">
        <v>58.5</v>
      </c>
      <c r="AZ321" s="17">
        <f t="shared" si="89"/>
        <v>1.17</v>
      </c>
      <c r="BA321" s="17"/>
      <c r="BB321" s="21">
        <v>36.5</v>
      </c>
      <c r="BC321" s="17">
        <f t="shared" si="90"/>
        <v>0.71568627450980393</v>
      </c>
      <c r="BD321" s="21">
        <v>59</v>
      </c>
      <c r="BE321" s="17">
        <f t="shared" si="91"/>
        <v>1.0535714285714286</v>
      </c>
      <c r="BF321" s="21">
        <v>42</v>
      </c>
      <c r="BG321" s="17">
        <f t="shared" si="98"/>
        <v>0.84</v>
      </c>
      <c r="BH321" s="21">
        <v>59.42</v>
      </c>
      <c r="BI321" s="17">
        <f t="shared" si="99"/>
        <v>1.3204444444444445</v>
      </c>
      <c r="BJ321" s="21">
        <f t="shared" si="92"/>
        <v>560</v>
      </c>
      <c r="BK321" s="21">
        <f t="shared" si="93"/>
        <v>595.76300000000003</v>
      </c>
      <c r="BL321" s="21">
        <f t="shared" si="94"/>
        <v>152</v>
      </c>
      <c r="BM321" s="21">
        <f t="shared" si="95"/>
        <v>101.42</v>
      </c>
      <c r="BN321" s="17"/>
      <c r="BO321" s="17"/>
      <c r="BQ321" s="17">
        <v>0.70619946091644203</v>
      </c>
      <c r="BR321" s="26">
        <v>0.72</v>
      </c>
      <c r="BS321" s="26">
        <f t="shared" si="96"/>
        <v>0.80619946091644201</v>
      </c>
      <c r="BU321" s="17">
        <f t="shared" si="97"/>
        <v>0</v>
      </c>
    </row>
    <row r="322" spans="1:73" s="6" customFormat="1" ht="18.75" customHeight="1" x14ac:dyDescent="0.15">
      <c r="A322" s="6" t="s">
        <v>1534</v>
      </c>
      <c r="B322" s="6" t="s">
        <v>687</v>
      </c>
      <c r="C322" s="6" t="s">
        <v>1472</v>
      </c>
      <c r="D322" s="6" t="s">
        <v>747</v>
      </c>
      <c r="E322" s="6" t="s">
        <v>747</v>
      </c>
      <c r="F322" s="6" t="s">
        <v>747</v>
      </c>
      <c r="G322" s="6" t="s">
        <v>24</v>
      </c>
      <c r="H322" s="6" t="s">
        <v>750</v>
      </c>
      <c r="I322" s="6" t="s">
        <v>751</v>
      </c>
      <c r="J322" s="6" t="s">
        <v>29</v>
      </c>
      <c r="K322" s="6" t="s">
        <v>1529</v>
      </c>
      <c r="L322" s="6" t="s">
        <v>1545</v>
      </c>
      <c r="M322" s="6" t="s">
        <v>1533</v>
      </c>
      <c r="N322" s="6">
        <v>1</v>
      </c>
      <c r="O322" s="8">
        <v>35</v>
      </c>
      <c r="P322" s="8">
        <v>36</v>
      </c>
      <c r="Q322" s="8">
        <v>20.2</v>
      </c>
      <c r="R322" s="7">
        <f t="shared" ref="R322:R365" si="100">AVERAGE(Y322:AJ322)</f>
        <v>24.208333333333332</v>
      </c>
      <c r="S322" s="17">
        <f t="shared" ref="S322:S365" si="101">R322/Q322-1</f>
        <v>0.19843234323432335</v>
      </c>
      <c r="T322" s="6">
        <v>2</v>
      </c>
      <c r="U322" s="6">
        <v>2</v>
      </c>
      <c r="V322" s="6">
        <v>3</v>
      </c>
      <c r="W322" s="6">
        <v>2</v>
      </c>
      <c r="X322" s="6" t="s">
        <v>752</v>
      </c>
      <c r="Y322" s="8">
        <v>30</v>
      </c>
      <c r="Z322" s="8">
        <v>17</v>
      </c>
      <c r="AA322" s="8">
        <v>24</v>
      </c>
      <c r="AB322" s="8">
        <v>26</v>
      </c>
      <c r="AC322" s="8">
        <v>28</v>
      </c>
      <c r="AD322" s="8">
        <v>25</v>
      </c>
      <c r="AE322" s="8">
        <v>23</v>
      </c>
      <c r="AF322" s="8">
        <v>24</v>
      </c>
      <c r="AG322" s="8">
        <v>29</v>
      </c>
      <c r="AH322" s="21">
        <v>18.5</v>
      </c>
      <c r="AI322" s="21">
        <v>21</v>
      </c>
      <c r="AJ322" s="21">
        <v>25</v>
      </c>
      <c r="AK322" s="8">
        <f t="shared" ref="AK322:AK385" si="102">SUM(Y322:AJ322)</f>
        <v>290.5</v>
      </c>
      <c r="AL322" s="8">
        <v>25</v>
      </c>
      <c r="AM322" s="17">
        <f t="shared" ref="AM322:AM385" si="103">AL322/Y322</f>
        <v>0.83333333333333337</v>
      </c>
      <c r="AN322" s="8">
        <v>19</v>
      </c>
      <c r="AO322" s="17">
        <f t="shared" ref="AO322:AO385" si="104">AN322/Z322</f>
        <v>1.1176470588235294</v>
      </c>
      <c r="AP322" s="7">
        <v>20</v>
      </c>
      <c r="AQ322" s="17">
        <f t="shared" ref="AQ322:AQ385" si="105">AP322/AA322</f>
        <v>0.83333333333333337</v>
      </c>
      <c r="AR322" s="21">
        <v>11.5</v>
      </c>
      <c r="AS322" s="17">
        <f t="shared" ref="AS322:AS385" si="106">AR322/AB322</f>
        <v>0.44230769230769229</v>
      </c>
      <c r="AT322" s="21">
        <v>17</v>
      </c>
      <c r="AU322" s="17">
        <f t="shared" ref="AU322:AU385" si="107">AT322/AC322</f>
        <v>0.6071428571428571</v>
      </c>
      <c r="AV322" s="21">
        <v>20</v>
      </c>
      <c r="AW322" s="17">
        <f t="shared" ref="AW322:AW385" si="108">AV322/AD322</f>
        <v>0.8</v>
      </c>
      <c r="AX322" s="17" t="s">
        <v>1526</v>
      </c>
      <c r="AY322" s="21">
        <v>9</v>
      </c>
      <c r="AZ322" s="17">
        <f t="shared" si="89"/>
        <v>0.39130434782608697</v>
      </c>
      <c r="BA322" s="17" t="s">
        <v>1526</v>
      </c>
      <c r="BB322" s="21">
        <v>18</v>
      </c>
      <c r="BC322" s="17">
        <f t="shared" si="90"/>
        <v>0.75</v>
      </c>
      <c r="BD322" s="21">
        <v>0.5</v>
      </c>
      <c r="BE322" s="17">
        <f t="shared" si="91"/>
        <v>1.7241379310344827E-2</v>
      </c>
      <c r="BF322" s="21">
        <v>15</v>
      </c>
      <c r="BG322" s="17">
        <f t="shared" si="98"/>
        <v>0.81081081081081086</v>
      </c>
      <c r="BH322" s="21">
        <v>10.75</v>
      </c>
      <c r="BI322" s="17">
        <f t="shared" si="99"/>
        <v>0.51190476190476186</v>
      </c>
      <c r="BJ322" s="21">
        <f t="shared" si="92"/>
        <v>265.5</v>
      </c>
      <c r="BK322" s="21">
        <f t="shared" si="93"/>
        <v>165.75</v>
      </c>
      <c r="BL322" s="21">
        <f t="shared" si="94"/>
        <v>64.5</v>
      </c>
      <c r="BM322" s="21">
        <f t="shared" si="95"/>
        <v>25.75</v>
      </c>
      <c r="BN322" s="17" t="s">
        <v>1601</v>
      </c>
      <c r="BO322" s="17" t="s">
        <v>1601</v>
      </c>
      <c r="BQ322" s="17">
        <v>0.70619946091644203</v>
      </c>
      <c r="BR322" s="26">
        <v>0.72</v>
      </c>
      <c r="BS322" s="26">
        <f t="shared" si="96"/>
        <v>0.80619946091644201</v>
      </c>
      <c r="BU322" s="17">
        <f t="shared" si="97"/>
        <v>0</v>
      </c>
    </row>
    <row r="323" spans="1:73" s="6" customFormat="1" ht="18.75" customHeight="1" x14ac:dyDescent="0.15">
      <c r="A323" s="6" t="s">
        <v>1534</v>
      </c>
      <c r="B323" s="6" t="s">
        <v>687</v>
      </c>
      <c r="C323" s="6" t="s">
        <v>1472</v>
      </c>
      <c r="D323" s="6" t="s">
        <v>747</v>
      </c>
      <c r="E323" s="6" t="s">
        <v>747</v>
      </c>
      <c r="F323" s="6" t="s">
        <v>747</v>
      </c>
      <c r="G323" s="6" t="s">
        <v>24</v>
      </c>
      <c r="H323" s="6" t="s">
        <v>753</v>
      </c>
      <c r="I323" s="6" t="s">
        <v>754</v>
      </c>
      <c r="J323" s="6" t="s">
        <v>27</v>
      </c>
      <c r="K323" s="6" t="s">
        <v>1532</v>
      </c>
      <c r="L323" s="6" t="s">
        <v>1545</v>
      </c>
      <c r="M323" s="6" t="s">
        <v>1533</v>
      </c>
      <c r="N323" s="6">
        <v>1</v>
      </c>
      <c r="O323" s="8">
        <v>77</v>
      </c>
      <c r="P323" s="8">
        <v>90</v>
      </c>
      <c r="Q323" s="8">
        <v>53.5</v>
      </c>
      <c r="R323" s="7">
        <f t="shared" si="100"/>
        <v>61.333333333333336</v>
      </c>
      <c r="S323" s="17">
        <f t="shared" si="101"/>
        <v>0.14641744548286617</v>
      </c>
      <c r="T323" s="6">
        <v>2</v>
      </c>
      <c r="U323" s="6">
        <v>2</v>
      </c>
      <c r="V323" s="6">
        <v>3</v>
      </c>
      <c r="W323" s="6">
        <v>2</v>
      </c>
      <c r="X323" s="6" t="s">
        <v>41</v>
      </c>
      <c r="Y323" s="8">
        <v>74</v>
      </c>
      <c r="Z323" s="8">
        <v>49</v>
      </c>
      <c r="AA323" s="8">
        <v>61</v>
      </c>
      <c r="AB323" s="8">
        <v>66</v>
      </c>
      <c r="AC323" s="8">
        <v>68</v>
      </c>
      <c r="AD323" s="8">
        <v>60</v>
      </c>
      <c r="AE323" s="8">
        <v>60</v>
      </c>
      <c r="AF323" s="8">
        <v>63</v>
      </c>
      <c r="AG323" s="8">
        <v>70</v>
      </c>
      <c r="AH323" s="21">
        <v>40</v>
      </c>
      <c r="AI323" s="21">
        <v>55</v>
      </c>
      <c r="AJ323" s="21">
        <v>70</v>
      </c>
      <c r="AK323" s="8">
        <f t="shared" si="102"/>
        <v>736</v>
      </c>
      <c r="AL323" s="8">
        <v>78.789999999999992</v>
      </c>
      <c r="AM323" s="17">
        <f t="shared" si="103"/>
        <v>1.0647297297297296</v>
      </c>
      <c r="AN323" s="8">
        <v>59.33</v>
      </c>
      <c r="AO323" s="17">
        <f t="shared" si="104"/>
        <v>1.2108163265306122</v>
      </c>
      <c r="AP323" s="7">
        <v>57.2</v>
      </c>
      <c r="AQ323" s="17">
        <f t="shared" si="105"/>
        <v>0.93770491803278688</v>
      </c>
      <c r="AR323" s="21">
        <v>58.04</v>
      </c>
      <c r="AS323" s="17">
        <f t="shared" si="106"/>
        <v>0.87939393939393939</v>
      </c>
      <c r="AT323" s="21">
        <v>59.2916666666667</v>
      </c>
      <c r="AU323" s="17">
        <f t="shared" si="107"/>
        <v>0.87193627450980438</v>
      </c>
      <c r="AV323" s="21">
        <v>42.33</v>
      </c>
      <c r="AW323" s="17">
        <f t="shared" si="108"/>
        <v>0.70550000000000002</v>
      </c>
      <c r="AX323" s="17" t="s">
        <v>1526</v>
      </c>
      <c r="AY323" s="21">
        <v>44</v>
      </c>
      <c r="AZ323" s="17">
        <f t="shared" ref="AZ323:AZ386" si="109">AY323/AE323</f>
        <v>0.73333333333333328</v>
      </c>
      <c r="BA323" s="17" t="s">
        <v>1526</v>
      </c>
      <c r="BB323" s="21">
        <v>27.21</v>
      </c>
      <c r="BC323" s="17">
        <f t="shared" ref="BC323:BC386" si="110">BB323/AF323</f>
        <v>0.4319047619047619</v>
      </c>
      <c r="BD323" s="21">
        <v>43.38</v>
      </c>
      <c r="BE323" s="17">
        <f t="shared" ref="BE323:BE386" si="111">BD323/AG323</f>
        <v>0.61971428571428577</v>
      </c>
      <c r="BF323" s="21">
        <v>62.541666666666664</v>
      </c>
      <c r="BG323" s="17">
        <f t="shared" ref="BG323:BG386" si="112">BF323/AH323</f>
        <v>1.5635416666666666</v>
      </c>
      <c r="BH323" s="21">
        <v>57.79</v>
      </c>
      <c r="BI323" s="17">
        <f t="shared" ref="BI323:BI386" si="113">BH323/AI323</f>
        <v>1.0507272727272727</v>
      </c>
      <c r="BJ323" s="21">
        <f t="shared" ref="BJ323:BJ386" si="114">SUM(Y323:AI323)</f>
        <v>666</v>
      </c>
      <c r="BK323" s="21">
        <f t="shared" ref="BK323:BK386" si="115">AL323+AN323+AP323+AR323+AT323+AV323+AY323+BB323+BD323+BF323+BH323</f>
        <v>589.90333333333331</v>
      </c>
      <c r="BL323" s="21">
        <f t="shared" ref="BL323:BL386" si="116">AH323+AI323+AJ323</f>
        <v>165</v>
      </c>
      <c r="BM323" s="21">
        <f t="shared" ref="BM323:BM386" si="117">BF323+BH323</f>
        <v>120.33166666666666</v>
      </c>
      <c r="BN323" s="17"/>
      <c r="BO323" s="17"/>
      <c r="BQ323" s="17">
        <v>0.70619946091644203</v>
      </c>
      <c r="BR323" s="26">
        <v>0.72</v>
      </c>
      <c r="BS323" s="26">
        <f t="shared" ref="BS323:BS386" si="118">BQ323+10%</f>
        <v>0.80619946091644201</v>
      </c>
      <c r="BU323" s="17">
        <f t="shared" ref="BU323:BU386" si="119">BT323/AJ323</f>
        <v>0</v>
      </c>
    </row>
    <row r="324" spans="1:73" s="6" customFormat="1" ht="18.75" customHeight="1" x14ac:dyDescent="0.15">
      <c r="A324" s="6" t="s">
        <v>1534</v>
      </c>
      <c r="B324" s="6" t="s">
        <v>687</v>
      </c>
      <c r="C324" s="6" t="s">
        <v>1472</v>
      </c>
      <c r="D324" s="6" t="s">
        <v>747</v>
      </c>
      <c r="E324" s="6" t="s">
        <v>747</v>
      </c>
      <c r="F324" s="6" t="s">
        <v>747</v>
      </c>
      <c r="G324" s="6" t="s">
        <v>24</v>
      </c>
      <c r="H324" s="6" t="s">
        <v>755</v>
      </c>
      <c r="I324" s="6" t="s">
        <v>756</v>
      </c>
      <c r="J324" s="6" t="s">
        <v>29</v>
      </c>
      <c r="K324" s="6" t="s">
        <v>1529</v>
      </c>
      <c r="L324" s="6" t="s">
        <v>1545</v>
      </c>
      <c r="M324" s="6" t="s">
        <v>1533</v>
      </c>
      <c r="N324" s="6">
        <v>1</v>
      </c>
      <c r="O324" s="8">
        <v>36</v>
      </c>
      <c r="P324" s="8">
        <v>39</v>
      </c>
      <c r="Q324" s="8">
        <v>31.5</v>
      </c>
      <c r="R324" s="7">
        <f t="shared" si="100"/>
        <v>36.666666666666664</v>
      </c>
      <c r="S324" s="17">
        <f t="shared" si="101"/>
        <v>0.16402116402116396</v>
      </c>
      <c r="T324" s="6">
        <v>2</v>
      </c>
      <c r="U324" s="6">
        <v>2</v>
      </c>
      <c r="V324" s="6">
        <v>2</v>
      </c>
      <c r="W324" s="6">
        <v>1</v>
      </c>
      <c r="X324" s="6" t="s">
        <v>31</v>
      </c>
      <c r="Y324" s="8">
        <v>35</v>
      </c>
      <c r="Z324" s="8">
        <v>30</v>
      </c>
      <c r="AA324" s="8">
        <v>35</v>
      </c>
      <c r="AB324" s="8">
        <v>42</v>
      </c>
      <c r="AC324" s="8">
        <v>42</v>
      </c>
      <c r="AD324" s="8">
        <v>35.5</v>
      </c>
      <c r="AE324" s="8">
        <v>36</v>
      </c>
      <c r="AF324" s="8">
        <v>35</v>
      </c>
      <c r="AG324" s="8">
        <v>42</v>
      </c>
      <c r="AH324" s="21">
        <v>33</v>
      </c>
      <c r="AI324" s="21">
        <v>33.5</v>
      </c>
      <c r="AJ324" s="21">
        <v>41</v>
      </c>
      <c r="AK324" s="8">
        <f t="shared" si="102"/>
        <v>440</v>
      </c>
      <c r="AL324" s="8">
        <v>25.5</v>
      </c>
      <c r="AM324" s="17">
        <f t="shared" si="103"/>
        <v>0.72857142857142854</v>
      </c>
      <c r="AN324" s="8">
        <v>28</v>
      </c>
      <c r="AO324" s="17">
        <f t="shared" si="104"/>
        <v>0.93333333333333335</v>
      </c>
      <c r="AP324" s="7">
        <v>25.5</v>
      </c>
      <c r="AQ324" s="17">
        <f t="shared" si="105"/>
        <v>0.72857142857142854</v>
      </c>
      <c r="AR324" s="21">
        <v>34.5</v>
      </c>
      <c r="AS324" s="17">
        <f t="shared" si="106"/>
        <v>0.8214285714285714</v>
      </c>
      <c r="AT324" s="21">
        <v>39.576000000000001</v>
      </c>
      <c r="AU324" s="17">
        <f t="shared" si="107"/>
        <v>0.94228571428571428</v>
      </c>
      <c r="AV324" s="21">
        <v>29.67</v>
      </c>
      <c r="AW324" s="17">
        <f t="shared" si="108"/>
        <v>0.83577464788732403</v>
      </c>
      <c r="AX324" s="17" t="s">
        <v>1526</v>
      </c>
      <c r="AY324" s="21">
        <v>10.25</v>
      </c>
      <c r="AZ324" s="17">
        <f t="shared" si="109"/>
        <v>0.28472222222222221</v>
      </c>
      <c r="BA324" s="17" t="s">
        <v>1526</v>
      </c>
      <c r="BB324" s="21">
        <v>13</v>
      </c>
      <c r="BC324" s="17">
        <f t="shared" si="110"/>
        <v>0.37142857142857144</v>
      </c>
      <c r="BD324" s="21">
        <v>31.66</v>
      </c>
      <c r="BE324" s="17">
        <f t="shared" si="111"/>
        <v>0.75380952380952382</v>
      </c>
      <c r="BF324" s="21">
        <v>27.33</v>
      </c>
      <c r="BG324" s="17">
        <f t="shared" si="112"/>
        <v>0.82818181818181813</v>
      </c>
      <c r="BH324" s="21">
        <v>17.209999999999997</v>
      </c>
      <c r="BI324" s="17">
        <f t="shared" si="113"/>
        <v>0.51373134328358205</v>
      </c>
      <c r="BJ324" s="21">
        <f t="shared" si="114"/>
        <v>399</v>
      </c>
      <c r="BK324" s="21">
        <f t="shared" si="115"/>
        <v>282.19599999999997</v>
      </c>
      <c r="BL324" s="21">
        <f t="shared" si="116"/>
        <v>107.5</v>
      </c>
      <c r="BM324" s="21">
        <f t="shared" si="117"/>
        <v>44.539999999999992</v>
      </c>
      <c r="BN324" s="17" t="s">
        <v>1601</v>
      </c>
      <c r="BO324" s="17" t="s">
        <v>1601</v>
      </c>
      <c r="BQ324" s="17">
        <v>0.70619946091644203</v>
      </c>
      <c r="BR324" s="26">
        <v>0.72</v>
      </c>
      <c r="BS324" s="26">
        <f t="shared" si="118"/>
        <v>0.80619946091644201</v>
      </c>
      <c r="BU324" s="17">
        <f t="shared" si="119"/>
        <v>0</v>
      </c>
    </row>
    <row r="325" spans="1:73" s="6" customFormat="1" ht="18.75" customHeight="1" x14ac:dyDescent="0.15">
      <c r="A325" s="6" t="s">
        <v>1534</v>
      </c>
      <c r="B325" s="6" t="s">
        <v>687</v>
      </c>
      <c r="C325" s="6" t="s">
        <v>1472</v>
      </c>
      <c r="D325" s="6" t="s">
        <v>747</v>
      </c>
      <c r="E325" s="6" t="s">
        <v>747</v>
      </c>
      <c r="F325" s="6" t="s">
        <v>747</v>
      </c>
      <c r="G325" s="6" t="s">
        <v>24</v>
      </c>
      <c r="H325" s="6" t="s">
        <v>757</v>
      </c>
      <c r="I325" s="6" t="s">
        <v>758</v>
      </c>
      <c r="J325" s="6" t="s">
        <v>29</v>
      </c>
      <c r="K325" s="6" t="s">
        <v>1529</v>
      </c>
      <c r="L325" s="6" t="s">
        <v>1545</v>
      </c>
      <c r="M325" s="6" t="s">
        <v>1533</v>
      </c>
      <c r="N325" s="6">
        <v>1</v>
      </c>
      <c r="O325" s="8">
        <v>10</v>
      </c>
      <c r="P325" s="8">
        <v>14</v>
      </c>
      <c r="Q325" s="8">
        <v>19.600000000000001</v>
      </c>
      <c r="R325" s="7">
        <f t="shared" si="100"/>
        <v>23.625</v>
      </c>
      <c r="S325" s="17">
        <f t="shared" si="101"/>
        <v>0.20535714285714279</v>
      </c>
      <c r="T325" s="6">
        <v>3</v>
      </c>
      <c r="U325" s="6">
        <v>3</v>
      </c>
      <c r="V325" s="6">
        <v>3</v>
      </c>
      <c r="W325" s="6">
        <v>2</v>
      </c>
      <c r="X325" s="6" t="s">
        <v>752</v>
      </c>
      <c r="Y325" s="8">
        <v>25</v>
      </c>
      <c r="Z325" s="8">
        <v>19</v>
      </c>
      <c r="AA325" s="8">
        <v>24</v>
      </c>
      <c r="AB325" s="8">
        <v>30</v>
      </c>
      <c r="AC325" s="8">
        <v>25</v>
      </c>
      <c r="AD325" s="8">
        <v>28</v>
      </c>
      <c r="AE325" s="8">
        <v>24</v>
      </c>
      <c r="AF325" s="8">
        <v>24</v>
      </c>
      <c r="AG325" s="8">
        <v>25</v>
      </c>
      <c r="AH325" s="21">
        <v>18</v>
      </c>
      <c r="AI325" s="21">
        <v>17.5</v>
      </c>
      <c r="AJ325" s="21">
        <v>24</v>
      </c>
      <c r="AK325" s="8">
        <f t="shared" si="102"/>
        <v>283.5</v>
      </c>
      <c r="AL325" s="8">
        <v>15.5</v>
      </c>
      <c r="AM325" s="17">
        <f t="shared" si="103"/>
        <v>0.62</v>
      </c>
      <c r="AN325" s="8">
        <v>18</v>
      </c>
      <c r="AO325" s="17">
        <f t="shared" si="104"/>
        <v>0.94736842105263153</v>
      </c>
      <c r="AP325" s="7">
        <v>20</v>
      </c>
      <c r="AQ325" s="17">
        <f t="shared" si="105"/>
        <v>0.83333333333333337</v>
      </c>
      <c r="AR325" s="21">
        <v>18</v>
      </c>
      <c r="AS325" s="17">
        <f t="shared" si="106"/>
        <v>0.6</v>
      </c>
      <c r="AT325" s="21">
        <v>21</v>
      </c>
      <c r="AU325" s="17">
        <f t="shared" si="107"/>
        <v>0.84</v>
      </c>
      <c r="AV325" s="21">
        <v>20</v>
      </c>
      <c r="AW325" s="17">
        <f t="shared" si="108"/>
        <v>0.7142857142857143</v>
      </c>
      <c r="AX325" s="17" t="s">
        <v>1526</v>
      </c>
      <c r="AY325" s="21">
        <v>2</v>
      </c>
      <c r="AZ325" s="17">
        <f t="shared" si="109"/>
        <v>8.3333333333333329E-2</v>
      </c>
      <c r="BA325" s="17" t="s">
        <v>1526</v>
      </c>
      <c r="BB325" s="21">
        <v>8</v>
      </c>
      <c r="BC325" s="17">
        <f t="shared" si="110"/>
        <v>0.33333333333333331</v>
      </c>
      <c r="BD325" s="21">
        <v>17</v>
      </c>
      <c r="BE325" s="17">
        <f t="shared" si="111"/>
        <v>0.68</v>
      </c>
      <c r="BF325" s="21">
        <v>9</v>
      </c>
      <c r="BG325" s="17">
        <f t="shared" si="112"/>
        <v>0.5</v>
      </c>
      <c r="BH325" s="21">
        <v>13</v>
      </c>
      <c r="BI325" s="17">
        <f t="shared" si="113"/>
        <v>0.74285714285714288</v>
      </c>
      <c r="BJ325" s="21">
        <f t="shared" si="114"/>
        <v>259.5</v>
      </c>
      <c r="BK325" s="21">
        <f t="shared" si="115"/>
        <v>161.5</v>
      </c>
      <c r="BL325" s="21">
        <f t="shared" si="116"/>
        <v>59.5</v>
      </c>
      <c r="BM325" s="21">
        <f t="shared" si="117"/>
        <v>22</v>
      </c>
      <c r="BN325" s="17" t="s">
        <v>1601</v>
      </c>
      <c r="BO325" s="17" t="s">
        <v>1601</v>
      </c>
      <c r="BQ325" s="17">
        <v>0.70619946091644203</v>
      </c>
      <c r="BR325" s="26">
        <v>0.72</v>
      </c>
      <c r="BS325" s="26">
        <f t="shared" si="118"/>
        <v>0.80619946091644201</v>
      </c>
      <c r="BU325" s="17">
        <f t="shared" si="119"/>
        <v>0</v>
      </c>
    </row>
    <row r="326" spans="1:73" s="6" customFormat="1" ht="18.75" customHeight="1" x14ac:dyDescent="0.15">
      <c r="A326" s="6" t="s">
        <v>1534</v>
      </c>
      <c r="B326" s="6" t="s">
        <v>687</v>
      </c>
      <c r="C326" s="6" t="s">
        <v>1472</v>
      </c>
      <c r="D326" s="6" t="s">
        <v>747</v>
      </c>
      <c r="E326" s="6" t="s">
        <v>747</v>
      </c>
      <c r="F326" s="6" t="s">
        <v>747</v>
      </c>
      <c r="G326" s="6" t="s">
        <v>24</v>
      </c>
      <c r="H326" s="6" t="s">
        <v>759</v>
      </c>
      <c r="I326" s="6" t="s">
        <v>760</v>
      </c>
      <c r="J326" s="6" t="s">
        <v>27</v>
      </c>
      <c r="K326" s="6" t="s">
        <v>1532</v>
      </c>
      <c r="L326" s="6" t="s">
        <v>1545</v>
      </c>
      <c r="M326" s="6" t="s">
        <v>1533</v>
      </c>
      <c r="N326" s="6">
        <v>1</v>
      </c>
      <c r="O326" s="8">
        <v>20</v>
      </c>
      <c r="P326" s="8">
        <v>23</v>
      </c>
      <c r="Q326" s="8">
        <v>34.5</v>
      </c>
      <c r="R326" s="7">
        <f t="shared" si="100"/>
        <v>40.666666666666664</v>
      </c>
      <c r="S326" s="17">
        <f t="shared" si="101"/>
        <v>0.17874396135265691</v>
      </c>
      <c r="T326" s="6">
        <v>3</v>
      </c>
      <c r="U326" s="6">
        <v>3</v>
      </c>
      <c r="V326" s="6">
        <v>3</v>
      </c>
      <c r="W326" s="6">
        <v>2</v>
      </c>
      <c r="X326" s="6" t="s">
        <v>41</v>
      </c>
      <c r="Y326" s="8">
        <v>50</v>
      </c>
      <c r="Z326" s="8">
        <v>35</v>
      </c>
      <c r="AA326" s="8">
        <v>38</v>
      </c>
      <c r="AB326" s="8">
        <v>40</v>
      </c>
      <c r="AC326" s="8">
        <v>45</v>
      </c>
      <c r="AD326" s="8">
        <v>38</v>
      </c>
      <c r="AE326" s="8">
        <v>37</v>
      </c>
      <c r="AF326" s="8">
        <v>39</v>
      </c>
      <c r="AG326" s="8">
        <v>45</v>
      </c>
      <c r="AH326" s="21">
        <v>40</v>
      </c>
      <c r="AI326" s="21">
        <v>36</v>
      </c>
      <c r="AJ326" s="21">
        <v>45</v>
      </c>
      <c r="AK326" s="8">
        <f t="shared" si="102"/>
        <v>488</v>
      </c>
      <c r="AL326" s="8">
        <v>77</v>
      </c>
      <c r="AM326" s="17">
        <f t="shared" si="103"/>
        <v>1.54</v>
      </c>
      <c r="AN326" s="8">
        <v>40.5</v>
      </c>
      <c r="AO326" s="17">
        <f t="shared" si="104"/>
        <v>1.1571428571428573</v>
      </c>
      <c r="AP326" s="7">
        <v>64.75</v>
      </c>
      <c r="AQ326" s="17">
        <f t="shared" si="105"/>
        <v>1.7039473684210527</v>
      </c>
      <c r="AR326" s="21">
        <v>34.5</v>
      </c>
      <c r="AS326" s="17">
        <f t="shared" si="106"/>
        <v>0.86250000000000004</v>
      </c>
      <c r="AT326" s="21">
        <v>56</v>
      </c>
      <c r="AU326" s="17">
        <f t="shared" si="107"/>
        <v>1.2444444444444445</v>
      </c>
      <c r="AV326" s="21">
        <v>55.5</v>
      </c>
      <c r="AW326" s="17">
        <f t="shared" si="108"/>
        <v>1.4605263157894737</v>
      </c>
      <c r="AX326" s="17"/>
      <c r="AY326" s="21">
        <v>31</v>
      </c>
      <c r="AZ326" s="17">
        <f t="shared" si="109"/>
        <v>0.83783783783783783</v>
      </c>
      <c r="BA326" s="17" t="s">
        <v>1526</v>
      </c>
      <c r="BB326" s="21">
        <v>31.5</v>
      </c>
      <c r="BC326" s="17">
        <f t="shared" si="110"/>
        <v>0.80769230769230771</v>
      </c>
      <c r="BD326" s="21">
        <v>84.67</v>
      </c>
      <c r="BE326" s="17">
        <f t="shared" si="111"/>
        <v>1.8815555555555556</v>
      </c>
      <c r="BF326" s="21">
        <v>18.079999999999998</v>
      </c>
      <c r="BG326" s="17">
        <f t="shared" si="112"/>
        <v>0.45199999999999996</v>
      </c>
      <c r="BH326" s="21">
        <v>57.46</v>
      </c>
      <c r="BI326" s="17">
        <f t="shared" si="113"/>
        <v>1.596111111111111</v>
      </c>
      <c r="BJ326" s="21">
        <f t="shared" si="114"/>
        <v>443</v>
      </c>
      <c r="BK326" s="21">
        <f t="shared" si="115"/>
        <v>550.96</v>
      </c>
      <c r="BL326" s="21">
        <f t="shared" si="116"/>
        <v>121</v>
      </c>
      <c r="BM326" s="21">
        <f t="shared" si="117"/>
        <v>75.539999999999992</v>
      </c>
      <c r="BN326" s="17"/>
      <c r="BO326" s="17"/>
      <c r="BQ326" s="17">
        <v>0.70619946091644203</v>
      </c>
      <c r="BR326" s="26">
        <v>0.72</v>
      </c>
      <c r="BS326" s="26">
        <f t="shared" si="118"/>
        <v>0.80619946091644201</v>
      </c>
      <c r="BU326" s="17">
        <f t="shared" si="119"/>
        <v>0</v>
      </c>
    </row>
    <row r="327" spans="1:73" s="6" customFormat="1" ht="18.75" customHeight="1" x14ac:dyDescent="0.15">
      <c r="A327" s="6" t="s">
        <v>1534</v>
      </c>
      <c r="B327" s="6" t="s">
        <v>687</v>
      </c>
      <c r="C327" s="6" t="s">
        <v>1472</v>
      </c>
      <c r="D327" s="6" t="s">
        <v>747</v>
      </c>
      <c r="E327" s="6" t="s">
        <v>747</v>
      </c>
      <c r="F327" s="6" t="s">
        <v>747</v>
      </c>
      <c r="G327" s="6" t="s">
        <v>24</v>
      </c>
      <c r="H327" s="6" t="s">
        <v>761</v>
      </c>
      <c r="I327" s="6" t="s">
        <v>762</v>
      </c>
      <c r="J327" s="6" t="s">
        <v>29</v>
      </c>
      <c r="K327" s="6" t="s">
        <v>1529</v>
      </c>
      <c r="L327" s="6" t="s">
        <v>1545</v>
      </c>
      <c r="M327" s="6" t="s">
        <v>1533</v>
      </c>
      <c r="N327" s="6">
        <v>1</v>
      </c>
      <c r="O327" s="8"/>
      <c r="P327" s="8">
        <v>19</v>
      </c>
      <c r="Q327" s="8">
        <v>23</v>
      </c>
      <c r="R327" s="7">
        <f t="shared" si="100"/>
        <v>27.041666666666668</v>
      </c>
      <c r="S327" s="17">
        <f t="shared" si="101"/>
        <v>0.17572463768115942</v>
      </c>
      <c r="U327" s="6">
        <v>3</v>
      </c>
      <c r="V327" s="6">
        <v>3</v>
      </c>
      <c r="W327" s="6">
        <v>2</v>
      </c>
      <c r="X327" s="6" t="s">
        <v>28</v>
      </c>
      <c r="Y327" s="8">
        <v>31</v>
      </c>
      <c r="Z327" s="8">
        <v>23</v>
      </c>
      <c r="AA327" s="8">
        <v>28</v>
      </c>
      <c r="AB327" s="8">
        <v>30</v>
      </c>
      <c r="AC327" s="8">
        <v>30</v>
      </c>
      <c r="AD327" s="8">
        <v>30</v>
      </c>
      <c r="AE327" s="8">
        <v>25</v>
      </c>
      <c r="AF327" s="8">
        <v>25</v>
      </c>
      <c r="AG327" s="8">
        <v>30</v>
      </c>
      <c r="AH327" s="21">
        <v>20</v>
      </c>
      <c r="AI327" s="21">
        <v>22.5</v>
      </c>
      <c r="AJ327" s="21">
        <v>30</v>
      </c>
      <c r="AK327" s="8">
        <f t="shared" si="102"/>
        <v>324.5</v>
      </c>
      <c r="AL327" s="8">
        <v>20.5</v>
      </c>
      <c r="AM327" s="17">
        <f t="shared" si="103"/>
        <v>0.66129032258064513</v>
      </c>
      <c r="AN327" s="8">
        <v>21.5</v>
      </c>
      <c r="AO327" s="17">
        <f t="shared" si="104"/>
        <v>0.93478260869565222</v>
      </c>
      <c r="AP327" s="7">
        <v>28.5</v>
      </c>
      <c r="AQ327" s="17">
        <f t="shared" si="105"/>
        <v>1.0178571428571428</v>
      </c>
      <c r="AR327" s="21">
        <v>19</v>
      </c>
      <c r="AS327" s="17">
        <f t="shared" si="106"/>
        <v>0.6333333333333333</v>
      </c>
      <c r="AT327" s="21">
        <v>9.75</v>
      </c>
      <c r="AU327" s="17">
        <f t="shared" si="107"/>
        <v>0.32500000000000001</v>
      </c>
      <c r="AV327" s="21">
        <v>24.5</v>
      </c>
      <c r="AW327" s="17">
        <f t="shared" si="108"/>
        <v>0.81666666666666665</v>
      </c>
      <c r="AX327" s="17" t="s">
        <v>1526</v>
      </c>
      <c r="AY327" s="21">
        <v>15.5</v>
      </c>
      <c r="AZ327" s="17">
        <f t="shared" si="109"/>
        <v>0.62</v>
      </c>
      <c r="BA327" s="17" t="s">
        <v>1526</v>
      </c>
      <c r="BB327" s="21">
        <v>6</v>
      </c>
      <c r="BC327" s="17">
        <f t="shared" si="110"/>
        <v>0.24</v>
      </c>
      <c r="BD327" s="21">
        <v>14.21</v>
      </c>
      <c r="BE327" s="17">
        <f t="shared" si="111"/>
        <v>0.47366666666666668</v>
      </c>
      <c r="BF327" s="21">
        <v>16.55</v>
      </c>
      <c r="BG327" s="17">
        <f t="shared" si="112"/>
        <v>0.82750000000000001</v>
      </c>
      <c r="BH327" s="21">
        <v>22.47</v>
      </c>
      <c r="BI327" s="17">
        <f t="shared" si="113"/>
        <v>0.99866666666666659</v>
      </c>
      <c r="BJ327" s="21">
        <f t="shared" si="114"/>
        <v>294.5</v>
      </c>
      <c r="BK327" s="21">
        <f t="shared" si="115"/>
        <v>198.48000000000002</v>
      </c>
      <c r="BL327" s="21">
        <f t="shared" si="116"/>
        <v>72.5</v>
      </c>
      <c r="BM327" s="21">
        <f t="shared" si="117"/>
        <v>39.019999999999996</v>
      </c>
      <c r="BN327" s="17"/>
      <c r="BO327" s="17" t="s">
        <v>1601</v>
      </c>
      <c r="BQ327" s="17">
        <v>0.70619946091644203</v>
      </c>
      <c r="BR327" s="26">
        <v>0.72</v>
      </c>
      <c r="BS327" s="26">
        <f t="shared" si="118"/>
        <v>0.80619946091644201</v>
      </c>
      <c r="BU327" s="17">
        <f t="shared" si="119"/>
        <v>0</v>
      </c>
    </row>
    <row r="328" spans="1:73" s="6" customFormat="1" ht="18.75" customHeight="1" x14ac:dyDescent="0.15">
      <c r="A328" s="6" t="s">
        <v>1534</v>
      </c>
      <c r="B328" s="6" t="s">
        <v>687</v>
      </c>
      <c r="C328" s="6" t="s">
        <v>1472</v>
      </c>
      <c r="D328" s="6" t="s">
        <v>747</v>
      </c>
      <c r="E328" s="6" t="s">
        <v>747</v>
      </c>
      <c r="F328" s="6" t="s">
        <v>747</v>
      </c>
      <c r="G328" s="6" t="s">
        <v>24</v>
      </c>
      <c r="H328" s="6" t="s">
        <v>763</v>
      </c>
      <c r="I328" s="6" t="s">
        <v>764</v>
      </c>
      <c r="J328" s="6" t="s">
        <v>29</v>
      </c>
      <c r="K328" s="6" t="s">
        <v>1529</v>
      </c>
      <c r="L328" s="6" t="s">
        <v>1545</v>
      </c>
      <c r="M328" s="6" t="s">
        <v>1533</v>
      </c>
      <c r="N328" s="6">
        <v>1</v>
      </c>
      <c r="O328" s="8">
        <v>5</v>
      </c>
      <c r="P328" s="8">
        <v>18</v>
      </c>
      <c r="Q328" s="8">
        <v>20.5</v>
      </c>
      <c r="R328" s="7">
        <f t="shared" si="100"/>
        <v>24.375</v>
      </c>
      <c r="S328" s="17">
        <f t="shared" si="101"/>
        <v>0.18902439024390238</v>
      </c>
      <c r="T328" s="6">
        <v>3</v>
      </c>
      <c r="U328" s="6">
        <v>2</v>
      </c>
      <c r="V328" s="6">
        <v>3</v>
      </c>
      <c r="W328" s="6">
        <v>2</v>
      </c>
      <c r="X328" s="6" t="s">
        <v>28</v>
      </c>
      <c r="Y328" s="8">
        <v>29</v>
      </c>
      <c r="Z328" s="8">
        <v>19</v>
      </c>
      <c r="AA328" s="8">
        <v>25</v>
      </c>
      <c r="AB328" s="8">
        <v>26</v>
      </c>
      <c r="AC328" s="8">
        <v>26</v>
      </c>
      <c r="AD328" s="8">
        <v>23</v>
      </c>
      <c r="AE328" s="8">
        <v>23</v>
      </c>
      <c r="AF328" s="8">
        <v>23</v>
      </c>
      <c r="AG328" s="8">
        <v>30</v>
      </c>
      <c r="AH328" s="21">
        <v>25</v>
      </c>
      <c r="AI328" s="21">
        <v>18.5</v>
      </c>
      <c r="AJ328" s="21">
        <v>25</v>
      </c>
      <c r="AK328" s="8">
        <f t="shared" si="102"/>
        <v>292.5</v>
      </c>
      <c r="AL328" s="8">
        <v>21.75</v>
      </c>
      <c r="AM328" s="17">
        <f t="shared" si="103"/>
        <v>0.75</v>
      </c>
      <c r="AN328" s="8">
        <v>20</v>
      </c>
      <c r="AO328" s="17">
        <f t="shared" si="104"/>
        <v>1.0526315789473684</v>
      </c>
      <c r="AP328" s="7">
        <v>20</v>
      </c>
      <c r="AQ328" s="17">
        <f t="shared" si="105"/>
        <v>0.8</v>
      </c>
      <c r="AR328" s="21">
        <v>17</v>
      </c>
      <c r="AS328" s="17">
        <f t="shared" si="106"/>
        <v>0.65384615384615385</v>
      </c>
      <c r="AT328" s="21">
        <v>20.096</v>
      </c>
      <c r="AU328" s="17">
        <f t="shared" si="107"/>
        <v>0.77292307692307693</v>
      </c>
      <c r="AV328" s="21">
        <v>13.870000000000001</v>
      </c>
      <c r="AW328" s="17">
        <f t="shared" si="108"/>
        <v>0.60304347826086957</v>
      </c>
      <c r="AX328" s="17" t="s">
        <v>1526</v>
      </c>
      <c r="AY328" s="21">
        <v>15.25</v>
      </c>
      <c r="AZ328" s="17">
        <f t="shared" si="109"/>
        <v>0.66304347826086951</v>
      </c>
      <c r="BA328" s="17" t="s">
        <v>1526</v>
      </c>
      <c r="BB328" s="21">
        <v>8.7100000000000009</v>
      </c>
      <c r="BC328" s="17">
        <f t="shared" si="110"/>
        <v>0.3786956521739131</v>
      </c>
      <c r="BD328" s="21">
        <v>18.880000000000003</v>
      </c>
      <c r="BE328" s="17">
        <f t="shared" si="111"/>
        <v>0.62933333333333341</v>
      </c>
      <c r="BF328" s="21">
        <v>17.420000000000002</v>
      </c>
      <c r="BG328" s="17">
        <f t="shared" si="112"/>
        <v>0.69680000000000009</v>
      </c>
      <c r="BH328" s="21">
        <v>10.92</v>
      </c>
      <c r="BI328" s="17">
        <f t="shared" si="113"/>
        <v>0.59027027027027024</v>
      </c>
      <c r="BJ328" s="21">
        <f t="shared" si="114"/>
        <v>267.5</v>
      </c>
      <c r="BK328" s="21">
        <f t="shared" si="115"/>
        <v>183.89599999999999</v>
      </c>
      <c r="BL328" s="21">
        <f t="shared" si="116"/>
        <v>68.5</v>
      </c>
      <c r="BM328" s="21">
        <f t="shared" si="117"/>
        <v>28.340000000000003</v>
      </c>
      <c r="BN328" s="17" t="s">
        <v>1601</v>
      </c>
      <c r="BO328" s="17" t="s">
        <v>1601</v>
      </c>
      <c r="BQ328" s="17">
        <v>0.70619946091644203</v>
      </c>
      <c r="BR328" s="26">
        <v>0.72</v>
      </c>
      <c r="BS328" s="26">
        <f t="shared" si="118"/>
        <v>0.80619946091644201</v>
      </c>
      <c r="BU328" s="17">
        <f t="shared" si="119"/>
        <v>0</v>
      </c>
    </row>
    <row r="329" spans="1:73" s="6" customFormat="1" ht="18.75" customHeight="1" x14ac:dyDescent="0.15">
      <c r="A329" s="6" t="s">
        <v>1534</v>
      </c>
      <c r="B329" s="6" t="s">
        <v>687</v>
      </c>
      <c r="C329" s="6" t="s">
        <v>1472</v>
      </c>
      <c r="D329" s="6" t="s">
        <v>747</v>
      </c>
      <c r="E329" s="6" t="s">
        <v>747</v>
      </c>
      <c r="F329" s="6" t="s">
        <v>747</v>
      </c>
      <c r="G329" s="6" t="s">
        <v>24</v>
      </c>
      <c r="H329" s="6" t="s">
        <v>765</v>
      </c>
      <c r="I329" s="6" t="s">
        <v>766</v>
      </c>
      <c r="J329" s="6" t="s">
        <v>27</v>
      </c>
      <c r="K329" s="6" t="s">
        <v>1532</v>
      </c>
      <c r="L329" s="6" t="s">
        <v>1545</v>
      </c>
      <c r="M329" s="6" t="s">
        <v>1533</v>
      </c>
      <c r="N329" s="6">
        <v>1</v>
      </c>
      <c r="O329" s="8"/>
      <c r="P329" s="8">
        <v>16</v>
      </c>
      <c r="Q329" s="8">
        <v>43</v>
      </c>
      <c r="R329" s="7">
        <f t="shared" si="100"/>
        <v>50.583333333333336</v>
      </c>
      <c r="S329" s="17">
        <f t="shared" si="101"/>
        <v>0.17635658914728691</v>
      </c>
      <c r="U329" s="6">
        <v>3</v>
      </c>
      <c r="V329" s="6">
        <v>3</v>
      </c>
      <c r="W329" s="6">
        <v>2</v>
      </c>
      <c r="X329" s="6" t="s">
        <v>41</v>
      </c>
      <c r="Y329" s="8">
        <v>60</v>
      </c>
      <c r="Z329" s="8">
        <v>41</v>
      </c>
      <c r="AA329" s="8">
        <v>50</v>
      </c>
      <c r="AB329" s="8">
        <v>48</v>
      </c>
      <c r="AC329" s="8">
        <v>51</v>
      </c>
      <c r="AD329" s="8">
        <v>48</v>
      </c>
      <c r="AE329" s="8">
        <v>50</v>
      </c>
      <c r="AF329" s="8">
        <v>52</v>
      </c>
      <c r="AG329" s="8">
        <v>58</v>
      </c>
      <c r="AH329" s="21">
        <v>45</v>
      </c>
      <c r="AI329" s="21">
        <v>46</v>
      </c>
      <c r="AJ329" s="21">
        <v>58</v>
      </c>
      <c r="AK329" s="8">
        <f t="shared" si="102"/>
        <v>607</v>
      </c>
      <c r="AL329" s="8">
        <v>53.620000000000005</v>
      </c>
      <c r="AM329" s="17">
        <f t="shared" si="103"/>
        <v>0.89366666666666672</v>
      </c>
      <c r="AN329" s="8">
        <v>47.16</v>
      </c>
      <c r="AO329" s="17">
        <f t="shared" si="104"/>
        <v>1.1502439024390243</v>
      </c>
      <c r="AP329" s="7">
        <v>29.76</v>
      </c>
      <c r="AQ329" s="17">
        <f t="shared" si="105"/>
        <v>0.59520000000000006</v>
      </c>
      <c r="AR329" s="21">
        <v>36.24</v>
      </c>
      <c r="AS329" s="17">
        <f t="shared" si="106"/>
        <v>0.755</v>
      </c>
      <c r="AT329" s="21">
        <v>47.42</v>
      </c>
      <c r="AU329" s="17">
        <f t="shared" si="107"/>
        <v>0.92980392156862746</v>
      </c>
      <c r="AV329" s="21">
        <v>56.129999999999995</v>
      </c>
      <c r="AW329" s="17">
        <f t="shared" si="108"/>
        <v>1.1693749999999998</v>
      </c>
      <c r="AX329" s="17"/>
      <c r="AY329" s="21">
        <v>50.23</v>
      </c>
      <c r="AZ329" s="17">
        <f t="shared" si="109"/>
        <v>1.0045999999999999</v>
      </c>
      <c r="BA329" s="17"/>
      <c r="BB329" s="21">
        <v>39.28</v>
      </c>
      <c r="BC329" s="17">
        <f t="shared" si="110"/>
        <v>0.75538461538461543</v>
      </c>
      <c r="BD329" s="21">
        <v>57.72</v>
      </c>
      <c r="BE329" s="17">
        <f t="shared" si="111"/>
        <v>0.99517241379310339</v>
      </c>
      <c r="BF329" s="21">
        <v>42.57</v>
      </c>
      <c r="BG329" s="17">
        <f t="shared" si="112"/>
        <v>0.94599999999999995</v>
      </c>
      <c r="BH329" s="21">
        <v>40</v>
      </c>
      <c r="BI329" s="17">
        <f t="shared" si="113"/>
        <v>0.86956521739130432</v>
      </c>
      <c r="BJ329" s="21">
        <f t="shared" si="114"/>
        <v>549</v>
      </c>
      <c r="BK329" s="21">
        <f t="shared" si="115"/>
        <v>500.13000000000005</v>
      </c>
      <c r="BL329" s="21">
        <f t="shared" si="116"/>
        <v>149</v>
      </c>
      <c r="BM329" s="21">
        <f t="shared" si="117"/>
        <v>82.57</v>
      </c>
      <c r="BN329" s="17"/>
      <c r="BO329" s="17" t="s">
        <v>1601</v>
      </c>
      <c r="BQ329" s="17">
        <v>0.70619946091644203</v>
      </c>
      <c r="BR329" s="26">
        <v>0.72</v>
      </c>
      <c r="BS329" s="26">
        <f t="shared" si="118"/>
        <v>0.80619946091644201</v>
      </c>
      <c r="BU329" s="17">
        <f t="shared" si="119"/>
        <v>0</v>
      </c>
    </row>
    <row r="330" spans="1:73" s="6" customFormat="1" ht="18.75" customHeight="1" x14ac:dyDescent="0.15">
      <c r="A330" s="6" t="s">
        <v>1534</v>
      </c>
      <c r="B330" s="6" t="s">
        <v>687</v>
      </c>
      <c r="C330" s="6" t="s">
        <v>1472</v>
      </c>
      <c r="D330" s="6" t="s">
        <v>747</v>
      </c>
      <c r="E330" s="6" t="s">
        <v>747</v>
      </c>
      <c r="F330" s="6" t="s">
        <v>747</v>
      </c>
      <c r="G330" s="6" t="s">
        <v>24</v>
      </c>
      <c r="H330" s="6" t="s">
        <v>767</v>
      </c>
      <c r="I330" s="6" t="s">
        <v>768</v>
      </c>
      <c r="J330" s="6" t="s">
        <v>27</v>
      </c>
      <c r="K330" s="6" t="s">
        <v>1532</v>
      </c>
      <c r="L330" s="6" t="s">
        <v>1545</v>
      </c>
      <c r="M330" s="6" t="s">
        <v>1533</v>
      </c>
      <c r="N330" s="6">
        <v>1</v>
      </c>
      <c r="O330" s="8"/>
      <c r="P330" s="8">
        <v>6</v>
      </c>
      <c r="Q330" s="8">
        <v>19</v>
      </c>
      <c r="R330" s="7">
        <f t="shared" si="100"/>
        <v>22.375</v>
      </c>
      <c r="S330" s="17">
        <f t="shared" si="101"/>
        <v>0.17763157894736836</v>
      </c>
      <c r="U330" s="6">
        <v>2</v>
      </c>
      <c r="V330" s="6">
        <v>3</v>
      </c>
      <c r="W330" s="6">
        <v>2</v>
      </c>
      <c r="X330" s="6" t="s">
        <v>41</v>
      </c>
      <c r="Y330" s="8">
        <v>25</v>
      </c>
      <c r="Z330" s="8">
        <v>20</v>
      </c>
      <c r="AA330" s="8">
        <v>22</v>
      </c>
      <c r="AB330" s="8">
        <v>24</v>
      </c>
      <c r="AC330" s="8">
        <v>25</v>
      </c>
      <c r="AD330" s="8">
        <v>20</v>
      </c>
      <c r="AE330" s="8">
        <v>21</v>
      </c>
      <c r="AF330" s="8">
        <v>22</v>
      </c>
      <c r="AG330" s="8">
        <v>25</v>
      </c>
      <c r="AH330" s="21">
        <v>22</v>
      </c>
      <c r="AI330" s="21">
        <v>18.5</v>
      </c>
      <c r="AJ330" s="21">
        <v>24</v>
      </c>
      <c r="AK330" s="8">
        <f t="shared" si="102"/>
        <v>268.5</v>
      </c>
      <c r="AL330" s="8">
        <v>23.5</v>
      </c>
      <c r="AM330" s="17">
        <f t="shared" si="103"/>
        <v>0.94</v>
      </c>
      <c r="AN330" s="8">
        <v>18.79</v>
      </c>
      <c r="AO330" s="17">
        <f t="shared" si="104"/>
        <v>0.9395</v>
      </c>
      <c r="AP330" s="7">
        <v>19.399999999999999</v>
      </c>
      <c r="AQ330" s="17">
        <f t="shared" si="105"/>
        <v>0.88181818181818172</v>
      </c>
      <c r="AR330" s="21">
        <v>13.08</v>
      </c>
      <c r="AS330" s="17">
        <f t="shared" si="106"/>
        <v>0.54500000000000004</v>
      </c>
      <c r="AT330" s="21">
        <v>12</v>
      </c>
      <c r="AU330" s="17">
        <f t="shared" si="107"/>
        <v>0.48</v>
      </c>
      <c r="AV330" s="21">
        <v>14.79</v>
      </c>
      <c r="AW330" s="17">
        <f t="shared" si="108"/>
        <v>0.73949999999999994</v>
      </c>
      <c r="AX330" s="17" t="s">
        <v>1526</v>
      </c>
      <c r="AY330" s="21">
        <v>12.875</v>
      </c>
      <c r="AZ330" s="17">
        <f t="shared" si="109"/>
        <v>0.61309523809523814</v>
      </c>
      <c r="BA330" s="17" t="s">
        <v>1526</v>
      </c>
      <c r="BB330" s="21">
        <v>9.0399999999999991</v>
      </c>
      <c r="BC330" s="17">
        <f t="shared" si="110"/>
        <v>0.41090909090909089</v>
      </c>
      <c r="BD330" s="21">
        <v>15.17</v>
      </c>
      <c r="BE330" s="17">
        <f t="shared" si="111"/>
        <v>0.60680000000000001</v>
      </c>
      <c r="BF330" s="21">
        <v>28.208333333333339</v>
      </c>
      <c r="BG330" s="17">
        <f t="shared" si="112"/>
        <v>1.2821969696969699</v>
      </c>
      <c r="BH330" s="21">
        <v>15.04</v>
      </c>
      <c r="BI330" s="17">
        <f t="shared" si="113"/>
        <v>0.81297297297297288</v>
      </c>
      <c r="BJ330" s="21">
        <f t="shared" si="114"/>
        <v>244.5</v>
      </c>
      <c r="BK330" s="21">
        <f t="shared" si="115"/>
        <v>181.89333333333332</v>
      </c>
      <c r="BL330" s="21">
        <f t="shared" si="116"/>
        <v>64.5</v>
      </c>
      <c r="BM330" s="21">
        <f t="shared" si="117"/>
        <v>43.248333333333335</v>
      </c>
      <c r="BN330" s="17" t="s">
        <v>1601</v>
      </c>
      <c r="BO330" s="17" t="s">
        <v>1601</v>
      </c>
      <c r="BQ330" s="17">
        <v>0.70619946091644203</v>
      </c>
      <c r="BR330" s="26">
        <v>0.72</v>
      </c>
      <c r="BS330" s="26">
        <f t="shared" si="118"/>
        <v>0.80619946091644201</v>
      </c>
      <c r="BU330" s="17">
        <f t="shared" si="119"/>
        <v>0</v>
      </c>
    </row>
    <row r="331" spans="1:73" s="6" customFormat="1" ht="18.75" customHeight="1" x14ac:dyDescent="0.15">
      <c r="A331" s="6" t="s">
        <v>1536</v>
      </c>
      <c r="B331" s="6" t="s">
        <v>895</v>
      </c>
      <c r="C331" s="6" t="s">
        <v>896</v>
      </c>
      <c r="D331" s="6" t="s">
        <v>896</v>
      </c>
      <c r="E331" s="6" t="s">
        <v>937</v>
      </c>
      <c r="F331" s="6" t="s">
        <v>937</v>
      </c>
      <c r="G331" s="6" t="s">
        <v>333</v>
      </c>
      <c r="H331" s="6" t="s">
        <v>938</v>
      </c>
      <c r="I331" s="6" t="s">
        <v>939</v>
      </c>
      <c r="J331" s="6" t="s">
        <v>27</v>
      </c>
      <c r="K331" s="6" t="s">
        <v>1513</v>
      </c>
      <c r="L331" s="6" t="s">
        <v>1545</v>
      </c>
      <c r="M331" s="6" t="s">
        <v>1533</v>
      </c>
      <c r="N331" s="6">
        <v>1</v>
      </c>
      <c r="O331" s="8">
        <v>8</v>
      </c>
      <c r="P331" s="8">
        <v>13</v>
      </c>
      <c r="Q331" s="8">
        <v>16</v>
      </c>
      <c r="R331" s="7">
        <f t="shared" si="100"/>
        <v>21.349926253687318</v>
      </c>
      <c r="S331" s="17">
        <f t="shared" si="101"/>
        <v>0.33437039085545739</v>
      </c>
      <c r="T331" s="6">
        <v>4</v>
      </c>
      <c r="U331" s="6">
        <v>4</v>
      </c>
      <c r="V331" s="6">
        <v>4</v>
      </c>
      <c r="W331" s="6">
        <v>3</v>
      </c>
      <c r="X331" s="6" t="s">
        <v>28</v>
      </c>
      <c r="Y331" s="8">
        <v>22</v>
      </c>
      <c r="Z331" s="8">
        <v>16</v>
      </c>
      <c r="AA331" s="8">
        <v>18</v>
      </c>
      <c r="AB331" s="8">
        <v>22</v>
      </c>
      <c r="AC331" s="8">
        <v>23</v>
      </c>
      <c r="AD331" s="8">
        <v>22</v>
      </c>
      <c r="AE331" s="8">
        <v>22</v>
      </c>
      <c r="AF331" s="8">
        <v>22</v>
      </c>
      <c r="AG331" s="8">
        <v>23</v>
      </c>
      <c r="AH331" s="21">
        <v>20</v>
      </c>
      <c r="AI331" s="21">
        <v>20.199115044247801</v>
      </c>
      <c r="AJ331" s="21">
        <v>26</v>
      </c>
      <c r="AK331" s="8">
        <f t="shared" si="102"/>
        <v>256.19911504424783</v>
      </c>
      <c r="AL331" s="8">
        <v>22.54</v>
      </c>
      <c r="AM331" s="17">
        <f t="shared" si="103"/>
        <v>1.0245454545454544</v>
      </c>
      <c r="AN331" s="8">
        <v>14.9</v>
      </c>
      <c r="AO331" s="17">
        <f t="shared" si="104"/>
        <v>0.93125000000000002</v>
      </c>
      <c r="AP331" s="7">
        <v>19.420000000000002</v>
      </c>
      <c r="AQ331" s="17">
        <f t="shared" si="105"/>
        <v>1.078888888888889</v>
      </c>
      <c r="AR331" s="21">
        <v>26.17</v>
      </c>
      <c r="AS331" s="17">
        <f t="shared" si="106"/>
        <v>1.1895454545454547</v>
      </c>
      <c r="AT331" s="21">
        <v>16.5</v>
      </c>
      <c r="AU331" s="17">
        <f t="shared" si="107"/>
        <v>0.71739130434782605</v>
      </c>
      <c r="AV331" s="21">
        <v>15.5</v>
      </c>
      <c r="AW331" s="17">
        <f t="shared" si="108"/>
        <v>0.70454545454545459</v>
      </c>
      <c r="AX331" s="17" t="s">
        <v>1537</v>
      </c>
      <c r="AY331" s="21">
        <v>12.5</v>
      </c>
      <c r="AZ331" s="17">
        <f t="shared" si="109"/>
        <v>0.56818181818181823</v>
      </c>
      <c r="BA331" s="17" t="s">
        <v>1537</v>
      </c>
      <c r="BB331" s="21">
        <v>0</v>
      </c>
      <c r="BC331" s="17">
        <f t="shared" si="110"/>
        <v>0</v>
      </c>
      <c r="BD331" s="21">
        <v>17.5</v>
      </c>
      <c r="BE331" s="17">
        <f t="shared" si="111"/>
        <v>0.76086956521739135</v>
      </c>
      <c r="BF331" s="21">
        <v>17</v>
      </c>
      <c r="BG331" s="17">
        <f t="shared" si="112"/>
        <v>0.85</v>
      </c>
      <c r="BH331" s="21">
        <v>5</v>
      </c>
      <c r="BI331" s="17">
        <f t="shared" si="113"/>
        <v>0.24753559693318714</v>
      </c>
      <c r="BJ331" s="21">
        <f t="shared" si="114"/>
        <v>230.1991150442478</v>
      </c>
      <c r="BK331" s="21">
        <f t="shared" si="115"/>
        <v>167.03</v>
      </c>
      <c r="BL331" s="21">
        <f t="shared" si="116"/>
        <v>66.199115044247804</v>
      </c>
      <c r="BM331" s="21">
        <f t="shared" si="117"/>
        <v>22</v>
      </c>
      <c r="BN331" s="17" t="s">
        <v>1601</v>
      </c>
      <c r="BO331" s="17" t="s">
        <v>1601</v>
      </c>
      <c r="BQ331" s="17">
        <v>0.64705229863228275</v>
      </c>
      <c r="BR331" s="26">
        <v>0.72</v>
      </c>
      <c r="BS331" s="26">
        <f t="shared" si="118"/>
        <v>0.74705229863228273</v>
      </c>
      <c r="BU331" s="17">
        <f t="shared" si="119"/>
        <v>0</v>
      </c>
    </row>
    <row r="332" spans="1:73" s="6" customFormat="1" ht="18.75" customHeight="1" x14ac:dyDescent="0.15">
      <c r="A332" s="6" t="s">
        <v>1538</v>
      </c>
      <c r="B332" s="6" t="s">
        <v>895</v>
      </c>
      <c r="C332" s="6" t="s">
        <v>896</v>
      </c>
      <c r="D332" s="6" t="s">
        <v>896</v>
      </c>
      <c r="E332" s="6" t="s">
        <v>937</v>
      </c>
      <c r="F332" s="6" t="s">
        <v>937</v>
      </c>
      <c r="G332" s="6" t="s">
        <v>333</v>
      </c>
      <c r="H332" s="6" t="s">
        <v>1364</v>
      </c>
      <c r="I332" s="6" t="s">
        <v>1365</v>
      </c>
      <c r="J332" s="6" t="s">
        <v>29</v>
      </c>
      <c r="K332" s="6" t="s">
        <v>1520</v>
      </c>
      <c r="L332" s="6" t="s">
        <v>1545</v>
      </c>
      <c r="M332" s="6" t="s">
        <v>1533</v>
      </c>
      <c r="N332" s="6">
        <v>1</v>
      </c>
      <c r="O332" s="8"/>
      <c r="P332" s="8">
        <v>1.58</v>
      </c>
      <c r="Q332" s="8">
        <v>9</v>
      </c>
      <c r="R332" s="7">
        <f t="shared" si="100"/>
        <v>15.045280235988201</v>
      </c>
      <c r="S332" s="17">
        <f t="shared" si="101"/>
        <v>0.67169780399868895</v>
      </c>
      <c r="U332" s="6">
        <v>4</v>
      </c>
      <c r="V332" s="6">
        <v>2</v>
      </c>
      <c r="W332" s="6">
        <v>1</v>
      </c>
      <c r="X332" s="6" t="s">
        <v>1366</v>
      </c>
      <c r="Y332" s="8">
        <v>13</v>
      </c>
      <c r="Z332" s="8">
        <v>12</v>
      </c>
      <c r="AA332" s="8">
        <v>13</v>
      </c>
      <c r="AB332" s="8">
        <v>16</v>
      </c>
      <c r="AC332" s="8">
        <v>16</v>
      </c>
      <c r="AD332" s="8">
        <v>18</v>
      </c>
      <c r="AE332" s="8">
        <v>15</v>
      </c>
      <c r="AF332" s="8">
        <v>15</v>
      </c>
      <c r="AG332" s="8">
        <v>16</v>
      </c>
      <c r="AH332" s="21">
        <v>14</v>
      </c>
      <c r="AI332" s="21">
        <v>14.543362831858417</v>
      </c>
      <c r="AJ332" s="21">
        <v>18</v>
      </c>
      <c r="AK332" s="8">
        <f t="shared" si="102"/>
        <v>180.54336283185842</v>
      </c>
      <c r="AL332" s="8">
        <v>17.75</v>
      </c>
      <c r="AM332" s="17">
        <f t="shared" si="103"/>
        <v>1.3653846153846154</v>
      </c>
      <c r="AN332" s="8">
        <v>16.829999999999998</v>
      </c>
      <c r="AO332" s="17">
        <f t="shared" si="104"/>
        <v>1.4024999999999999</v>
      </c>
      <c r="AP332" s="7">
        <v>13</v>
      </c>
      <c r="AQ332" s="17">
        <f t="shared" si="105"/>
        <v>1</v>
      </c>
      <c r="AR332" s="21">
        <v>16.75</v>
      </c>
      <c r="AS332" s="17">
        <f t="shared" si="106"/>
        <v>1.046875</v>
      </c>
      <c r="AT332" s="21">
        <v>14</v>
      </c>
      <c r="AU332" s="17">
        <f t="shared" si="107"/>
        <v>0.875</v>
      </c>
      <c r="AV332" s="21">
        <v>14.21</v>
      </c>
      <c r="AW332" s="17">
        <f t="shared" si="108"/>
        <v>0.7894444444444445</v>
      </c>
      <c r="AX332" s="17" t="s">
        <v>1537</v>
      </c>
      <c r="AY332" s="21">
        <v>30.53</v>
      </c>
      <c r="AZ332" s="17">
        <f t="shared" si="109"/>
        <v>2.0353333333333334</v>
      </c>
      <c r="BA332" s="17"/>
      <c r="BB332" s="21">
        <v>5.29</v>
      </c>
      <c r="BC332" s="17">
        <f t="shared" si="110"/>
        <v>0.35266666666666668</v>
      </c>
      <c r="BD332" s="21">
        <v>13.75</v>
      </c>
      <c r="BE332" s="17">
        <f t="shared" si="111"/>
        <v>0.859375</v>
      </c>
      <c r="BF332" s="21">
        <v>26.67</v>
      </c>
      <c r="BG332" s="17">
        <f t="shared" si="112"/>
        <v>1.905</v>
      </c>
      <c r="BH332" s="21">
        <v>14.84</v>
      </c>
      <c r="BI332" s="17">
        <f t="shared" si="113"/>
        <v>1.0203967384690269</v>
      </c>
      <c r="BJ332" s="21">
        <f t="shared" si="114"/>
        <v>162.54336283185842</v>
      </c>
      <c r="BK332" s="21">
        <f t="shared" si="115"/>
        <v>183.61999999999998</v>
      </c>
      <c r="BL332" s="21">
        <f t="shared" si="116"/>
        <v>46.543362831858417</v>
      </c>
      <c r="BM332" s="21">
        <f t="shared" si="117"/>
        <v>41.510000000000005</v>
      </c>
      <c r="BN332" s="17"/>
      <c r="BO332" s="17"/>
      <c r="BQ332" s="17">
        <v>0.64705229863228275</v>
      </c>
      <c r="BR332" s="26">
        <v>0.72</v>
      </c>
      <c r="BS332" s="26">
        <f t="shared" si="118"/>
        <v>0.74705229863228273</v>
      </c>
      <c r="BU332" s="17">
        <f t="shared" si="119"/>
        <v>0</v>
      </c>
    </row>
    <row r="333" spans="1:73" s="6" customFormat="1" ht="18.75" customHeight="1" x14ac:dyDescent="0.15">
      <c r="A333" s="6" t="s">
        <v>1538</v>
      </c>
      <c r="B333" s="6" t="s">
        <v>895</v>
      </c>
      <c r="C333" s="6" t="s">
        <v>896</v>
      </c>
      <c r="D333" s="6" t="s">
        <v>896</v>
      </c>
      <c r="E333" s="6" t="s">
        <v>937</v>
      </c>
      <c r="F333" s="6" t="s">
        <v>937</v>
      </c>
      <c r="G333" s="6" t="s">
        <v>333</v>
      </c>
      <c r="H333" s="6" t="s">
        <v>947</v>
      </c>
      <c r="I333" s="6" t="s">
        <v>948</v>
      </c>
      <c r="J333" s="6" t="s">
        <v>29</v>
      </c>
      <c r="K333" s="6" t="s">
        <v>1520</v>
      </c>
      <c r="L333" s="6" t="s">
        <v>1545</v>
      </c>
      <c r="M333" s="6" t="s">
        <v>1535</v>
      </c>
      <c r="N333" s="6">
        <v>0</v>
      </c>
      <c r="O333" s="8">
        <v>2</v>
      </c>
      <c r="P333" s="8">
        <v>3</v>
      </c>
      <c r="Q333" s="8">
        <v>3</v>
      </c>
      <c r="R333" s="7">
        <f t="shared" si="100"/>
        <v>7.3719764011799418</v>
      </c>
      <c r="S333" s="17">
        <f t="shared" si="101"/>
        <v>1.4573254670599805</v>
      </c>
      <c r="T333" s="6">
        <v>4</v>
      </c>
      <c r="U333" s="6">
        <v>4</v>
      </c>
      <c r="V333" s="6">
        <v>4</v>
      </c>
      <c r="W333" s="6">
        <v>3</v>
      </c>
      <c r="X333" s="6" t="s">
        <v>28</v>
      </c>
      <c r="Y333" s="8">
        <v>9</v>
      </c>
      <c r="Z333" s="8">
        <v>6</v>
      </c>
      <c r="AA333" s="8">
        <v>7</v>
      </c>
      <c r="AB333" s="8">
        <v>7</v>
      </c>
      <c r="AC333" s="8">
        <v>7</v>
      </c>
      <c r="AD333" s="8">
        <v>7</v>
      </c>
      <c r="AE333" s="8">
        <v>7</v>
      </c>
      <c r="AF333" s="8">
        <v>8</v>
      </c>
      <c r="AG333" s="8">
        <v>8</v>
      </c>
      <c r="AH333" s="21">
        <v>7</v>
      </c>
      <c r="AI333" s="21">
        <v>6.4637168141592962</v>
      </c>
      <c r="AJ333" s="21">
        <v>9</v>
      </c>
      <c r="AK333" s="8">
        <f t="shared" si="102"/>
        <v>88.463716814159298</v>
      </c>
      <c r="AL333" s="8">
        <v>11</v>
      </c>
      <c r="AM333" s="17">
        <f t="shared" si="103"/>
        <v>1.2222222222222223</v>
      </c>
      <c r="AN333" s="8">
        <v>6.2</v>
      </c>
      <c r="AO333" s="17">
        <f t="shared" si="104"/>
        <v>1.0333333333333334</v>
      </c>
      <c r="AP333" s="7">
        <v>0</v>
      </c>
      <c r="AQ333" s="17">
        <f t="shared" si="105"/>
        <v>0</v>
      </c>
      <c r="AR333" s="21">
        <v>10.17</v>
      </c>
      <c r="AS333" s="17">
        <f t="shared" si="106"/>
        <v>1.4528571428571428</v>
      </c>
      <c r="AT333" s="21">
        <v>10</v>
      </c>
      <c r="AU333" s="17">
        <f t="shared" si="107"/>
        <v>1.4285714285714286</v>
      </c>
      <c r="AV333" s="21">
        <v>11.5</v>
      </c>
      <c r="AW333" s="17">
        <f t="shared" si="108"/>
        <v>1.6428571428571428</v>
      </c>
      <c r="AX333" s="17"/>
      <c r="AY333" s="21">
        <v>4</v>
      </c>
      <c r="AZ333" s="17">
        <f t="shared" si="109"/>
        <v>0.5714285714285714</v>
      </c>
      <c r="BA333" s="17" t="s">
        <v>1537</v>
      </c>
      <c r="BB333" s="21">
        <v>1.3399999999999999</v>
      </c>
      <c r="BC333" s="17">
        <f t="shared" si="110"/>
        <v>0.16749999999999998</v>
      </c>
      <c r="BD333" s="21">
        <v>1.29</v>
      </c>
      <c r="BE333" s="17">
        <f t="shared" si="111"/>
        <v>0.16125</v>
      </c>
      <c r="BF333" s="21">
        <v>1.25</v>
      </c>
      <c r="BG333" s="17">
        <f t="shared" si="112"/>
        <v>0.17857142857142858</v>
      </c>
      <c r="BH333" s="21">
        <v>1.17</v>
      </c>
      <c r="BI333" s="17">
        <f t="shared" si="113"/>
        <v>0.18101040525739309</v>
      </c>
      <c r="BJ333" s="21">
        <f t="shared" si="114"/>
        <v>79.463716814159298</v>
      </c>
      <c r="BK333" s="21">
        <f t="shared" si="115"/>
        <v>57.919999999999995</v>
      </c>
      <c r="BL333" s="21">
        <f t="shared" si="116"/>
        <v>22.463716814159298</v>
      </c>
      <c r="BM333" s="21">
        <f t="shared" si="117"/>
        <v>2.42</v>
      </c>
      <c r="BN333" s="17" t="s">
        <v>1601</v>
      </c>
      <c r="BO333" s="17" t="s">
        <v>1601</v>
      </c>
      <c r="BQ333" s="17">
        <v>0.64705229863228275</v>
      </c>
      <c r="BR333" s="26">
        <v>0.72</v>
      </c>
      <c r="BS333" s="26">
        <f t="shared" si="118"/>
        <v>0.74705229863228273</v>
      </c>
      <c r="BU333" s="17">
        <f t="shared" si="119"/>
        <v>0</v>
      </c>
    </row>
    <row r="334" spans="1:73" s="6" customFormat="1" ht="18.75" customHeight="1" x14ac:dyDescent="0.15">
      <c r="A334" s="6" t="s">
        <v>1538</v>
      </c>
      <c r="B334" s="6" t="s">
        <v>895</v>
      </c>
      <c r="C334" s="6" t="s">
        <v>896</v>
      </c>
      <c r="D334" s="6" t="s">
        <v>896</v>
      </c>
      <c r="E334" s="6" t="s">
        <v>937</v>
      </c>
      <c r="F334" s="6" t="s">
        <v>937</v>
      </c>
      <c r="G334" s="6" t="s">
        <v>333</v>
      </c>
      <c r="H334" s="6" t="s">
        <v>951</v>
      </c>
      <c r="I334" s="6" t="s">
        <v>952</v>
      </c>
      <c r="J334" s="6" t="s">
        <v>29</v>
      </c>
      <c r="K334" s="6" t="s">
        <v>1520</v>
      </c>
      <c r="L334" s="6" t="s">
        <v>1545</v>
      </c>
      <c r="M334" s="6" t="s">
        <v>1535</v>
      </c>
      <c r="N334" s="6">
        <v>0</v>
      </c>
      <c r="O334" s="8"/>
      <c r="P334" s="8"/>
      <c r="Q334" s="8">
        <v>4</v>
      </c>
      <c r="R334" s="7">
        <f t="shared" si="100"/>
        <v>7.6829646017699114</v>
      </c>
      <c r="S334" s="17">
        <f t="shared" si="101"/>
        <v>0.92074115044247784</v>
      </c>
      <c r="V334" s="6">
        <v>3</v>
      </c>
      <c r="W334" s="6">
        <v>2</v>
      </c>
      <c r="X334" s="6" t="s">
        <v>28</v>
      </c>
      <c r="Y334" s="8">
        <v>2</v>
      </c>
      <c r="Z334" s="8">
        <v>2</v>
      </c>
      <c r="AA334" s="8">
        <v>6</v>
      </c>
      <c r="AB334" s="8">
        <v>6</v>
      </c>
      <c r="AC334" s="8">
        <v>8</v>
      </c>
      <c r="AD334" s="8">
        <v>10</v>
      </c>
      <c r="AE334" s="8">
        <v>8</v>
      </c>
      <c r="AF334" s="8">
        <v>8</v>
      </c>
      <c r="AG334" s="8">
        <v>10</v>
      </c>
      <c r="AH334" s="21">
        <v>10.5</v>
      </c>
      <c r="AI334" s="21">
        <v>9.6955752212389434</v>
      </c>
      <c r="AJ334" s="21">
        <v>12</v>
      </c>
      <c r="AK334" s="8">
        <f t="shared" si="102"/>
        <v>92.19557522123894</v>
      </c>
      <c r="AL334" s="8">
        <v>11.7</v>
      </c>
      <c r="AM334" s="17">
        <f t="shared" si="103"/>
        <v>5.85</v>
      </c>
      <c r="AN334" s="8">
        <v>7.2</v>
      </c>
      <c r="AO334" s="17">
        <f t="shared" si="104"/>
        <v>3.6</v>
      </c>
      <c r="AP334" s="7">
        <v>0</v>
      </c>
      <c r="AQ334" s="17">
        <f t="shared" si="105"/>
        <v>0</v>
      </c>
      <c r="AR334" s="21">
        <v>5.2</v>
      </c>
      <c r="AS334" s="17">
        <f t="shared" si="106"/>
        <v>0.8666666666666667</v>
      </c>
      <c r="AT334" s="21">
        <v>3</v>
      </c>
      <c r="AU334" s="17">
        <f t="shared" si="107"/>
        <v>0.375</v>
      </c>
      <c r="AV334" s="21">
        <v>3</v>
      </c>
      <c r="AW334" s="17">
        <f t="shared" si="108"/>
        <v>0.3</v>
      </c>
      <c r="AX334" s="17" t="s">
        <v>1537</v>
      </c>
      <c r="AY334" s="21">
        <v>3.66</v>
      </c>
      <c r="AZ334" s="17">
        <f t="shared" si="109"/>
        <v>0.45750000000000002</v>
      </c>
      <c r="BA334" s="17" t="s">
        <v>1537</v>
      </c>
      <c r="BB334" s="21">
        <v>0.5</v>
      </c>
      <c r="BC334" s="17">
        <f t="shared" si="110"/>
        <v>6.25E-2</v>
      </c>
      <c r="BD334" s="21">
        <v>5.2999999999999989</v>
      </c>
      <c r="BE334" s="17">
        <f t="shared" si="111"/>
        <v>0.52999999999999992</v>
      </c>
      <c r="BF334" s="21">
        <v>0</v>
      </c>
      <c r="BG334" s="17">
        <f t="shared" si="112"/>
        <v>0</v>
      </c>
      <c r="BH334" s="21">
        <v>1.39</v>
      </c>
      <c r="BI334" s="17">
        <f t="shared" si="113"/>
        <v>0.14336436655713755</v>
      </c>
      <c r="BJ334" s="21">
        <f t="shared" si="114"/>
        <v>80.19557522123894</v>
      </c>
      <c r="BK334" s="21">
        <f t="shared" si="115"/>
        <v>40.949999999999996</v>
      </c>
      <c r="BL334" s="21">
        <f t="shared" si="116"/>
        <v>32.19557522123894</v>
      </c>
      <c r="BM334" s="21">
        <f t="shared" si="117"/>
        <v>1.39</v>
      </c>
      <c r="BN334" s="17" t="s">
        <v>1601</v>
      </c>
      <c r="BO334" s="17" t="s">
        <v>1601</v>
      </c>
      <c r="BQ334" s="17">
        <v>0.64705229863228275</v>
      </c>
      <c r="BR334" s="26">
        <v>0.72</v>
      </c>
      <c r="BS334" s="26">
        <f t="shared" si="118"/>
        <v>0.74705229863228273</v>
      </c>
      <c r="BU334" s="17">
        <f t="shared" si="119"/>
        <v>0</v>
      </c>
    </row>
    <row r="335" spans="1:73" s="6" customFormat="1" ht="18.75" customHeight="1" x14ac:dyDescent="0.15">
      <c r="A335" s="6" t="s">
        <v>1538</v>
      </c>
      <c r="B335" s="6" t="s">
        <v>895</v>
      </c>
      <c r="C335" s="6" t="s">
        <v>896</v>
      </c>
      <c r="D335" s="6" t="s">
        <v>896</v>
      </c>
      <c r="E335" s="6" t="s">
        <v>937</v>
      </c>
      <c r="F335" s="6" t="s">
        <v>937</v>
      </c>
      <c r="G335" s="6" t="s">
        <v>333</v>
      </c>
      <c r="H335" s="6" t="s">
        <v>1367</v>
      </c>
      <c r="I335" s="6" t="s">
        <v>1368</v>
      </c>
      <c r="J335" s="6" t="s">
        <v>29</v>
      </c>
      <c r="K335" s="6" t="s">
        <v>1520</v>
      </c>
      <c r="L335" s="6" t="s">
        <v>1545</v>
      </c>
      <c r="M335" s="6" t="s">
        <v>1533</v>
      </c>
      <c r="N335" s="6">
        <v>1</v>
      </c>
      <c r="O335" s="8"/>
      <c r="P335" s="8">
        <v>3.58</v>
      </c>
      <c r="Q335" s="8">
        <v>3.56</v>
      </c>
      <c r="R335" s="7">
        <f t="shared" si="100"/>
        <v>8.1989675516224185</v>
      </c>
      <c r="S335" s="17">
        <f t="shared" si="101"/>
        <v>1.3030807729276455</v>
      </c>
      <c r="T335" s="6">
        <v>4</v>
      </c>
      <c r="U335" s="6">
        <v>4</v>
      </c>
      <c r="V335" s="6">
        <v>4</v>
      </c>
      <c r="W335" s="6">
        <v>2</v>
      </c>
      <c r="X335" s="6" t="s">
        <v>1366</v>
      </c>
      <c r="Y335" s="8">
        <v>4</v>
      </c>
      <c r="Z335" s="8">
        <v>4</v>
      </c>
      <c r="AA335" s="8">
        <v>6</v>
      </c>
      <c r="AB335" s="8">
        <v>6</v>
      </c>
      <c r="AC335" s="8">
        <v>8</v>
      </c>
      <c r="AD335" s="8">
        <v>10</v>
      </c>
      <c r="AE335" s="8">
        <v>10</v>
      </c>
      <c r="AF335" s="8">
        <v>10</v>
      </c>
      <c r="AG335" s="8">
        <v>10</v>
      </c>
      <c r="AH335" s="21">
        <v>9.5</v>
      </c>
      <c r="AI335" s="21">
        <v>8.887610619469033</v>
      </c>
      <c r="AJ335" s="21">
        <v>12</v>
      </c>
      <c r="AK335" s="8">
        <f t="shared" si="102"/>
        <v>98.387610619469029</v>
      </c>
      <c r="AL335" s="8">
        <v>0.2</v>
      </c>
      <c r="AM335" s="17">
        <f t="shared" si="103"/>
        <v>0.05</v>
      </c>
      <c r="AN335" s="8">
        <v>5.17</v>
      </c>
      <c r="AO335" s="17">
        <f t="shared" si="104"/>
        <v>1.2925</v>
      </c>
      <c r="AP335" s="7">
        <v>6.79</v>
      </c>
      <c r="AQ335" s="17">
        <f t="shared" si="105"/>
        <v>1.1316666666666666</v>
      </c>
      <c r="AR335" s="21">
        <v>17.5</v>
      </c>
      <c r="AS335" s="17">
        <f t="shared" si="106"/>
        <v>2.9166666666666665</v>
      </c>
      <c r="AT335" s="21">
        <v>20</v>
      </c>
      <c r="AU335" s="17">
        <f t="shared" si="107"/>
        <v>2.5</v>
      </c>
      <c r="AV335" s="21">
        <v>15.1</v>
      </c>
      <c r="AW335" s="17">
        <f t="shared" si="108"/>
        <v>1.51</v>
      </c>
      <c r="AX335" s="17"/>
      <c r="AY335" s="21">
        <v>3</v>
      </c>
      <c r="AZ335" s="17">
        <f t="shared" si="109"/>
        <v>0.3</v>
      </c>
      <c r="BA335" s="17" t="s">
        <v>1537</v>
      </c>
      <c r="BB335" s="21">
        <v>0</v>
      </c>
      <c r="BC335" s="17">
        <f t="shared" si="110"/>
        <v>0</v>
      </c>
      <c r="BD335" s="21">
        <v>23.38</v>
      </c>
      <c r="BE335" s="17">
        <f t="shared" si="111"/>
        <v>2.3380000000000001</v>
      </c>
      <c r="BF335" s="21">
        <v>9.5</v>
      </c>
      <c r="BG335" s="17">
        <f t="shared" si="112"/>
        <v>1</v>
      </c>
      <c r="BH335" s="21">
        <v>4.13</v>
      </c>
      <c r="BI335" s="17">
        <f t="shared" si="113"/>
        <v>0.4646918251518467</v>
      </c>
      <c r="BJ335" s="21">
        <f t="shared" si="114"/>
        <v>86.387610619469029</v>
      </c>
      <c r="BK335" s="21">
        <f t="shared" si="115"/>
        <v>104.76999999999998</v>
      </c>
      <c r="BL335" s="21">
        <f t="shared" si="116"/>
        <v>30.387610619469033</v>
      </c>
      <c r="BM335" s="21">
        <f t="shared" si="117"/>
        <v>13.629999999999999</v>
      </c>
      <c r="BN335" s="17" t="s">
        <v>1601</v>
      </c>
      <c r="BO335" s="17" t="s">
        <v>1601</v>
      </c>
      <c r="BQ335" s="17">
        <v>0.64705229863228275</v>
      </c>
      <c r="BR335" s="26">
        <v>0.72</v>
      </c>
      <c r="BS335" s="26">
        <f t="shared" si="118"/>
        <v>0.74705229863228273</v>
      </c>
      <c r="BU335" s="17">
        <f t="shared" si="119"/>
        <v>0</v>
      </c>
    </row>
    <row r="336" spans="1:73" s="6" customFormat="1" ht="18.75" customHeight="1" x14ac:dyDescent="0.15">
      <c r="A336" s="6" t="s">
        <v>1538</v>
      </c>
      <c r="B336" s="6" t="s">
        <v>895</v>
      </c>
      <c r="C336" s="6" t="s">
        <v>896</v>
      </c>
      <c r="D336" s="6" t="s">
        <v>896</v>
      </c>
      <c r="E336" s="6" t="s">
        <v>896</v>
      </c>
      <c r="F336" s="6" t="s">
        <v>896</v>
      </c>
      <c r="G336" s="6" t="s">
        <v>24</v>
      </c>
      <c r="H336" s="6" t="s">
        <v>897</v>
      </c>
      <c r="I336" s="6" t="s">
        <v>898</v>
      </c>
      <c r="J336" s="6" t="s">
        <v>27</v>
      </c>
      <c r="K336" s="6" t="s">
        <v>1539</v>
      </c>
      <c r="L336" s="6" t="s">
        <v>1545</v>
      </c>
      <c r="M336" s="6" t="s">
        <v>1533</v>
      </c>
      <c r="N336" s="6">
        <v>1</v>
      </c>
      <c r="O336" s="8">
        <v>30</v>
      </c>
      <c r="P336" s="8">
        <v>50</v>
      </c>
      <c r="Q336" s="8">
        <v>44.67</v>
      </c>
      <c r="R336" s="7">
        <f t="shared" si="100"/>
        <v>47.19083333333333</v>
      </c>
      <c r="S336" s="17">
        <f t="shared" si="101"/>
        <v>5.6432355794343581E-2</v>
      </c>
      <c r="T336" s="6">
        <v>3</v>
      </c>
      <c r="U336" s="6">
        <v>2</v>
      </c>
      <c r="V336" s="6">
        <v>2</v>
      </c>
      <c r="W336" s="6">
        <v>1</v>
      </c>
      <c r="X336" s="6" t="s">
        <v>36</v>
      </c>
      <c r="Y336" s="8">
        <v>53</v>
      </c>
      <c r="Z336" s="8">
        <v>38</v>
      </c>
      <c r="AA336" s="8">
        <v>48</v>
      </c>
      <c r="AB336" s="8">
        <v>47</v>
      </c>
      <c r="AC336" s="8">
        <v>48</v>
      </c>
      <c r="AD336" s="8">
        <v>49</v>
      </c>
      <c r="AE336" s="8">
        <v>50</v>
      </c>
      <c r="AF336" s="8">
        <v>49</v>
      </c>
      <c r="AG336" s="8">
        <v>51</v>
      </c>
      <c r="AH336" s="21">
        <v>40</v>
      </c>
      <c r="AI336" s="21">
        <v>40.29</v>
      </c>
      <c r="AJ336" s="21">
        <v>53</v>
      </c>
      <c r="AK336" s="8">
        <f t="shared" si="102"/>
        <v>566.29</v>
      </c>
      <c r="AL336" s="8">
        <v>51</v>
      </c>
      <c r="AM336" s="17">
        <f t="shared" si="103"/>
        <v>0.96226415094339623</v>
      </c>
      <c r="AN336" s="8">
        <v>41</v>
      </c>
      <c r="AO336" s="17">
        <f t="shared" si="104"/>
        <v>1.0789473684210527</v>
      </c>
      <c r="AP336" s="7">
        <v>45.37</v>
      </c>
      <c r="AQ336" s="17">
        <f t="shared" si="105"/>
        <v>0.94520833333333332</v>
      </c>
      <c r="AR336" s="21">
        <v>46.67</v>
      </c>
      <c r="AS336" s="17">
        <f t="shared" si="106"/>
        <v>0.9929787234042553</v>
      </c>
      <c r="AT336" s="21">
        <v>53.6666666666667</v>
      </c>
      <c r="AU336" s="17">
        <f t="shared" si="107"/>
        <v>1.1180555555555562</v>
      </c>
      <c r="AV336" s="21">
        <v>34.291600000000003</v>
      </c>
      <c r="AW336" s="17">
        <f t="shared" si="108"/>
        <v>0.69982857142857147</v>
      </c>
      <c r="AX336" s="17" t="s">
        <v>1537</v>
      </c>
      <c r="AY336" s="21">
        <v>42.5833333333333</v>
      </c>
      <c r="AZ336" s="17">
        <f t="shared" si="109"/>
        <v>0.85166666666666602</v>
      </c>
      <c r="BA336" s="17" t="s">
        <v>1537</v>
      </c>
      <c r="BB336" s="21">
        <v>23.0833333333333</v>
      </c>
      <c r="BC336" s="17">
        <f t="shared" si="110"/>
        <v>0.47108843537414896</v>
      </c>
      <c r="BD336" s="21">
        <v>35.9583333333333</v>
      </c>
      <c r="BE336" s="17">
        <f t="shared" si="111"/>
        <v>0.70506535947712357</v>
      </c>
      <c r="BF336" s="21">
        <v>49.916666666666657</v>
      </c>
      <c r="BG336" s="17">
        <f t="shared" si="112"/>
        <v>1.2479166666666663</v>
      </c>
      <c r="BH336" s="21">
        <v>49.916666666666671</v>
      </c>
      <c r="BI336" s="17">
        <f t="shared" si="113"/>
        <v>1.2389343923223299</v>
      </c>
      <c r="BJ336" s="21">
        <f t="shared" si="114"/>
        <v>513.29</v>
      </c>
      <c r="BK336" s="21">
        <f t="shared" si="115"/>
        <v>473.45660000000004</v>
      </c>
      <c r="BL336" s="21">
        <f t="shared" si="116"/>
        <v>133.29</v>
      </c>
      <c r="BM336" s="21">
        <f t="shared" si="117"/>
        <v>99.833333333333329</v>
      </c>
      <c r="BN336" s="17"/>
      <c r="BO336" s="17"/>
      <c r="BQ336" s="17">
        <v>0.67038559923211172</v>
      </c>
      <c r="BR336" s="26">
        <v>0.72</v>
      </c>
      <c r="BS336" s="26">
        <f t="shared" si="118"/>
        <v>0.7703855992321117</v>
      </c>
      <c r="BU336" s="17">
        <f t="shared" si="119"/>
        <v>0</v>
      </c>
    </row>
    <row r="337" spans="1:73" s="6" customFormat="1" ht="18.75" customHeight="1" x14ac:dyDescent="0.15">
      <c r="A337" s="6" t="s">
        <v>1538</v>
      </c>
      <c r="B337" s="6" t="s">
        <v>895</v>
      </c>
      <c r="C337" s="6" t="s">
        <v>896</v>
      </c>
      <c r="D337" s="6" t="s">
        <v>896</v>
      </c>
      <c r="E337" s="6" t="s">
        <v>896</v>
      </c>
      <c r="F337" s="6" t="s">
        <v>896</v>
      </c>
      <c r="G337" s="6" t="s">
        <v>24</v>
      </c>
      <c r="H337" s="6" t="s">
        <v>899</v>
      </c>
      <c r="I337" s="6" t="s">
        <v>900</v>
      </c>
      <c r="J337" s="6" t="s">
        <v>27</v>
      </c>
      <c r="K337" s="6" t="s">
        <v>1513</v>
      </c>
      <c r="L337" s="6" t="s">
        <v>1545</v>
      </c>
      <c r="M337" s="6" t="s">
        <v>1533</v>
      </c>
      <c r="N337" s="6">
        <v>1</v>
      </c>
      <c r="O337" s="8">
        <v>20</v>
      </c>
      <c r="P337" s="8">
        <v>37.5</v>
      </c>
      <c r="Q337" s="8">
        <v>20.83</v>
      </c>
      <c r="R337" s="7">
        <f t="shared" si="100"/>
        <v>25.641666666666666</v>
      </c>
      <c r="S337" s="17">
        <f t="shared" si="101"/>
        <v>0.23099695951352217</v>
      </c>
      <c r="T337" s="6">
        <v>4</v>
      </c>
      <c r="U337" s="6">
        <v>3</v>
      </c>
      <c r="V337" s="6">
        <v>3</v>
      </c>
      <c r="W337" s="6">
        <v>2</v>
      </c>
      <c r="X337" s="6" t="s">
        <v>36</v>
      </c>
      <c r="Y337" s="8">
        <v>31</v>
      </c>
      <c r="Z337" s="8">
        <v>21</v>
      </c>
      <c r="AA337" s="8">
        <v>25</v>
      </c>
      <c r="AB337" s="8">
        <v>24</v>
      </c>
      <c r="AC337" s="8">
        <v>26</v>
      </c>
      <c r="AD337" s="8">
        <v>24</v>
      </c>
      <c r="AE337" s="8">
        <v>25</v>
      </c>
      <c r="AF337" s="8">
        <v>26</v>
      </c>
      <c r="AG337" s="8">
        <v>29</v>
      </c>
      <c r="AH337" s="21">
        <v>23</v>
      </c>
      <c r="AI337" s="21">
        <v>23.700000000000003</v>
      </c>
      <c r="AJ337" s="21">
        <v>30</v>
      </c>
      <c r="AK337" s="8">
        <f t="shared" si="102"/>
        <v>307.7</v>
      </c>
      <c r="AL337" s="8">
        <v>30</v>
      </c>
      <c r="AM337" s="17">
        <f t="shared" si="103"/>
        <v>0.967741935483871</v>
      </c>
      <c r="AN337" s="8">
        <v>32</v>
      </c>
      <c r="AO337" s="17">
        <f t="shared" si="104"/>
        <v>1.5238095238095237</v>
      </c>
      <c r="AP337" s="7">
        <v>48.12</v>
      </c>
      <c r="AQ337" s="17">
        <f t="shared" si="105"/>
        <v>1.9247999999999998</v>
      </c>
      <c r="AR337" s="21">
        <v>54.5</v>
      </c>
      <c r="AS337" s="17">
        <f t="shared" si="106"/>
        <v>2.2708333333333335</v>
      </c>
      <c r="AT337" s="21">
        <v>29.5</v>
      </c>
      <c r="AU337" s="17">
        <f t="shared" si="107"/>
        <v>1.1346153846153846</v>
      </c>
      <c r="AV337" s="21">
        <v>17</v>
      </c>
      <c r="AW337" s="17">
        <f t="shared" si="108"/>
        <v>0.70833333333333337</v>
      </c>
      <c r="AX337" s="17" t="s">
        <v>1537</v>
      </c>
      <c r="AY337" s="21">
        <v>28.99</v>
      </c>
      <c r="AZ337" s="17">
        <f t="shared" si="109"/>
        <v>1.1596</v>
      </c>
      <c r="BA337" s="17"/>
      <c r="BB337" s="21">
        <v>45.25</v>
      </c>
      <c r="BC337" s="17">
        <f t="shared" si="110"/>
        <v>1.7403846153846154</v>
      </c>
      <c r="BD337" s="21">
        <v>18</v>
      </c>
      <c r="BE337" s="17">
        <f t="shared" si="111"/>
        <v>0.62068965517241381</v>
      </c>
      <c r="BF337" s="21">
        <v>7.5</v>
      </c>
      <c r="BG337" s="17">
        <f t="shared" si="112"/>
        <v>0.32608695652173914</v>
      </c>
      <c r="BH337" s="21">
        <v>16</v>
      </c>
      <c r="BI337" s="17">
        <f t="shared" si="113"/>
        <v>0.67510548523206748</v>
      </c>
      <c r="BJ337" s="21">
        <f t="shared" si="114"/>
        <v>277.7</v>
      </c>
      <c r="BK337" s="21">
        <f t="shared" si="115"/>
        <v>326.86</v>
      </c>
      <c r="BL337" s="21">
        <f t="shared" si="116"/>
        <v>76.7</v>
      </c>
      <c r="BM337" s="21">
        <f t="shared" si="117"/>
        <v>23.5</v>
      </c>
      <c r="BN337" s="17" t="s">
        <v>1601</v>
      </c>
      <c r="BO337" s="17" t="s">
        <v>1601</v>
      </c>
      <c r="BQ337" s="17">
        <v>0.67038559923211172</v>
      </c>
      <c r="BR337" s="26">
        <v>0.72</v>
      </c>
      <c r="BS337" s="26">
        <f t="shared" si="118"/>
        <v>0.7703855992321117</v>
      </c>
      <c r="BU337" s="17">
        <f t="shared" si="119"/>
        <v>0</v>
      </c>
    </row>
    <row r="338" spans="1:73" s="6" customFormat="1" ht="18.75" customHeight="1" x14ac:dyDescent="0.15">
      <c r="A338" s="6" t="s">
        <v>1538</v>
      </c>
      <c r="B338" s="6" t="s">
        <v>895</v>
      </c>
      <c r="C338" s="6" t="s">
        <v>896</v>
      </c>
      <c r="D338" s="6" t="s">
        <v>896</v>
      </c>
      <c r="E338" s="6" t="s">
        <v>896</v>
      </c>
      <c r="F338" s="6" t="s">
        <v>896</v>
      </c>
      <c r="G338" s="6" t="s">
        <v>24</v>
      </c>
      <c r="H338" s="6" t="s">
        <v>901</v>
      </c>
      <c r="I338" s="6" t="s">
        <v>902</v>
      </c>
      <c r="J338" s="6" t="s">
        <v>27</v>
      </c>
      <c r="K338" s="6" t="s">
        <v>1513</v>
      </c>
      <c r="L338" s="6" t="s">
        <v>1545</v>
      </c>
      <c r="M338" s="6" t="s">
        <v>1533</v>
      </c>
      <c r="N338" s="6">
        <v>1</v>
      </c>
      <c r="O338" s="8">
        <v>10</v>
      </c>
      <c r="P338" s="8">
        <v>15</v>
      </c>
      <c r="Q338" s="8">
        <v>14.6</v>
      </c>
      <c r="R338" s="7">
        <f t="shared" si="100"/>
        <v>20.287983333333333</v>
      </c>
      <c r="S338" s="17">
        <f t="shared" si="101"/>
        <v>0.38958789954337902</v>
      </c>
      <c r="T338" s="6">
        <v>5</v>
      </c>
      <c r="U338" s="6">
        <v>4</v>
      </c>
      <c r="V338" s="6">
        <v>4</v>
      </c>
      <c r="W338" s="6">
        <v>3</v>
      </c>
      <c r="X338" s="6" t="s">
        <v>31</v>
      </c>
      <c r="Y338" s="8">
        <v>20.575800000000001</v>
      </c>
      <c r="Z338" s="8">
        <v>18</v>
      </c>
      <c r="AA338" s="8">
        <v>22</v>
      </c>
      <c r="AB338" s="8">
        <v>20</v>
      </c>
      <c r="AC338" s="8">
        <v>25</v>
      </c>
      <c r="AD338" s="8">
        <v>20</v>
      </c>
      <c r="AE338" s="8">
        <v>18</v>
      </c>
      <c r="AF338" s="8">
        <v>22</v>
      </c>
      <c r="AG338" s="8">
        <v>22.5</v>
      </c>
      <c r="AH338" s="21">
        <v>16</v>
      </c>
      <c r="AI338" s="21">
        <v>17.380000000000003</v>
      </c>
      <c r="AJ338" s="21">
        <v>22</v>
      </c>
      <c r="AK338" s="8">
        <f t="shared" si="102"/>
        <v>243.45580000000001</v>
      </c>
      <c r="AL338" s="8">
        <v>20</v>
      </c>
      <c r="AM338" s="17">
        <f t="shared" si="103"/>
        <v>0.97201566889258251</v>
      </c>
      <c r="AN338" s="8">
        <v>22</v>
      </c>
      <c r="AO338" s="17">
        <f t="shared" si="104"/>
        <v>1.2222222222222223</v>
      </c>
      <c r="AP338" s="7">
        <v>17.07</v>
      </c>
      <c r="AQ338" s="17">
        <f t="shared" si="105"/>
        <v>0.77590909090909088</v>
      </c>
      <c r="AR338" s="21">
        <v>21.46</v>
      </c>
      <c r="AS338" s="17">
        <f t="shared" si="106"/>
        <v>1.073</v>
      </c>
      <c r="AT338" s="21">
        <v>31</v>
      </c>
      <c r="AU338" s="17">
        <f t="shared" si="107"/>
        <v>1.24</v>
      </c>
      <c r="AV338" s="21">
        <v>16.91</v>
      </c>
      <c r="AW338" s="17">
        <f t="shared" si="108"/>
        <v>0.84550000000000003</v>
      </c>
      <c r="AX338" s="17" t="s">
        <v>1537</v>
      </c>
      <c r="AY338" s="21">
        <v>5.91</v>
      </c>
      <c r="AZ338" s="17">
        <f t="shared" si="109"/>
        <v>0.32833333333333337</v>
      </c>
      <c r="BA338" s="17" t="s">
        <v>1537</v>
      </c>
      <c r="BB338" s="21">
        <v>18.5</v>
      </c>
      <c r="BC338" s="17">
        <f t="shared" si="110"/>
        <v>0.84090909090909094</v>
      </c>
      <c r="BD338" s="21">
        <v>18</v>
      </c>
      <c r="BE338" s="17">
        <f t="shared" si="111"/>
        <v>0.8</v>
      </c>
      <c r="BF338" s="21">
        <v>6</v>
      </c>
      <c r="BG338" s="17">
        <f t="shared" si="112"/>
        <v>0.375</v>
      </c>
      <c r="BH338" s="21">
        <v>0.92000000000000304</v>
      </c>
      <c r="BI338" s="17">
        <f t="shared" si="113"/>
        <v>5.293440736478728E-2</v>
      </c>
      <c r="BJ338" s="21">
        <f t="shared" si="114"/>
        <v>221.45580000000001</v>
      </c>
      <c r="BK338" s="21">
        <f t="shared" si="115"/>
        <v>177.77</v>
      </c>
      <c r="BL338" s="21">
        <f t="shared" si="116"/>
        <v>55.38</v>
      </c>
      <c r="BM338" s="21">
        <f t="shared" si="117"/>
        <v>6.9200000000000035</v>
      </c>
      <c r="BN338" s="17" t="s">
        <v>1601</v>
      </c>
      <c r="BO338" s="17" t="s">
        <v>1601</v>
      </c>
      <c r="BQ338" s="17">
        <v>0.67038559923211172</v>
      </c>
      <c r="BR338" s="26">
        <v>0.72</v>
      </c>
      <c r="BS338" s="26">
        <f t="shared" si="118"/>
        <v>0.7703855992321117</v>
      </c>
      <c r="BU338" s="17">
        <f t="shared" si="119"/>
        <v>0</v>
      </c>
    </row>
    <row r="339" spans="1:73" s="6" customFormat="1" ht="18.75" customHeight="1" x14ac:dyDescent="0.15">
      <c r="A339" s="6" t="s">
        <v>1538</v>
      </c>
      <c r="B339" s="6" t="s">
        <v>895</v>
      </c>
      <c r="C339" s="6" t="s">
        <v>896</v>
      </c>
      <c r="D339" s="6" t="s">
        <v>896</v>
      </c>
      <c r="E339" s="6" t="s">
        <v>896</v>
      </c>
      <c r="F339" s="6" t="s">
        <v>896</v>
      </c>
      <c r="G339" s="6" t="s">
        <v>24</v>
      </c>
      <c r="H339" s="6" t="s">
        <v>903</v>
      </c>
      <c r="I339" s="6" t="s">
        <v>904</v>
      </c>
      <c r="J339" s="6" t="s">
        <v>27</v>
      </c>
      <c r="K339" s="6" t="s">
        <v>1539</v>
      </c>
      <c r="L339" s="6" t="s">
        <v>1545</v>
      </c>
      <c r="M339" s="6" t="s">
        <v>1533</v>
      </c>
      <c r="N339" s="6">
        <v>2</v>
      </c>
      <c r="O339" s="8">
        <v>100</v>
      </c>
      <c r="P339" s="8">
        <v>131.66999999999999</v>
      </c>
      <c r="Q339" s="8">
        <v>140</v>
      </c>
      <c r="R339" s="7">
        <f t="shared" si="100"/>
        <v>148.19583333333333</v>
      </c>
      <c r="S339" s="17">
        <f t="shared" si="101"/>
        <v>5.8541666666666714E-2</v>
      </c>
      <c r="T339" s="6">
        <v>4</v>
      </c>
      <c r="U339" s="6">
        <v>2</v>
      </c>
      <c r="V339" s="6">
        <v>2</v>
      </c>
      <c r="W339" s="6">
        <v>2</v>
      </c>
      <c r="X339" s="6" t="s">
        <v>36</v>
      </c>
      <c r="Y339" s="8">
        <v>175</v>
      </c>
      <c r="Z339" s="8">
        <v>130</v>
      </c>
      <c r="AA339" s="8">
        <v>148</v>
      </c>
      <c r="AB339" s="8">
        <v>143</v>
      </c>
      <c r="AC339" s="8">
        <v>149</v>
      </c>
      <c r="AD339" s="8">
        <v>148</v>
      </c>
      <c r="AE339" s="8">
        <v>146</v>
      </c>
      <c r="AF339" s="8">
        <v>150</v>
      </c>
      <c r="AG339" s="8">
        <v>167</v>
      </c>
      <c r="AH339" s="21">
        <v>121</v>
      </c>
      <c r="AI339" s="21">
        <v>130.35</v>
      </c>
      <c r="AJ339" s="21">
        <v>171</v>
      </c>
      <c r="AK339" s="8">
        <f t="shared" si="102"/>
        <v>1778.35</v>
      </c>
      <c r="AL339" s="8">
        <v>133</v>
      </c>
      <c r="AM339" s="17">
        <f t="shared" si="103"/>
        <v>0.76</v>
      </c>
      <c r="AN339" s="8">
        <v>119</v>
      </c>
      <c r="AO339" s="17">
        <f t="shared" si="104"/>
        <v>0.91538461538461535</v>
      </c>
      <c r="AP339" s="7">
        <v>125.2</v>
      </c>
      <c r="AQ339" s="17">
        <f t="shared" si="105"/>
        <v>0.84594594594594597</v>
      </c>
      <c r="AR339" s="21">
        <v>135.29</v>
      </c>
      <c r="AS339" s="17">
        <f t="shared" si="106"/>
        <v>0.94608391608391607</v>
      </c>
      <c r="AT339" s="21">
        <v>189.625</v>
      </c>
      <c r="AU339" s="17">
        <f t="shared" si="107"/>
        <v>1.2726510067114094</v>
      </c>
      <c r="AV339" s="21">
        <v>126.416</v>
      </c>
      <c r="AW339" s="17">
        <f t="shared" si="108"/>
        <v>0.85416216216216212</v>
      </c>
      <c r="AX339" s="17" t="s">
        <v>1537</v>
      </c>
      <c r="AY339" s="21">
        <v>117.541666666667</v>
      </c>
      <c r="AZ339" s="17">
        <f t="shared" si="109"/>
        <v>0.80507990867580137</v>
      </c>
      <c r="BA339" s="17" t="s">
        <v>1537</v>
      </c>
      <c r="BB339" s="21">
        <v>63.0833333333333</v>
      </c>
      <c r="BC339" s="17">
        <f t="shared" si="110"/>
        <v>0.42055555555555535</v>
      </c>
      <c r="BD339" s="21">
        <v>99.7916666666667</v>
      </c>
      <c r="BE339" s="17">
        <f t="shared" si="111"/>
        <v>0.5975548902195611</v>
      </c>
      <c r="BF339" s="21">
        <v>155.58333333333334</v>
      </c>
      <c r="BG339" s="17">
        <f t="shared" si="112"/>
        <v>1.2858126721763086</v>
      </c>
      <c r="BH339" s="21">
        <v>125.49999999999999</v>
      </c>
      <c r="BI339" s="17">
        <f t="shared" si="113"/>
        <v>0.96279248177982346</v>
      </c>
      <c r="BJ339" s="21">
        <f t="shared" si="114"/>
        <v>1607.35</v>
      </c>
      <c r="BK339" s="21">
        <f t="shared" si="115"/>
        <v>1390.0310000000002</v>
      </c>
      <c r="BL339" s="21">
        <f t="shared" si="116"/>
        <v>422.35</v>
      </c>
      <c r="BM339" s="21">
        <f t="shared" si="117"/>
        <v>281.08333333333331</v>
      </c>
      <c r="BN339" s="17"/>
      <c r="BO339" s="17" t="s">
        <v>1601</v>
      </c>
      <c r="BQ339" s="17">
        <v>0.67038559923211172</v>
      </c>
      <c r="BR339" s="26">
        <v>0.72</v>
      </c>
      <c r="BS339" s="26">
        <f t="shared" si="118"/>
        <v>0.7703855992321117</v>
      </c>
      <c r="BU339" s="17">
        <f t="shared" si="119"/>
        <v>0</v>
      </c>
    </row>
    <row r="340" spans="1:73" s="6" customFormat="1" ht="18.75" customHeight="1" x14ac:dyDescent="0.15">
      <c r="A340" s="6" t="s">
        <v>1538</v>
      </c>
      <c r="B340" s="6" t="s">
        <v>895</v>
      </c>
      <c r="C340" s="6" t="s">
        <v>896</v>
      </c>
      <c r="D340" s="6" t="s">
        <v>896</v>
      </c>
      <c r="E340" s="6" t="s">
        <v>896</v>
      </c>
      <c r="F340" s="6" t="s">
        <v>896</v>
      </c>
      <c r="G340" s="6" t="s">
        <v>24</v>
      </c>
      <c r="H340" s="6" t="s">
        <v>905</v>
      </c>
      <c r="I340" s="6" t="s">
        <v>906</v>
      </c>
      <c r="J340" s="6" t="s">
        <v>27</v>
      </c>
      <c r="K340" s="6" t="s">
        <v>1539</v>
      </c>
      <c r="L340" s="6" t="s">
        <v>1545</v>
      </c>
      <c r="M340" s="6" t="s">
        <v>1533</v>
      </c>
      <c r="N340" s="6">
        <v>1</v>
      </c>
      <c r="O340" s="8">
        <v>25</v>
      </c>
      <c r="P340" s="8">
        <v>32.5</v>
      </c>
      <c r="Q340" s="8">
        <v>27.33</v>
      </c>
      <c r="R340" s="7">
        <f t="shared" si="100"/>
        <v>34.650833333333331</v>
      </c>
      <c r="S340" s="17">
        <f t="shared" si="101"/>
        <v>0.26786803268691295</v>
      </c>
      <c r="T340" s="6">
        <v>4</v>
      </c>
      <c r="U340" s="6">
        <v>2</v>
      </c>
      <c r="V340" s="6">
        <v>1</v>
      </c>
      <c r="W340" s="6">
        <v>1</v>
      </c>
      <c r="Y340" s="8">
        <v>42</v>
      </c>
      <c r="Z340" s="8">
        <v>28</v>
      </c>
      <c r="AA340" s="8">
        <v>34</v>
      </c>
      <c r="AB340" s="8">
        <v>33</v>
      </c>
      <c r="AC340" s="8">
        <v>35</v>
      </c>
      <c r="AD340" s="8">
        <v>33</v>
      </c>
      <c r="AE340" s="8">
        <v>34</v>
      </c>
      <c r="AF340" s="8">
        <v>36</v>
      </c>
      <c r="AG340" s="8">
        <v>40</v>
      </c>
      <c r="AH340" s="21">
        <v>29</v>
      </c>
      <c r="AI340" s="21">
        <v>30.810000000000002</v>
      </c>
      <c r="AJ340" s="21">
        <v>41</v>
      </c>
      <c r="AK340" s="8">
        <f t="shared" si="102"/>
        <v>415.81</v>
      </c>
      <c r="AL340" s="8">
        <v>38.880000000000003</v>
      </c>
      <c r="AM340" s="17">
        <f t="shared" si="103"/>
        <v>0.92571428571428582</v>
      </c>
      <c r="AN340" s="8">
        <v>35.619999999999997</v>
      </c>
      <c r="AO340" s="17">
        <f t="shared" si="104"/>
        <v>1.272142857142857</v>
      </c>
      <c r="AP340" s="7">
        <v>26.45</v>
      </c>
      <c r="AQ340" s="17">
        <f t="shared" si="105"/>
        <v>0.77794117647058825</v>
      </c>
      <c r="AR340" s="21">
        <v>37.15</v>
      </c>
      <c r="AS340" s="17">
        <f t="shared" si="106"/>
        <v>1.1257575757575757</v>
      </c>
      <c r="AT340" s="21">
        <v>41.42</v>
      </c>
      <c r="AU340" s="17">
        <f t="shared" si="107"/>
        <v>1.1834285714285715</v>
      </c>
      <c r="AV340" s="21">
        <v>26.814</v>
      </c>
      <c r="AW340" s="17">
        <f t="shared" si="108"/>
        <v>0.81254545454545457</v>
      </c>
      <c r="AX340" s="17" t="s">
        <v>1537</v>
      </c>
      <c r="AY340" s="21">
        <v>27.278920308483301</v>
      </c>
      <c r="AZ340" s="17">
        <f t="shared" si="109"/>
        <v>0.80232118554362652</v>
      </c>
      <c r="BA340" s="17" t="s">
        <v>1537</v>
      </c>
      <c r="BB340" s="21">
        <v>23.01</v>
      </c>
      <c r="BC340" s="17">
        <f t="shared" si="110"/>
        <v>0.63916666666666666</v>
      </c>
      <c r="BD340" s="21">
        <v>15.456915167095113</v>
      </c>
      <c r="BE340" s="17">
        <f t="shared" si="111"/>
        <v>0.38642287917737783</v>
      </c>
      <c r="BF340" s="21">
        <v>29</v>
      </c>
      <c r="BG340" s="17">
        <f t="shared" si="112"/>
        <v>1</v>
      </c>
      <c r="BH340" s="21">
        <v>32.686076977528991</v>
      </c>
      <c r="BI340" s="17">
        <f t="shared" si="113"/>
        <v>1.0608918201080491</v>
      </c>
      <c r="BJ340" s="21">
        <f t="shared" si="114"/>
        <v>374.81</v>
      </c>
      <c r="BK340" s="21">
        <f t="shared" si="115"/>
        <v>333.76591245310743</v>
      </c>
      <c r="BL340" s="21">
        <f t="shared" si="116"/>
        <v>100.81</v>
      </c>
      <c r="BM340" s="21">
        <f t="shared" si="117"/>
        <v>61.686076977528991</v>
      </c>
      <c r="BN340" s="17"/>
      <c r="BO340" s="17"/>
      <c r="BQ340" s="17">
        <v>0.67038559923211172</v>
      </c>
      <c r="BR340" s="26">
        <v>0.72</v>
      </c>
      <c r="BS340" s="26">
        <f t="shared" si="118"/>
        <v>0.7703855992321117</v>
      </c>
      <c r="BU340" s="17">
        <f t="shared" si="119"/>
        <v>0</v>
      </c>
    </row>
    <row r="341" spans="1:73" s="6" customFormat="1" ht="18.75" customHeight="1" x14ac:dyDescent="0.15">
      <c r="A341" s="6" t="s">
        <v>1538</v>
      </c>
      <c r="B341" s="6" t="s">
        <v>895</v>
      </c>
      <c r="C341" s="6" t="s">
        <v>896</v>
      </c>
      <c r="D341" s="6" t="s">
        <v>896</v>
      </c>
      <c r="E341" s="6" t="s">
        <v>896</v>
      </c>
      <c r="F341" s="6" t="s">
        <v>896</v>
      </c>
      <c r="G341" s="6" t="s">
        <v>24</v>
      </c>
      <c r="H341" s="6" t="s">
        <v>907</v>
      </c>
      <c r="I341" s="6" t="s">
        <v>908</v>
      </c>
      <c r="J341" s="6" t="s">
        <v>27</v>
      </c>
      <c r="K341" s="6" t="s">
        <v>1539</v>
      </c>
      <c r="L341" s="6" t="s">
        <v>1545</v>
      </c>
      <c r="M341" s="6" t="s">
        <v>1533</v>
      </c>
      <c r="N341" s="6">
        <v>2</v>
      </c>
      <c r="O341" s="8">
        <v>80</v>
      </c>
      <c r="P341" s="8">
        <v>112.5</v>
      </c>
      <c r="Q341" s="8">
        <v>102</v>
      </c>
      <c r="R341" s="7">
        <f t="shared" si="100"/>
        <v>107.73333333333333</v>
      </c>
      <c r="S341" s="17">
        <f t="shared" si="101"/>
        <v>5.6209150326797408E-2</v>
      </c>
      <c r="T341" s="6">
        <v>4</v>
      </c>
      <c r="U341" s="6">
        <v>2</v>
      </c>
      <c r="V341" s="6">
        <v>2</v>
      </c>
      <c r="W341" s="6">
        <v>2</v>
      </c>
      <c r="X341" s="6" t="s">
        <v>36</v>
      </c>
      <c r="Y341" s="8">
        <v>128</v>
      </c>
      <c r="Z341" s="8">
        <v>100</v>
      </c>
      <c r="AA341" s="8">
        <v>105</v>
      </c>
      <c r="AB341" s="8">
        <v>103</v>
      </c>
      <c r="AC341" s="8">
        <v>107</v>
      </c>
      <c r="AD341" s="8">
        <v>103</v>
      </c>
      <c r="AE341" s="8">
        <v>105</v>
      </c>
      <c r="AF341" s="8">
        <v>111</v>
      </c>
      <c r="AG341" s="8">
        <v>122</v>
      </c>
      <c r="AH341" s="21">
        <v>89</v>
      </c>
      <c r="AI341" s="21">
        <v>94.800000000000011</v>
      </c>
      <c r="AJ341" s="21">
        <v>125</v>
      </c>
      <c r="AK341" s="8">
        <f t="shared" si="102"/>
        <v>1292.8</v>
      </c>
      <c r="AL341" s="8">
        <v>107.75</v>
      </c>
      <c r="AM341" s="17">
        <f t="shared" si="103"/>
        <v>0.841796875</v>
      </c>
      <c r="AN341" s="8">
        <v>110</v>
      </c>
      <c r="AO341" s="17">
        <f t="shared" si="104"/>
        <v>1.1000000000000001</v>
      </c>
      <c r="AP341" s="7">
        <v>118.62</v>
      </c>
      <c r="AQ341" s="17">
        <f t="shared" si="105"/>
        <v>1.1297142857142857</v>
      </c>
      <c r="AR341" s="21">
        <v>146.08000000000001</v>
      </c>
      <c r="AS341" s="17">
        <f t="shared" si="106"/>
        <v>1.4182524271844661</v>
      </c>
      <c r="AT341" s="21">
        <v>195.416666666667</v>
      </c>
      <c r="AU341" s="17">
        <f t="shared" si="107"/>
        <v>1.8263239875389439</v>
      </c>
      <c r="AV341" s="21">
        <v>106.00000000000001</v>
      </c>
      <c r="AW341" s="17">
        <f t="shared" si="108"/>
        <v>1.0291262135922332</v>
      </c>
      <c r="AX341" s="17"/>
      <c r="AY341" s="21">
        <v>95.5</v>
      </c>
      <c r="AZ341" s="17">
        <f t="shared" si="109"/>
        <v>0.90952380952380951</v>
      </c>
      <c r="BA341" s="17" t="s">
        <v>1537</v>
      </c>
      <c r="BB341" s="21">
        <v>39.9166666666667</v>
      </c>
      <c r="BC341" s="17">
        <f t="shared" si="110"/>
        <v>0.35960960960960991</v>
      </c>
      <c r="BD341" s="21">
        <v>87.1666666666667</v>
      </c>
      <c r="BE341" s="17">
        <f t="shared" si="111"/>
        <v>0.71448087431694018</v>
      </c>
      <c r="BF341" s="21">
        <v>128.375</v>
      </c>
      <c r="BG341" s="17">
        <f t="shared" si="112"/>
        <v>1.4424157303370786</v>
      </c>
      <c r="BH341" s="21">
        <v>153.29166666666666</v>
      </c>
      <c r="BI341" s="17">
        <f t="shared" si="113"/>
        <v>1.6170007032348801</v>
      </c>
      <c r="BJ341" s="21">
        <f t="shared" si="114"/>
        <v>1167.8</v>
      </c>
      <c r="BK341" s="21">
        <f t="shared" si="115"/>
        <v>1288.1166666666672</v>
      </c>
      <c r="BL341" s="21">
        <f t="shared" si="116"/>
        <v>308.8</v>
      </c>
      <c r="BM341" s="21">
        <f t="shared" si="117"/>
        <v>281.66666666666663</v>
      </c>
      <c r="BN341" s="17"/>
      <c r="BO341" s="17"/>
      <c r="BQ341" s="17">
        <v>0.67038559923211172</v>
      </c>
      <c r="BR341" s="26">
        <v>0.72</v>
      </c>
      <c r="BS341" s="26">
        <f t="shared" si="118"/>
        <v>0.7703855992321117</v>
      </c>
      <c r="BU341" s="17">
        <f t="shared" si="119"/>
        <v>0</v>
      </c>
    </row>
    <row r="342" spans="1:73" s="6" customFormat="1" ht="18.75" customHeight="1" x14ac:dyDescent="0.15">
      <c r="A342" s="6" t="s">
        <v>1538</v>
      </c>
      <c r="B342" s="6" t="s">
        <v>895</v>
      </c>
      <c r="C342" s="6" t="s">
        <v>896</v>
      </c>
      <c r="D342" s="6" t="s">
        <v>896</v>
      </c>
      <c r="E342" s="6" t="s">
        <v>896</v>
      </c>
      <c r="F342" s="6" t="s">
        <v>896</v>
      </c>
      <c r="G342" s="6" t="s">
        <v>24</v>
      </c>
      <c r="H342" s="6" t="s">
        <v>909</v>
      </c>
      <c r="I342" s="6" t="s">
        <v>910</v>
      </c>
      <c r="J342" s="6" t="s">
        <v>29</v>
      </c>
      <c r="K342" s="6" t="s">
        <v>1520</v>
      </c>
      <c r="L342" s="6" t="s">
        <v>1545</v>
      </c>
      <c r="M342" s="6" t="s">
        <v>1533</v>
      </c>
      <c r="N342" s="6">
        <v>1</v>
      </c>
      <c r="O342" s="8">
        <v>10</v>
      </c>
      <c r="P342" s="8">
        <v>16.66</v>
      </c>
      <c r="Q342" s="8">
        <v>16.66</v>
      </c>
      <c r="R342" s="7">
        <f t="shared" si="100"/>
        <v>20.395833333333332</v>
      </c>
      <c r="S342" s="17">
        <f t="shared" si="101"/>
        <v>0.22423969587835124</v>
      </c>
      <c r="T342" s="6">
        <v>5</v>
      </c>
      <c r="U342" s="6">
        <v>4</v>
      </c>
      <c r="V342" s="6">
        <v>4</v>
      </c>
      <c r="W342" s="6">
        <v>3</v>
      </c>
      <c r="X342" s="6" t="s">
        <v>28</v>
      </c>
      <c r="Y342" s="8">
        <v>24</v>
      </c>
      <c r="Z342" s="8">
        <v>16</v>
      </c>
      <c r="AA342" s="8">
        <v>20</v>
      </c>
      <c r="AB342" s="8">
        <v>19</v>
      </c>
      <c r="AC342" s="8">
        <v>20</v>
      </c>
      <c r="AD342" s="8">
        <v>19</v>
      </c>
      <c r="AE342" s="8">
        <v>20</v>
      </c>
      <c r="AF342" s="8">
        <v>21</v>
      </c>
      <c r="AG342" s="8">
        <v>23</v>
      </c>
      <c r="AH342" s="21">
        <v>18</v>
      </c>
      <c r="AI342" s="21">
        <v>19.75</v>
      </c>
      <c r="AJ342" s="21">
        <v>25</v>
      </c>
      <c r="AK342" s="8">
        <f t="shared" si="102"/>
        <v>244.75</v>
      </c>
      <c r="AL342" s="8">
        <v>21.7117</v>
      </c>
      <c r="AM342" s="17">
        <f t="shared" si="103"/>
        <v>0.90465416666666665</v>
      </c>
      <c r="AN342" s="8">
        <v>15.498719999999999</v>
      </c>
      <c r="AO342" s="17">
        <f t="shared" si="104"/>
        <v>0.96866999999999992</v>
      </c>
      <c r="AP342" s="7">
        <v>22.963000000000001</v>
      </c>
      <c r="AQ342" s="17">
        <f t="shared" si="105"/>
        <v>1.14815</v>
      </c>
      <c r="AR342" s="21">
        <v>18.084</v>
      </c>
      <c r="AS342" s="17">
        <f t="shared" si="106"/>
        <v>0.95178947368421052</v>
      </c>
      <c r="AT342" s="21">
        <v>4.83</v>
      </c>
      <c r="AU342" s="17">
        <f t="shared" si="107"/>
        <v>0.24149999999999999</v>
      </c>
      <c r="AV342" s="21">
        <v>21.245000000000001</v>
      </c>
      <c r="AW342" s="17">
        <f t="shared" si="108"/>
        <v>1.1181578947368422</v>
      </c>
      <c r="AX342" s="17"/>
      <c r="AY342" s="21">
        <v>15</v>
      </c>
      <c r="AZ342" s="17">
        <f t="shared" si="109"/>
        <v>0.75</v>
      </c>
      <c r="BA342" s="17" t="s">
        <v>1537</v>
      </c>
      <c r="BB342" s="21">
        <v>0</v>
      </c>
      <c r="BC342" s="17">
        <f t="shared" si="110"/>
        <v>0</v>
      </c>
      <c r="BD342" s="21">
        <v>0</v>
      </c>
      <c r="BE342" s="17">
        <f t="shared" si="111"/>
        <v>0</v>
      </c>
      <c r="BF342" s="21">
        <v>1</v>
      </c>
      <c r="BG342" s="17">
        <f t="shared" si="112"/>
        <v>5.5555555555555552E-2</v>
      </c>
      <c r="BH342" s="21">
        <v>13.16</v>
      </c>
      <c r="BI342" s="17">
        <f t="shared" si="113"/>
        <v>0.66632911392405059</v>
      </c>
      <c r="BJ342" s="21">
        <f t="shared" si="114"/>
        <v>219.75</v>
      </c>
      <c r="BK342" s="21">
        <f t="shared" si="115"/>
        <v>133.49242000000001</v>
      </c>
      <c r="BL342" s="21">
        <f t="shared" si="116"/>
        <v>62.75</v>
      </c>
      <c r="BM342" s="21">
        <f t="shared" si="117"/>
        <v>14.16</v>
      </c>
      <c r="BN342" s="17" t="s">
        <v>1601</v>
      </c>
      <c r="BO342" s="17" t="s">
        <v>1601</v>
      </c>
      <c r="BQ342" s="17">
        <v>0.67038559923211172</v>
      </c>
      <c r="BR342" s="26">
        <v>0.72</v>
      </c>
      <c r="BS342" s="26">
        <f t="shared" si="118"/>
        <v>0.7703855992321117</v>
      </c>
      <c r="BU342" s="17">
        <f t="shared" si="119"/>
        <v>0</v>
      </c>
    </row>
    <row r="343" spans="1:73" s="6" customFormat="1" ht="18.75" customHeight="1" x14ac:dyDescent="0.15">
      <c r="A343" s="6" t="s">
        <v>1538</v>
      </c>
      <c r="B343" s="6" t="s">
        <v>895</v>
      </c>
      <c r="C343" s="6" t="s">
        <v>896</v>
      </c>
      <c r="D343" s="6" t="s">
        <v>896</v>
      </c>
      <c r="E343" s="6" t="s">
        <v>896</v>
      </c>
      <c r="F343" s="6" t="s">
        <v>896</v>
      </c>
      <c r="G343" s="6" t="s">
        <v>24</v>
      </c>
      <c r="H343" s="6" t="s">
        <v>911</v>
      </c>
      <c r="I343" s="6" t="s">
        <v>912</v>
      </c>
      <c r="J343" s="6" t="s">
        <v>27</v>
      </c>
      <c r="K343" s="6" t="s">
        <v>1539</v>
      </c>
      <c r="L343" s="6" t="s">
        <v>1545</v>
      </c>
      <c r="M343" s="6" t="s">
        <v>1533</v>
      </c>
      <c r="N343" s="6">
        <v>1</v>
      </c>
      <c r="O343" s="8">
        <v>10</v>
      </c>
      <c r="P343" s="8">
        <v>16.670000000000002</v>
      </c>
      <c r="Q343" s="8">
        <v>24.83</v>
      </c>
      <c r="R343" s="7">
        <f t="shared" si="100"/>
        <v>26.474999999999998</v>
      </c>
      <c r="S343" s="17">
        <f t="shared" si="101"/>
        <v>6.6250503423278317E-2</v>
      </c>
      <c r="T343" s="6">
        <v>4</v>
      </c>
      <c r="U343" s="6">
        <v>2</v>
      </c>
      <c r="V343" s="6">
        <v>2</v>
      </c>
      <c r="W343" s="6">
        <v>1</v>
      </c>
      <c r="X343" s="6" t="s">
        <v>36</v>
      </c>
      <c r="Y343" s="8">
        <v>30</v>
      </c>
      <c r="Z343" s="8">
        <v>20</v>
      </c>
      <c r="AA343" s="8">
        <v>28</v>
      </c>
      <c r="AB343" s="8">
        <v>26</v>
      </c>
      <c r="AC343" s="8">
        <v>28</v>
      </c>
      <c r="AD343" s="8">
        <v>26</v>
      </c>
      <c r="AE343" s="8">
        <v>26</v>
      </c>
      <c r="AF343" s="8">
        <v>28</v>
      </c>
      <c r="AG343" s="8">
        <v>29</v>
      </c>
      <c r="AH343" s="21">
        <v>23</v>
      </c>
      <c r="AI343" s="21">
        <v>23.700000000000003</v>
      </c>
      <c r="AJ343" s="21">
        <v>30</v>
      </c>
      <c r="AK343" s="8">
        <f t="shared" si="102"/>
        <v>317.7</v>
      </c>
      <c r="AL343" s="8">
        <v>37</v>
      </c>
      <c r="AM343" s="17">
        <f t="shared" si="103"/>
        <v>1.2333333333333334</v>
      </c>
      <c r="AN343" s="8">
        <v>33</v>
      </c>
      <c r="AO343" s="17">
        <f t="shared" si="104"/>
        <v>1.65</v>
      </c>
      <c r="AP343" s="7">
        <v>30</v>
      </c>
      <c r="AQ343" s="17">
        <f t="shared" si="105"/>
        <v>1.0714285714285714</v>
      </c>
      <c r="AR343" s="21">
        <v>28.5</v>
      </c>
      <c r="AS343" s="17">
        <f t="shared" si="106"/>
        <v>1.0961538461538463</v>
      </c>
      <c r="AT343" s="21">
        <v>33.3333333333333</v>
      </c>
      <c r="AU343" s="17">
        <f t="shared" si="107"/>
        <v>1.1904761904761894</v>
      </c>
      <c r="AV343" s="21">
        <v>21.375</v>
      </c>
      <c r="AW343" s="17">
        <f t="shared" si="108"/>
        <v>0.82211538461538458</v>
      </c>
      <c r="AX343" s="17" t="s">
        <v>1537</v>
      </c>
      <c r="AY343" s="21">
        <v>22.875</v>
      </c>
      <c r="AZ343" s="17">
        <f t="shared" si="109"/>
        <v>0.87980769230769229</v>
      </c>
      <c r="BA343" s="17" t="s">
        <v>1537</v>
      </c>
      <c r="BB343" s="21">
        <v>12.4583333333333</v>
      </c>
      <c r="BC343" s="17">
        <f t="shared" si="110"/>
        <v>0.444940476190475</v>
      </c>
      <c r="BD343" s="21">
        <v>18.9583333333333</v>
      </c>
      <c r="BE343" s="17">
        <f t="shared" si="111"/>
        <v>0.65373563218390696</v>
      </c>
      <c r="BF343" s="21">
        <v>30.083333333333332</v>
      </c>
      <c r="BG343" s="17">
        <f t="shared" si="112"/>
        <v>1.3079710144927537</v>
      </c>
      <c r="BH343" s="21">
        <v>29.916666666666664</v>
      </c>
      <c r="BI343" s="17">
        <f t="shared" si="113"/>
        <v>1.262306610407876</v>
      </c>
      <c r="BJ343" s="21">
        <f t="shared" si="114"/>
        <v>287.7</v>
      </c>
      <c r="BK343" s="21">
        <f t="shared" si="115"/>
        <v>297.49999999999994</v>
      </c>
      <c r="BL343" s="21">
        <f t="shared" si="116"/>
        <v>76.7</v>
      </c>
      <c r="BM343" s="21">
        <f t="shared" si="117"/>
        <v>60</v>
      </c>
      <c r="BN343" s="17"/>
      <c r="BO343" s="17"/>
      <c r="BQ343" s="17">
        <v>0.67038559923211172</v>
      </c>
      <c r="BR343" s="26">
        <v>0.72</v>
      </c>
      <c r="BS343" s="26">
        <f t="shared" si="118"/>
        <v>0.7703855992321117</v>
      </c>
      <c r="BU343" s="17">
        <f t="shared" si="119"/>
        <v>0</v>
      </c>
    </row>
    <row r="344" spans="1:73" s="6" customFormat="1" ht="18.75" customHeight="1" x14ac:dyDescent="0.15">
      <c r="A344" s="6" t="s">
        <v>1538</v>
      </c>
      <c r="B344" s="6" t="s">
        <v>895</v>
      </c>
      <c r="C344" s="6" t="s">
        <v>896</v>
      </c>
      <c r="D344" s="6" t="s">
        <v>896</v>
      </c>
      <c r="E344" s="6" t="s">
        <v>896</v>
      </c>
      <c r="F344" s="6" t="s">
        <v>896</v>
      </c>
      <c r="G344" s="6" t="s">
        <v>24</v>
      </c>
      <c r="H344" s="6" t="s">
        <v>913</v>
      </c>
      <c r="I344" s="6" t="s">
        <v>914</v>
      </c>
      <c r="J344" s="6" t="s">
        <v>29</v>
      </c>
      <c r="K344" s="6" t="s">
        <v>1520</v>
      </c>
      <c r="L344" s="6" t="s">
        <v>1545</v>
      </c>
      <c r="M344" s="6" t="s">
        <v>1533</v>
      </c>
      <c r="N344" s="6">
        <v>1</v>
      </c>
      <c r="O344" s="8">
        <v>25</v>
      </c>
      <c r="P344" s="8">
        <v>35</v>
      </c>
      <c r="Q344" s="8">
        <v>37.5</v>
      </c>
      <c r="R344" s="7">
        <f t="shared" si="100"/>
        <v>43.295833333333327</v>
      </c>
      <c r="S344" s="17">
        <f t="shared" si="101"/>
        <v>0.15455555555555534</v>
      </c>
      <c r="T344" s="6">
        <v>4</v>
      </c>
      <c r="U344" s="6">
        <v>4</v>
      </c>
      <c r="V344" s="6">
        <v>3</v>
      </c>
      <c r="W344" s="6">
        <v>2</v>
      </c>
      <c r="X344" s="6" t="s">
        <v>31</v>
      </c>
      <c r="Y344" s="8">
        <v>44</v>
      </c>
      <c r="Z344" s="8">
        <v>40</v>
      </c>
      <c r="AA344" s="8">
        <v>44</v>
      </c>
      <c r="AB344" s="8">
        <v>52</v>
      </c>
      <c r="AC344" s="8">
        <v>45</v>
      </c>
      <c r="AD344" s="8">
        <v>45</v>
      </c>
      <c r="AE344" s="8">
        <v>40</v>
      </c>
      <c r="AF344" s="8">
        <v>40</v>
      </c>
      <c r="AG344" s="8">
        <v>45</v>
      </c>
      <c r="AH344" s="21">
        <v>39</v>
      </c>
      <c r="AI344" s="21">
        <v>35.550000000000004</v>
      </c>
      <c r="AJ344" s="21">
        <v>50</v>
      </c>
      <c r="AK344" s="8">
        <f t="shared" si="102"/>
        <v>519.54999999999995</v>
      </c>
      <c r="AL344" s="8">
        <v>41</v>
      </c>
      <c r="AM344" s="17">
        <f t="shared" si="103"/>
        <v>0.93181818181818177</v>
      </c>
      <c r="AN344" s="8">
        <v>32.001629999999999</v>
      </c>
      <c r="AO344" s="17">
        <f t="shared" si="104"/>
        <v>0.80004074999999997</v>
      </c>
      <c r="AP344" s="7">
        <v>32</v>
      </c>
      <c r="AQ344" s="17">
        <f t="shared" si="105"/>
        <v>0.72727272727272729</v>
      </c>
      <c r="AR344" s="21">
        <v>60.396000000000001</v>
      </c>
      <c r="AS344" s="17">
        <f t="shared" si="106"/>
        <v>1.1614615384615385</v>
      </c>
      <c r="AT344" s="21">
        <v>46.41</v>
      </c>
      <c r="AU344" s="17">
        <f t="shared" si="107"/>
        <v>1.0313333333333332</v>
      </c>
      <c r="AV344" s="21">
        <v>64.088300000000004</v>
      </c>
      <c r="AW344" s="17">
        <f t="shared" si="108"/>
        <v>1.4241844444444445</v>
      </c>
      <c r="AX344" s="17"/>
      <c r="AY344" s="21">
        <v>10</v>
      </c>
      <c r="AZ344" s="17">
        <f t="shared" si="109"/>
        <v>0.25</v>
      </c>
      <c r="BA344" s="17" t="s">
        <v>1537</v>
      </c>
      <c r="BB344" s="21">
        <v>8</v>
      </c>
      <c r="BC344" s="17">
        <f t="shared" si="110"/>
        <v>0.2</v>
      </c>
      <c r="BD344" s="21">
        <v>30</v>
      </c>
      <c r="BE344" s="17">
        <f t="shared" si="111"/>
        <v>0.66666666666666663</v>
      </c>
      <c r="BF344" s="21">
        <v>0</v>
      </c>
      <c r="BG344" s="17">
        <f t="shared" si="112"/>
        <v>0</v>
      </c>
      <c r="BH344" s="21">
        <v>19.71</v>
      </c>
      <c r="BI344" s="17">
        <f t="shared" si="113"/>
        <v>0.5544303797468354</v>
      </c>
      <c r="BJ344" s="21">
        <f t="shared" si="114"/>
        <v>469.55</v>
      </c>
      <c r="BK344" s="21">
        <f t="shared" si="115"/>
        <v>343.60593</v>
      </c>
      <c r="BL344" s="21">
        <f t="shared" si="116"/>
        <v>124.55000000000001</v>
      </c>
      <c r="BM344" s="21">
        <f t="shared" si="117"/>
        <v>19.71</v>
      </c>
      <c r="BN344" s="17" t="s">
        <v>1601</v>
      </c>
      <c r="BO344" s="17" t="s">
        <v>1601</v>
      </c>
      <c r="BQ344" s="17">
        <v>0.67038559923211172</v>
      </c>
      <c r="BR344" s="26">
        <v>0.72</v>
      </c>
      <c r="BS344" s="26">
        <f t="shared" si="118"/>
        <v>0.7703855992321117</v>
      </c>
      <c r="BU344" s="17">
        <f t="shared" si="119"/>
        <v>0</v>
      </c>
    </row>
    <row r="345" spans="1:73" s="6" customFormat="1" ht="18.75" customHeight="1" x14ac:dyDescent="0.15">
      <c r="A345" s="6" t="s">
        <v>1538</v>
      </c>
      <c r="B345" s="6" t="s">
        <v>895</v>
      </c>
      <c r="C345" s="6" t="s">
        <v>896</v>
      </c>
      <c r="D345" s="6" t="s">
        <v>896</v>
      </c>
      <c r="E345" s="6" t="s">
        <v>896</v>
      </c>
      <c r="F345" s="6" t="s">
        <v>896</v>
      </c>
      <c r="G345" s="6" t="s">
        <v>24</v>
      </c>
      <c r="H345" s="6" t="s">
        <v>915</v>
      </c>
      <c r="I345" s="6" t="s">
        <v>916</v>
      </c>
      <c r="J345" s="6" t="s">
        <v>29</v>
      </c>
      <c r="K345" s="6" t="s">
        <v>1520</v>
      </c>
      <c r="L345" s="6" t="s">
        <v>1545</v>
      </c>
      <c r="M345" s="6" t="s">
        <v>1533</v>
      </c>
      <c r="N345" s="6">
        <v>1</v>
      </c>
      <c r="O345" s="8">
        <v>19</v>
      </c>
      <c r="P345" s="8">
        <v>33.33</v>
      </c>
      <c r="Q345" s="8">
        <v>22</v>
      </c>
      <c r="R345" s="7">
        <f t="shared" si="100"/>
        <v>27.040833333333335</v>
      </c>
      <c r="S345" s="17">
        <f t="shared" si="101"/>
        <v>0.22912878787878799</v>
      </c>
      <c r="T345" s="6">
        <v>4</v>
      </c>
      <c r="U345" s="6">
        <v>3</v>
      </c>
      <c r="V345" s="6">
        <v>3</v>
      </c>
      <c r="W345" s="6">
        <v>2</v>
      </c>
      <c r="X345" s="6" t="s">
        <v>31</v>
      </c>
      <c r="Y345" s="8">
        <v>31</v>
      </c>
      <c r="Z345" s="8">
        <v>21</v>
      </c>
      <c r="AA345" s="8">
        <v>25</v>
      </c>
      <c r="AB345" s="8">
        <v>26</v>
      </c>
      <c r="AC345" s="8">
        <v>29</v>
      </c>
      <c r="AD345" s="8">
        <v>28</v>
      </c>
      <c r="AE345" s="8">
        <v>26</v>
      </c>
      <c r="AF345" s="8">
        <v>28</v>
      </c>
      <c r="AG345" s="8">
        <v>30</v>
      </c>
      <c r="AH345" s="21">
        <v>24</v>
      </c>
      <c r="AI345" s="21">
        <v>24.490000000000002</v>
      </c>
      <c r="AJ345" s="21">
        <v>32</v>
      </c>
      <c r="AK345" s="8">
        <f t="shared" si="102"/>
        <v>324.49</v>
      </c>
      <c r="AL345" s="8">
        <v>33.496670000000002</v>
      </c>
      <c r="AM345" s="17">
        <f t="shared" si="103"/>
        <v>1.080537741935484</v>
      </c>
      <c r="AN345" s="8">
        <v>23.20833</v>
      </c>
      <c r="AO345" s="17">
        <f t="shared" si="104"/>
        <v>1.1051585714285714</v>
      </c>
      <c r="AP345" s="7">
        <v>24.1</v>
      </c>
      <c r="AQ345" s="17">
        <f t="shared" si="105"/>
        <v>0.96400000000000008</v>
      </c>
      <c r="AR345" s="21">
        <v>26.122</v>
      </c>
      <c r="AS345" s="17">
        <f t="shared" si="106"/>
        <v>1.0046923076923078</v>
      </c>
      <c r="AT345" s="21">
        <v>30</v>
      </c>
      <c r="AU345" s="17">
        <f t="shared" si="107"/>
        <v>1.0344827586206897</v>
      </c>
      <c r="AV345" s="21">
        <v>33.916699999999999</v>
      </c>
      <c r="AW345" s="17">
        <f t="shared" si="108"/>
        <v>1.2113107142857142</v>
      </c>
      <c r="AX345" s="17"/>
      <c r="AY345" s="21">
        <v>40</v>
      </c>
      <c r="AZ345" s="17">
        <f t="shared" si="109"/>
        <v>1.5384615384615385</v>
      </c>
      <c r="BA345" s="17"/>
      <c r="BB345" s="21">
        <v>0</v>
      </c>
      <c r="BC345" s="17">
        <f t="shared" si="110"/>
        <v>0</v>
      </c>
      <c r="BD345" s="21">
        <v>10</v>
      </c>
      <c r="BE345" s="17">
        <f t="shared" si="111"/>
        <v>0.33333333333333331</v>
      </c>
      <c r="BF345" s="21">
        <v>25</v>
      </c>
      <c r="BG345" s="17">
        <f t="shared" si="112"/>
        <v>1.0416666666666667</v>
      </c>
      <c r="BH345" s="21">
        <v>0.57999999999999996</v>
      </c>
      <c r="BI345" s="17">
        <f t="shared" si="113"/>
        <v>2.368313597386688E-2</v>
      </c>
      <c r="BJ345" s="21">
        <f t="shared" si="114"/>
        <v>292.49</v>
      </c>
      <c r="BK345" s="21">
        <f t="shared" si="115"/>
        <v>246.42370000000003</v>
      </c>
      <c r="BL345" s="21">
        <f t="shared" si="116"/>
        <v>80.490000000000009</v>
      </c>
      <c r="BM345" s="21">
        <f t="shared" si="117"/>
        <v>25.58</v>
      </c>
      <c r="BN345" s="17" t="s">
        <v>1601</v>
      </c>
      <c r="BO345" s="17" t="s">
        <v>1601</v>
      </c>
      <c r="BQ345" s="17">
        <v>0.67038559923211172</v>
      </c>
      <c r="BR345" s="26">
        <v>0.72</v>
      </c>
      <c r="BS345" s="26">
        <f t="shared" si="118"/>
        <v>0.7703855992321117</v>
      </c>
      <c r="BU345" s="17">
        <f t="shared" si="119"/>
        <v>0</v>
      </c>
    </row>
    <row r="346" spans="1:73" s="6" customFormat="1" ht="18.75" customHeight="1" x14ac:dyDescent="0.15">
      <c r="A346" s="6" t="s">
        <v>1538</v>
      </c>
      <c r="B346" s="6" t="s">
        <v>895</v>
      </c>
      <c r="C346" s="6" t="s">
        <v>896</v>
      </c>
      <c r="D346" s="6" t="s">
        <v>896</v>
      </c>
      <c r="E346" s="6" t="s">
        <v>896</v>
      </c>
      <c r="F346" s="6" t="s">
        <v>896</v>
      </c>
      <c r="G346" s="6" t="s">
        <v>24</v>
      </c>
      <c r="H346" s="6" t="s">
        <v>917</v>
      </c>
      <c r="I346" s="6" t="s">
        <v>918</v>
      </c>
      <c r="J346" s="6" t="s">
        <v>29</v>
      </c>
      <c r="K346" s="6" t="s">
        <v>1520</v>
      </c>
      <c r="L346" s="6" t="s">
        <v>1545</v>
      </c>
      <c r="M346" s="6" t="s">
        <v>1533</v>
      </c>
      <c r="N346" s="6">
        <v>1</v>
      </c>
      <c r="O346" s="8">
        <v>15</v>
      </c>
      <c r="P346" s="8">
        <v>30</v>
      </c>
      <c r="Q346" s="8">
        <v>23.08</v>
      </c>
      <c r="R346" s="7">
        <f t="shared" si="100"/>
        <v>28.922499999999999</v>
      </c>
      <c r="S346" s="17">
        <f t="shared" si="101"/>
        <v>0.25314124783362235</v>
      </c>
      <c r="T346" s="6">
        <v>5</v>
      </c>
      <c r="U346" s="6">
        <v>4</v>
      </c>
      <c r="V346" s="6">
        <v>4</v>
      </c>
      <c r="W346" s="6">
        <v>2</v>
      </c>
      <c r="X346" s="6" t="s">
        <v>36</v>
      </c>
      <c r="Y346" s="8">
        <v>35</v>
      </c>
      <c r="Z346" s="8">
        <v>23</v>
      </c>
      <c r="AA346" s="8">
        <v>29</v>
      </c>
      <c r="AB346" s="8">
        <v>28</v>
      </c>
      <c r="AC346" s="8">
        <v>29</v>
      </c>
      <c r="AD346" s="8">
        <v>28</v>
      </c>
      <c r="AE346" s="8">
        <v>28</v>
      </c>
      <c r="AF346" s="8">
        <v>30</v>
      </c>
      <c r="AG346" s="8">
        <v>33</v>
      </c>
      <c r="AH346" s="21">
        <v>24</v>
      </c>
      <c r="AI346" s="21">
        <v>26.07</v>
      </c>
      <c r="AJ346" s="21">
        <v>34</v>
      </c>
      <c r="AK346" s="8">
        <f t="shared" si="102"/>
        <v>347.07</v>
      </c>
      <c r="AL346" s="8">
        <v>24</v>
      </c>
      <c r="AM346" s="17">
        <f t="shared" si="103"/>
        <v>0.68571428571428572</v>
      </c>
      <c r="AN346" s="8">
        <v>7.335</v>
      </c>
      <c r="AO346" s="17">
        <f t="shared" si="104"/>
        <v>0.31891304347826088</v>
      </c>
      <c r="AP346" s="7">
        <v>4.5</v>
      </c>
      <c r="AQ346" s="17">
        <f t="shared" si="105"/>
        <v>0.15517241379310345</v>
      </c>
      <c r="AR346" s="21">
        <v>22.492999999999999</v>
      </c>
      <c r="AS346" s="17">
        <f t="shared" si="106"/>
        <v>0.80332142857142852</v>
      </c>
      <c r="AT346" s="21">
        <v>29</v>
      </c>
      <c r="AU346" s="17">
        <f t="shared" si="107"/>
        <v>1</v>
      </c>
      <c r="AV346" s="21">
        <v>43.000700000000002</v>
      </c>
      <c r="AW346" s="17">
        <f t="shared" si="108"/>
        <v>1.5357392857142858</v>
      </c>
      <c r="AX346" s="17"/>
      <c r="AY346" s="21">
        <v>30</v>
      </c>
      <c r="AZ346" s="17">
        <f t="shared" si="109"/>
        <v>1.0714285714285714</v>
      </c>
      <c r="BA346" s="17"/>
      <c r="BB346" s="21">
        <v>15.83</v>
      </c>
      <c r="BC346" s="17">
        <f t="shared" si="110"/>
        <v>0.52766666666666662</v>
      </c>
      <c r="BD346" s="21">
        <v>133.55000000000001</v>
      </c>
      <c r="BE346" s="17">
        <f t="shared" si="111"/>
        <v>4.0469696969696969</v>
      </c>
      <c r="BF346" s="21">
        <v>153.58000000000001</v>
      </c>
      <c r="BG346" s="17">
        <f t="shared" si="112"/>
        <v>6.3991666666666669</v>
      </c>
      <c r="BH346" s="21">
        <v>5.17</v>
      </c>
      <c r="BI346" s="17">
        <f t="shared" si="113"/>
        <v>0.19831223628691982</v>
      </c>
      <c r="BJ346" s="21">
        <f t="shared" si="114"/>
        <v>313.07</v>
      </c>
      <c r="BK346" s="21">
        <f t="shared" si="115"/>
        <v>468.45870000000008</v>
      </c>
      <c r="BL346" s="21">
        <f t="shared" si="116"/>
        <v>84.07</v>
      </c>
      <c r="BM346" s="21">
        <f t="shared" si="117"/>
        <v>158.75</v>
      </c>
      <c r="BN346" s="17" t="s">
        <v>1601</v>
      </c>
      <c r="BO346" s="17" t="s">
        <v>1601</v>
      </c>
      <c r="BQ346" s="17">
        <v>0.67038559923211172</v>
      </c>
      <c r="BR346" s="26">
        <v>0.72</v>
      </c>
      <c r="BS346" s="26">
        <f t="shared" si="118"/>
        <v>0.7703855992321117</v>
      </c>
      <c r="BU346" s="17">
        <f t="shared" si="119"/>
        <v>0</v>
      </c>
    </row>
    <row r="347" spans="1:73" s="6" customFormat="1" ht="18.75" customHeight="1" x14ac:dyDescent="0.15">
      <c r="A347" s="6" t="s">
        <v>1538</v>
      </c>
      <c r="B347" s="6" t="s">
        <v>895</v>
      </c>
      <c r="C347" s="6" t="s">
        <v>896</v>
      </c>
      <c r="D347" s="6" t="s">
        <v>896</v>
      </c>
      <c r="E347" s="6" t="s">
        <v>896</v>
      </c>
      <c r="F347" s="6" t="s">
        <v>896</v>
      </c>
      <c r="G347" s="6" t="s">
        <v>24</v>
      </c>
      <c r="H347" s="6" t="s">
        <v>919</v>
      </c>
      <c r="I347" s="6" t="s">
        <v>920</v>
      </c>
      <c r="J347" s="6" t="s">
        <v>29</v>
      </c>
      <c r="K347" s="6" t="s">
        <v>1520</v>
      </c>
      <c r="L347" s="6" t="s">
        <v>1545</v>
      </c>
      <c r="M347" s="6" t="s">
        <v>1533</v>
      </c>
      <c r="N347" s="6">
        <v>1</v>
      </c>
      <c r="O347" s="8">
        <v>15</v>
      </c>
      <c r="P347" s="8">
        <v>34.159999999999997</v>
      </c>
      <c r="Q347" s="8">
        <v>38.33</v>
      </c>
      <c r="R347" s="7">
        <f t="shared" si="100"/>
        <v>42.208333333333336</v>
      </c>
      <c r="S347" s="17">
        <f t="shared" si="101"/>
        <v>0.10118271154013403</v>
      </c>
      <c r="T347" s="6">
        <v>4</v>
      </c>
      <c r="U347" s="6">
        <v>3</v>
      </c>
      <c r="V347" s="6">
        <v>2</v>
      </c>
      <c r="W347" s="6">
        <v>1</v>
      </c>
      <c r="X347" s="6" t="s">
        <v>31</v>
      </c>
      <c r="Y347" s="8">
        <v>45</v>
      </c>
      <c r="Z347" s="8">
        <v>30</v>
      </c>
      <c r="AA347" s="8">
        <v>40</v>
      </c>
      <c r="AB347" s="8">
        <v>49</v>
      </c>
      <c r="AC347" s="8">
        <v>45</v>
      </c>
      <c r="AD347" s="8">
        <v>45</v>
      </c>
      <c r="AE347" s="8">
        <v>40</v>
      </c>
      <c r="AF347" s="8">
        <v>40</v>
      </c>
      <c r="AG347" s="8">
        <v>46</v>
      </c>
      <c r="AH347" s="21">
        <v>37</v>
      </c>
      <c r="AI347" s="21">
        <v>39.5</v>
      </c>
      <c r="AJ347" s="21">
        <v>50</v>
      </c>
      <c r="AK347" s="8">
        <f t="shared" si="102"/>
        <v>506.5</v>
      </c>
      <c r="AL347" s="8">
        <v>40</v>
      </c>
      <c r="AM347" s="17">
        <f t="shared" si="103"/>
        <v>0.88888888888888884</v>
      </c>
      <c r="AN347" s="8">
        <v>16.5383</v>
      </c>
      <c r="AO347" s="17">
        <f t="shared" si="104"/>
        <v>0.55127666666666664</v>
      </c>
      <c r="AP347" s="7">
        <v>22</v>
      </c>
      <c r="AQ347" s="17">
        <f t="shared" si="105"/>
        <v>0.55000000000000004</v>
      </c>
      <c r="AR347" s="21">
        <v>44.57</v>
      </c>
      <c r="AS347" s="17">
        <f t="shared" si="106"/>
        <v>0.9095918367346939</v>
      </c>
      <c r="AT347" s="21">
        <v>38.71</v>
      </c>
      <c r="AU347" s="17">
        <f t="shared" si="107"/>
        <v>0.86022222222222222</v>
      </c>
      <c r="AV347" s="21">
        <v>45.746699999999997</v>
      </c>
      <c r="AW347" s="17">
        <f t="shared" si="108"/>
        <v>1.0165933333333332</v>
      </c>
      <c r="AX347" s="17"/>
      <c r="AY347" s="21">
        <v>15</v>
      </c>
      <c r="AZ347" s="17">
        <f t="shared" si="109"/>
        <v>0.375</v>
      </c>
      <c r="BA347" s="17" t="s">
        <v>1537</v>
      </c>
      <c r="BB347" s="21">
        <v>8.5</v>
      </c>
      <c r="BC347" s="17">
        <f t="shared" si="110"/>
        <v>0.21249999999999999</v>
      </c>
      <c r="BD347" s="21">
        <v>30</v>
      </c>
      <c r="BE347" s="17">
        <f t="shared" si="111"/>
        <v>0.65217391304347827</v>
      </c>
      <c r="BF347" s="21">
        <v>0</v>
      </c>
      <c r="BG347" s="17">
        <f t="shared" si="112"/>
        <v>0</v>
      </c>
      <c r="BH347" s="21">
        <v>54.62</v>
      </c>
      <c r="BI347" s="17">
        <f t="shared" si="113"/>
        <v>1.3827848101265823</v>
      </c>
      <c r="BJ347" s="21">
        <f t="shared" si="114"/>
        <v>456.5</v>
      </c>
      <c r="BK347" s="21">
        <f t="shared" si="115"/>
        <v>315.685</v>
      </c>
      <c r="BL347" s="21">
        <f t="shared" si="116"/>
        <v>126.5</v>
      </c>
      <c r="BM347" s="21">
        <f t="shared" si="117"/>
        <v>54.62</v>
      </c>
      <c r="BN347" s="17"/>
      <c r="BO347" s="17"/>
      <c r="BQ347" s="17">
        <v>0.67038559923211172</v>
      </c>
      <c r="BR347" s="26">
        <v>0.72</v>
      </c>
      <c r="BS347" s="26">
        <f t="shared" si="118"/>
        <v>0.7703855992321117</v>
      </c>
      <c r="BU347" s="17">
        <f t="shared" si="119"/>
        <v>0</v>
      </c>
    </row>
    <row r="348" spans="1:73" s="6" customFormat="1" ht="18.75" customHeight="1" x14ac:dyDescent="0.15">
      <c r="A348" s="6" t="s">
        <v>1538</v>
      </c>
      <c r="B348" s="6" t="s">
        <v>895</v>
      </c>
      <c r="C348" s="6" t="s">
        <v>896</v>
      </c>
      <c r="D348" s="6" t="s">
        <v>896</v>
      </c>
      <c r="E348" s="6" t="s">
        <v>896</v>
      </c>
      <c r="F348" s="6" t="s">
        <v>896</v>
      </c>
      <c r="G348" s="6" t="s">
        <v>24</v>
      </c>
      <c r="H348" s="6" t="s">
        <v>921</v>
      </c>
      <c r="I348" s="6" t="s">
        <v>922</v>
      </c>
      <c r="J348" s="6" t="s">
        <v>29</v>
      </c>
      <c r="K348" s="6" t="s">
        <v>1520</v>
      </c>
      <c r="L348" s="6" t="s">
        <v>1545</v>
      </c>
      <c r="M348" s="6" t="s">
        <v>1533</v>
      </c>
      <c r="N348" s="6">
        <v>1</v>
      </c>
      <c r="O348" s="8">
        <v>12</v>
      </c>
      <c r="P348" s="8">
        <v>15.41</v>
      </c>
      <c r="Q348" s="8">
        <v>17.5</v>
      </c>
      <c r="R348" s="7">
        <f t="shared" si="100"/>
        <v>22.461666666666662</v>
      </c>
      <c r="S348" s="17">
        <f t="shared" si="101"/>
        <v>0.28352380952380929</v>
      </c>
      <c r="T348" s="6">
        <v>4</v>
      </c>
      <c r="U348" s="6">
        <v>3</v>
      </c>
      <c r="V348" s="6">
        <v>3</v>
      </c>
      <c r="W348" s="6">
        <v>2</v>
      </c>
      <c r="X348" s="6" t="s">
        <v>36</v>
      </c>
      <c r="Y348" s="8">
        <v>27</v>
      </c>
      <c r="Z348" s="8">
        <v>18</v>
      </c>
      <c r="AA348" s="8">
        <v>22</v>
      </c>
      <c r="AB348" s="8">
        <v>22</v>
      </c>
      <c r="AC348" s="8">
        <v>23</v>
      </c>
      <c r="AD348" s="8">
        <v>21</v>
      </c>
      <c r="AE348" s="8">
        <v>22</v>
      </c>
      <c r="AF348" s="8">
        <v>23</v>
      </c>
      <c r="AG348" s="8">
        <v>26</v>
      </c>
      <c r="AH348" s="21">
        <v>19</v>
      </c>
      <c r="AI348" s="21">
        <v>20.54</v>
      </c>
      <c r="AJ348" s="21">
        <v>26</v>
      </c>
      <c r="AK348" s="8">
        <f t="shared" si="102"/>
        <v>269.53999999999996</v>
      </c>
      <c r="AL348" s="8">
        <v>15</v>
      </c>
      <c r="AM348" s="17">
        <f t="shared" si="103"/>
        <v>0.55555555555555558</v>
      </c>
      <c r="AN348" s="8">
        <v>22.625</v>
      </c>
      <c r="AO348" s="17">
        <f t="shared" si="104"/>
        <v>1.2569444444444444</v>
      </c>
      <c r="AP348" s="7">
        <v>28.332999999999998</v>
      </c>
      <c r="AQ348" s="17">
        <f t="shared" si="105"/>
        <v>1.2878636363636362</v>
      </c>
      <c r="AR348" s="21">
        <v>19.582999999999998</v>
      </c>
      <c r="AS348" s="17">
        <f t="shared" si="106"/>
        <v>0.89013636363636361</v>
      </c>
      <c r="AT348" s="21">
        <v>26.34</v>
      </c>
      <c r="AU348" s="17">
        <f t="shared" si="107"/>
        <v>1.1452173913043477</v>
      </c>
      <c r="AV348" s="21">
        <v>9.4547000000000008</v>
      </c>
      <c r="AW348" s="17">
        <f t="shared" si="108"/>
        <v>0.45022380952380958</v>
      </c>
      <c r="AX348" s="17" t="s">
        <v>1537</v>
      </c>
      <c r="AY348" s="21">
        <v>48.17</v>
      </c>
      <c r="AZ348" s="17">
        <f t="shared" si="109"/>
        <v>2.1895454545454545</v>
      </c>
      <c r="BA348" s="17"/>
      <c r="BB348" s="21">
        <v>5.08</v>
      </c>
      <c r="BC348" s="17">
        <f t="shared" si="110"/>
        <v>0.22086956521739132</v>
      </c>
      <c r="BD348" s="21">
        <v>0</v>
      </c>
      <c r="BE348" s="17">
        <f t="shared" si="111"/>
        <v>0</v>
      </c>
      <c r="BF348" s="21">
        <v>0</v>
      </c>
      <c r="BG348" s="17">
        <f t="shared" si="112"/>
        <v>0</v>
      </c>
      <c r="BH348" s="21">
        <v>48.5</v>
      </c>
      <c r="BI348" s="17">
        <f t="shared" si="113"/>
        <v>2.361246348588121</v>
      </c>
      <c r="BJ348" s="21">
        <f t="shared" si="114"/>
        <v>243.54</v>
      </c>
      <c r="BK348" s="21">
        <f t="shared" si="115"/>
        <v>223.0857</v>
      </c>
      <c r="BL348" s="21">
        <f t="shared" si="116"/>
        <v>65.539999999999992</v>
      </c>
      <c r="BM348" s="21">
        <f t="shared" si="117"/>
        <v>48.5</v>
      </c>
      <c r="BN348" s="17"/>
      <c r="BO348" s="17"/>
      <c r="BQ348" s="17">
        <v>0.67038559923211172</v>
      </c>
      <c r="BR348" s="26">
        <v>0.72</v>
      </c>
      <c r="BS348" s="26">
        <f t="shared" si="118"/>
        <v>0.7703855992321117</v>
      </c>
      <c r="BU348" s="17">
        <f t="shared" si="119"/>
        <v>0</v>
      </c>
    </row>
    <row r="349" spans="1:73" s="6" customFormat="1" ht="18.75" customHeight="1" x14ac:dyDescent="0.15">
      <c r="A349" s="6" t="s">
        <v>1538</v>
      </c>
      <c r="B349" s="6" t="s">
        <v>895</v>
      </c>
      <c r="C349" s="6" t="s">
        <v>896</v>
      </c>
      <c r="D349" s="6" t="s">
        <v>896</v>
      </c>
      <c r="E349" s="6" t="s">
        <v>896</v>
      </c>
      <c r="F349" s="6" t="s">
        <v>896</v>
      </c>
      <c r="G349" s="6" t="s">
        <v>24</v>
      </c>
      <c r="H349" s="6" t="s">
        <v>923</v>
      </c>
      <c r="I349" s="6" t="s">
        <v>924</v>
      </c>
      <c r="J349" s="6" t="s">
        <v>29</v>
      </c>
      <c r="K349" s="6" t="s">
        <v>1520</v>
      </c>
      <c r="L349" s="6" t="s">
        <v>1545</v>
      </c>
      <c r="M349" s="6" t="s">
        <v>1533</v>
      </c>
      <c r="N349" s="6">
        <v>1</v>
      </c>
      <c r="O349" s="8">
        <v>35</v>
      </c>
      <c r="P349" s="8">
        <v>54.16</v>
      </c>
      <c r="Q349" s="8">
        <v>45.83</v>
      </c>
      <c r="R349" s="7">
        <f t="shared" si="100"/>
        <v>49.103333333333332</v>
      </c>
      <c r="S349" s="17">
        <f t="shared" si="101"/>
        <v>7.1423376245545178E-2</v>
      </c>
      <c r="T349" s="6">
        <v>4</v>
      </c>
      <c r="U349" s="6">
        <v>3</v>
      </c>
      <c r="V349" s="6">
        <v>2</v>
      </c>
      <c r="W349" s="6">
        <v>2</v>
      </c>
      <c r="X349" s="6" t="s">
        <v>31</v>
      </c>
      <c r="Y349" s="8">
        <v>59</v>
      </c>
      <c r="Z349" s="8">
        <v>39</v>
      </c>
      <c r="AA349" s="8">
        <v>49</v>
      </c>
      <c r="AB349" s="8">
        <v>47</v>
      </c>
      <c r="AC349" s="8">
        <v>50</v>
      </c>
      <c r="AD349" s="8">
        <v>47</v>
      </c>
      <c r="AE349" s="8">
        <v>48</v>
      </c>
      <c r="AF349" s="8">
        <v>51</v>
      </c>
      <c r="AG349" s="8">
        <v>56</v>
      </c>
      <c r="AH349" s="21">
        <v>41</v>
      </c>
      <c r="AI349" s="21">
        <v>44.24</v>
      </c>
      <c r="AJ349" s="21">
        <v>58</v>
      </c>
      <c r="AK349" s="8">
        <f t="shared" si="102"/>
        <v>589.24</v>
      </c>
      <c r="AL349" s="8">
        <v>45.828670000000002</v>
      </c>
      <c r="AM349" s="17">
        <f t="shared" si="103"/>
        <v>0.77675711864406782</v>
      </c>
      <c r="AN349" s="8">
        <v>35.915030000000002</v>
      </c>
      <c r="AO349" s="17">
        <f t="shared" si="104"/>
        <v>0.92089820512820519</v>
      </c>
      <c r="AP349" s="7">
        <v>31.9</v>
      </c>
      <c r="AQ349" s="17">
        <f t="shared" si="105"/>
        <v>0.65102040816326523</v>
      </c>
      <c r="AR349" s="21">
        <v>10.609</v>
      </c>
      <c r="AS349" s="17">
        <f t="shared" si="106"/>
        <v>0.22572340425531914</v>
      </c>
      <c r="AT349" s="21">
        <v>50</v>
      </c>
      <c r="AU349" s="17">
        <f t="shared" si="107"/>
        <v>1</v>
      </c>
      <c r="AV349" s="21">
        <v>40.871699999999997</v>
      </c>
      <c r="AW349" s="17">
        <f t="shared" si="108"/>
        <v>0.86961063829787233</v>
      </c>
      <c r="AX349" s="17" t="s">
        <v>1537</v>
      </c>
      <c r="AY349" s="21">
        <v>45.33</v>
      </c>
      <c r="AZ349" s="17">
        <f t="shared" si="109"/>
        <v>0.94437499999999996</v>
      </c>
      <c r="BA349" s="17" t="s">
        <v>1537</v>
      </c>
      <c r="BB349" s="21">
        <v>0</v>
      </c>
      <c r="BC349" s="17">
        <f t="shared" si="110"/>
        <v>0</v>
      </c>
      <c r="BD349" s="21">
        <v>0</v>
      </c>
      <c r="BE349" s="17">
        <f t="shared" si="111"/>
        <v>0</v>
      </c>
      <c r="BF349" s="21">
        <v>0</v>
      </c>
      <c r="BG349" s="17">
        <f t="shared" si="112"/>
        <v>0</v>
      </c>
      <c r="BH349" s="21">
        <v>15</v>
      </c>
      <c r="BI349" s="17">
        <f t="shared" si="113"/>
        <v>0.33905967450271246</v>
      </c>
      <c r="BJ349" s="21">
        <f t="shared" si="114"/>
        <v>531.24</v>
      </c>
      <c r="BK349" s="21">
        <f t="shared" si="115"/>
        <v>275.45440000000002</v>
      </c>
      <c r="BL349" s="21">
        <f t="shared" si="116"/>
        <v>143.24</v>
      </c>
      <c r="BM349" s="21">
        <f t="shared" si="117"/>
        <v>15</v>
      </c>
      <c r="BN349" s="17" t="s">
        <v>1601</v>
      </c>
      <c r="BO349" s="17" t="s">
        <v>1601</v>
      </c>
      <c r="BQ349" s="17">
        <v>0.67038559923211172</v>
      </c>
      <c r="BR349" s="26">
        <v>0.72</v>
      </c>
      <c r="BS349" s="26">
        <f t="shared" si="118"/>
        <v>0.7703855992321117</v>
      </c>
      <c r="BU349" s="17">
        <f t="shared" si="119"/>
        <v>0</v>
      </c>
    </row>
    <row r="350" spans="1:73" s="6" customFormat="1" ht="18.75" customHeight="1" x14ac:dyDescent="0.15">
      <c r="A350" s="6" t="s">
        <v>1538</v>
      </c>
      <c r="B350" s="6" t="s">
        <v>895</v>
      </c>
      <c r="C350" s="6" t="s">
        <v>896</v>
      </c>
      <c r="D350" s="6" t="s">
        <v>896</v>
      </c>
      <c r="E350" s="6" t="s">
        <v>896</v>
      </c>
      <c r="F350" s="6" t="s">
        <v>896</v>
      </c>
      <c r="G350" s="6" t="s">
        <v>24</v>
      </c>
      <c r="H350" s="6" t="s">
        <v>925</v>
      </c>
      <c r="I350" s="6" t="s">
        <v>926</v>
      </c>
      <c r="J350" s="6" t="s">
        <v>29</v>
      </c>
      <c r="K350" s="6" t="s">
        <v>1520</v>
      </c>
      <c r="L350" s="6" t="s">
        <v>1545</v>
      </c>
      <c r="M350" s="6" t="s">
        <v>1533</v>
      </c>
      <c r="N350" s="6">
        <v>1</v>
      </c>
      <c r="O350" s="8">
        <v>3</v>
      </c>
      <c r="P350" s="8">
        <v>4.58</v>
      </c>
      <c r="Q350" s="8">
        <v>8.33</v>
      </c>
      <c r="R350" s="7">
        <f t="shared" si="100"/>
        <v>12.820833333333333</v>
      </c>
      <c r="S350" s="17">
        <f t="shared" si="101"/>
        <v>0.53911564625850339</v>
      </c>
      <c r="T350" s="6">
        <v>4</v>
      </c>
      <c r="U350" s="6">
        <v>4</v>
      </c>
      <c r="V350" s="6">
        <v>4</v>
      </c>
      <c r="W350" s="6">
        <v>3</v>
      </c>
      <c r="X350" s="6" t="s">
        <v>28</v>
      </c>
      <c r="Y350" s="8">
        <v>15</v>
      </c>
      <c r="Z350" s="8">
        <v>10</v>
      </c>
      <c r="AA350" s="8">
        <v>13</v>
      </c>
      <c r="AB350" s="8">
        <v>12</v>
      </c>
      <c r="AC350" s="8">
        <v>13</v>
      </c>
      <c r="AD350" s="8">
        <v>12</v>
      </c>
      <c r="AE350" s="8">
        <v>13</v>
      </c>
      <c r="AF350" s="8">
        <v>13</v>
      </c>
      <c r="AG350" s="8">
        <v>15</v>
      </c>
      <c r="AH350" s="21">
        <v>11</v>
      </c>
      <c r="AI350" s="21">
        <v>11.850000000000001</v>
      </c>
      <c r="AJ350" s="21">
        <v>15</v>
      </c>
      <c r="AK350" s="8">
        <f t="shared" si="102"/>
        <v>153.85</v>
      </c>
      <c r="AL350" s="8">
        <v>25.832229999999999</v>
      </c>
      <c r="AM350" s="17">
        <f t="shared" si="103"/>
        <v>1.7221486666666665</v>
      </c>
      <c r="AN350" s="8">
        <v>16.418369999999999</v>
      </c>
      <c r="AO350" s="17">
        <f t="shared" si="104"/>
        <v>1.641837</v>
      </c>
      <c r="AP350" s="7">
        <v>17.7</v>
      </c>
      <c r="AQ350" s="17">
        <f t="shared" si="105"/>
        <v>1.3615384615384616</v>
      </c>
      <c r="AR350" s="21">
        <v>19.492000000000001</v>
      </c>
      <c r="AS350" s="17">
        <f t="shared" si="106"/>
        <v>1.6243333333333334</v>
      </c>
      <c r="AT350" s="21">
        <v>3.46</v>
      </c>
      <c r="AU350" s="17">
        <f t="shared" si="107"/>
        <v>0.26615384615384613</v>
      </c>
      <c r="AV350" s="21">
        <v>22.953299999999999</v>
      </c>
      <c r="AW350" s="17">
        <f t="shared" si="108"/>
        <v>1.9127749999999999</v>
      </c>
      <c r="AX350" s="17"/>
      <c r="AY350" s="21">
        <v>5</v>
      </c>
      <c r="AZ350" s="17">
        <f t="shared" si="109"/>
        <v>0.38461538461538464</v>
      </c>
      <c r="BA350" s="17" t="s">
        <v>1537</v>
      </c>
      <c r="BB350" s="21">
        <v>0</v>
      </c>
      <c r="BC350" s="17">
        <f t="shared" si="110"/>
        <v>0</v>
      </c>
      <c r="BD350" s="21">
        <v>0</v>
      </c>
      <c r="BE350" s="17">
        <f t="shared" si="111"/>
        <v>0</v>
      </c>
      <c r="BF350" s="21">
        <v>0</v>
      </c>
      <c r="BG350" s="17">
        <f t="shared" si="112"/>
        <v>0</v>
      </c>
      <c r="BH350" s="21">
        <v>0</v>
      </c>
      <c r="BI350" s="17">
        <f t="shared" si="113"/>
        <v>0</v>
      </c>
      <c r="BJ350" s="21">
        <f t="shared" si="114"/>
        <v>138.85</v>
      </c>
      <c r="BK350" s="21">
        <f t="shared" si="115"/>
        <v>110.85589999999999</v>
      </c>
      <c r="BL350" s="21">
        <f t="shared" si="116"/>
        <v>37.85</v>
      </c>
      <c r="BM350" s="21">
        <f t="shared" si="117"/>
        <v>0</v>
      </c>
      <c r="BN350" s="17" t="s">
        <v>1601</v>
      </c>
      <c r="BO350" s="17" t="s">
        <v>1601</v>
      </c>
      <c r="BQ350" s="17">
        <v>0.67038559923211172</v>
      </c>
      <c r="BR350" s="26">
        <v>0.72</v>
      </c>
      <c r="BS350" s="26">
        <f t="shared" si="118"/>
        <v>0.7703855992321117</v>
      </c>
      <c r="BU350" s="17">
        <f t="shared" si="119"/>
        <v>0</v>
      </c>
    </row>
    <row r="351" spans="1:73" s="6" customFormat="1" ht="18.75" customHeight="1" x14ac:dyDescent="0.15">
      <c r="A351" s="6" t="s">
        <v>1538</v>
      </c>
      <c r="B351" s="6" t="s">
        <v>895</v>
      </c>
      <c r="C351" s="6" t="s">
        <v>896</v>
      </c>
      <c r="D351" s="6" t="s">
        <v>896</v>
      </c>
      <c r="E351" s="6" t="s">
        <v>896</v>
      </c>
      <c r="F351" s="6" t="s">
        <v>896</v>
      </c>
      <c r="G351" s="6" t="s">
        <v>24</v>
      </c>
      <c r="H351" s="6" t="s">
        <v>927</v>
      </c>
      <c r="I351" s="6" t="s">
        <v>928</v>
      </c>
      <c r="J351" s="6" t="s">
        <v>29</v>
      </c>
      <c r="K351" s="6" t="s">
        <v>1520</v>
      </c>
      <c r="L351" s="6" t="s">
        <v>1545</v>
      </c>
      <c r="M351" s="6" t="s">
        <v>1533</v>
      </c>
      <c r="N351" s="6">
        <v>1</v>
      </c>
      <c r="O351" s="8">
        <v>5</v>
      </c>
      <c r="P351" s="8">
        <v>7.08</v>
      </c>
      <c r="Q351" s="8">
        <v>17.5</v>
      </c>
      <c r="R351" s="7">
        <f t="shared" si="100"/>
        <v>22.461666666666662</v>
      </c>
      <c r="S351" s="17">
        <f t="shared" si="101"/>
        <v>0.28352380952380929</v>
      </c>
      <c r="T351" s="6">
        <v>5</v>
      </c>
      <c r="U351" s="6">
        <v>5</v>
      </c>
      <c r="V351" s="6">
        <v>4</v>
      </c>
      <c r="W351" s="6">
        <v>3</v>
      </c>
      <c r="X351" s="6" t="s">
        <v>28</v>
      </c>
      <c r="Y351" s="8">
        <v>27</v>
      </c>
      <c r="Z351" s="8">
        <v>18</v>
      </c>
      <c r="AA351" s="8">
        <v>22</v>
      </c>
      <c r="AB351" s="8">
        <v>22</v>
      </c>
      <c r="AC351" s="8">
        <v>23</v>
      </c>
      <c r="AD351" s="8">
        <v>21</v>
      </c>
      <c r="AE351" s="8">
        <v>22</v>
      </c>
      <c r="AF351" s="8">
        <v>23</v>
      </c>
      <c r="AG351" s="8">
        <v>26</v>
      </c>
      <c r="AH351" s="21">
        <v>19</v>
      </c>
      <c r="AI351" s="21">
        <v>20.54</v>
      </c>
      <c r="AJ351" s="21">
        <v>26</v>
      </c>
      <c r="AK351" s="8">
        <f t="shared" si="102"/>
        <v>269.53999999999996</v>
      </c>
      <c r="AL351" s="8">
        <v>49.837330000000001</v>
      </c>
      <c r="AM351" s="17">
        <f t="shared" si="103"/>
        <v>1.8458270370370371</v>
      </c>
      <c r="AN351" s="8">
        <v>25.079969999999999</v>
      </c>
      <c r="AO351" s="17">
        <f t="shared" si="104"/>
        <v>1.3933316666666666</v>
      </c>
      <c r="AP351" s="7">
        <v>34.6</v>
      </c>
      <c r="AQ351" s="17">
        <f t="shared" si="105"/>
        <v>1.5727272727272728</v>
      </c>
      <c r="AR351" s="21">
        <v>35.078000000000003</v>
      </c>
      <c r="AS351" s="17">
        <f t="shared" si="106"/>
        <v>1.5944545454545456</v>
      </c>
      <c r="AT351" s="21">
        <v>29.5</v>
      </c>
      <c r="AU351" s="17">
        <f t="shared" si="107"/>
        <v>1.2826086956521738</v>
      </c>
      <c r="AV351" s="21">
        <v>40.83</v>
      </c>
      <c r="AW351" s="17">
        <f t="shared" si="108"/>
        <v>1.9442857142857142</v>
      </c>
      <c r="AX351" s="17"/>
      <c r="AY351" s="21">
        <v>40</v>
      </c>
      <c r="AZ351" s="17">
        <f t="shared" si="109"/>
        <v>1.8181818181818181</v>
      </c>
      <c r="BA351" s="17"/>
      <c r="BB351" s="21">
        <v>1</v>
      </c>
      <c r="BC351" s="17">
        <f t="shared" si="110"/>
        <v>4.3478260869565216E-2</v>
      </c>
      <c r="BD351" s="21">
        <v>10</v>
      </c>
      <c r="BE351" s="17">
        <f t="shared" si="111"/>
        <v>0.38461538461538464</v>
      </c>
      <c r="BF351" s="21">
        <v>0</v>
      </c>
      <c r="BG351" s="17">
        <f t="shared" si="112"/>
        <v>0</v>
      </c>
      <c r="BH351" s="21">
        <v>0</v>
      </c>
      <c r="BI351" s="17">
        <f t="shared" si="113"/>
        <v>0</v>
      </c>
      <c r="BJ351" s="21">
        <f t="shared" si="114"/>
        <v>243.54</v>
      </c>
      <c r="BK351" s="21">
        <f t="shared" si="115"/>
        <v>265.92529999999999</v>
      </c>
      <c r="BL351" s="21">
        <f t="shared" si="116"/>
        <v>65.539999999999992</v>
      </c>
      <c r="BM351" s="21">
        <f t="shared" si="117"/>
        <v>0</v>
      </c>
      <c r="BN351" s="17" t="s">
        <v>1601</v>
      </c>
      <c r="BO351" s="17" t="s">
        <v>1601</v>
      </c>
      <c r="BQ351" s="17">
        <v>0.67038559923211172</v>
      </c>
      <c r="BR351" s="26">
        <v>0.72</v>
      </c>
      <c r="BS351" s="26">
        <f t="shared" si="118"/>
        <v>0.7703855992321117</v>
      </c>
      <c r="BU351" s="17">
        <f t="shared" si="119"/>
        <v>0</v>
      </c>
    </row>
    <row r="352" spans="1:73" s="6" customFormat="1" ht="18.75" customHeight="1" x14ac:dyDescent="0.15">
      <c r="A352" s="6" t="s">
        <v>1538</v>
      </c>
      <c r="B352" s="6" t="s">
        <v>895</v>
      </c>
      <c r="C352" s="6" t="s">
        <v>896</v>
      </c>
      <c r="D352" s="6" t="s">
        <v>896</v>
      </c>
      <c r="E352" s="6" t="s">
        <v>896</v>
      </c>
      <c r="F352" s="6" t="s">
        <v>896</v>
      </c>
      <c r="G352" s="6" t="s">
        <v>24</v>
      </c>
      <c r="H352" s="6" t="s">
        <v>929</v>
      </c>
      <c r="I352" s="6" t="s">
        <v>930</v>
      </c>
      <c r="J352" s="6" t="s">
        <v>29</v>
      </c>
      <c r="K352" s="6" t="s">
        <v>1540</v>
      </c>
      <c r="L352" s="6" t="s">
        <v>1546</v>
      </c>
      <c r="M352" s="6" t="s">
        <v>1533</v>
      </c>
      <c r="N352" s="6">
        <v>1</v>
      </c>
      <c r="O352" s="8">
        <v>5</v>
      </c>
      <c r="P352" s="8">
        <v>25</v>
      </c>
      <c r="Q352" s="8">
        <v>15</v>
      </c>
      <c r="R352" s="7">
        <f t="shared" si="100"/>
        <v>19.333333333333332</v>
      </c>
      <c r="S352" s="17">
        <f t="shared" si="101"/>
        <v>0.28888888888888875</v>
      </c>
      <c r="T352" s="6">
        <v>5</v>
      </c>
      <c r="U352" s="6">
        <v>5</v>
      </c>
      <c r="V352" s="6">
        <v>3</v>
      </c>
      <c r="W352" s="6">
        <v>2</v>
      </c>
      <c r="X352" s="6" t="s">
        <v>28</v>
      </c>
      <c r="Y352" s="8">
        <v>23</v>
      </c>
      <c r="Z352" s="8">
        <v>15</v>
      </c>
      <c r="AA352" s="8">
        <v>19</v>
      </c>
      <c r="AB352" s="8">
        <v>18</v>
      </c>
      <c r="AC352" s="8">
        <v>20</v>
      </c>
      <c r="AD352" s="8">
        <v>18</v>
      </c>
      <c r="AE352" s="8">
        <v>19</v>
      </c>
      <c r="AF352" s="8">
        <v>20</v>
      </c>
      <c r="AG352" s="8">
        <v>22</v>
      </c>
      <c r="AH352" s="21"/>
      <c r="AI352" s="21"/>
      <c r="AJ352" s="21"/>
      <c r="AK352" s="8">
        <f t="shared" si="102"/>
        <v>174</v>
      </c>
      <c r="AL352" s="8">
        <v>31.996670000000002</v>
      </c>
      <c r="AM352" s="17">
        <f t="shared" si="103"/>
        <v>1.3911595652173914</v>
      </c>
      <c r="AN352" s="8">
        <v>5.3316299999999996</v>
      </c>
      <c r="AO352" s="17">
        <f t="shared" si="104"/>
        <v>0.35544199999999998</v>
      </c>
      <c r="AP352" s="7">
        <v>35.5</v>
      </c>
      <c r="AQ352" s="17">
        <f t="shared" si="105"/>
        <v>1.868421052631579</v>
      </c>
      <c r="AR352" s="21">
        <v>33.777999999999999</v>
      </c>
      <c r="AS352" s="17">
        <f t="shared" si="106"/>
        <v>1.8765555555555555</v>
      </c>
      <c r="AT352" s="21">
        <v>39.67</v>
      </c>
      <c r="AU352" s="17">
        <f t="shared" si="107"/>
        <v>1.9835</v>
      </c>
      <c r="AV352" s="21">
        <v>12.33</v>
      </c>
      <c r="AW352" s="17">
        <f t="shared" si="108"/>
        <v>0.68500000000000005</v>
      </c>
      <c r="AX352" s="17" t="s">
        <v>1537</v>
      </c>
      <c r="AY352" s="21">
        <v>30</v>
      </c>
      <c r="AZ352" s="17">
        <f t="shared" si="109"/>
        <v>1.5789473684210527</v>
      </c>
      <c r="BA352" s="17"/>
      <c r="BB352" s="21">
        <v>2.25</v>
      </c>
      <c r="BC352" s="17">
        <f t="shared" si="110"/>
        <v>0.1125</v>
      </c>
      <c r="BD352" s="21">
        <v>0</v>
      </c>
      <c r="BE352" s="17">
        <f t="shared" si="111"/>
        <v>0</v>
      </c>
      <c r="BF352" s="21"/>
      <c r="BG352" s="17"/>
      <c r="BH352" s="21"/>
      <c r="BI352" s="17"/>
      <c r="BJ352" s="21">
        <f t="shared" si="114"/>
        <v>174</v>
      </c>
      <c r="BK352" s="21">
        <f t="shared" si="115"/>
        <v>190.8563</v>
      </c>
      <c r="BL352" s="21">
        <f t="shared" si="116"/>
        <v>0</v>
      </c>
      <c r="BM352" s="21">
        <f t="shared" si="117"/>
        <v>0</v>
      </c>
      <c r="BN352" s="17"/>
      <c r="BO352" s="17"/>
      <c r="BQ352" s="17">
        <v>0.67038559923211172</v>
      </c>
      <c r="BR352" s="26">
        <v>0.72</v>
      </c>
      <c r="BS352" s="26">
        <f t="shared" si="118"/>
        <v>0.7703855992321117</v>
      </c>
      <c r="BU352" s="17" t="e">
        <f t="shared" si="119"/>
        <v>#DIV/0!</v>
      </c>
    </row>
    <row r="353" spans="1:73" s="6" customFormat="1" ht="18.75" customHeight="1" x14ac:dyDescent="0.15">
      <c r="A353" s="6" t="s">
        <v>1538</v>
      </c>
      <c r="B353" s="6" t="s">
        <v>895</v>
      </c>
      <c r="C353" s="6" t="s">
        <v>896</v>
      </c>
      <c r="D353" s="6" t="s">
        <v>896</v>
      </c>
      <c r="E353" s="6" t="s">
        <v>896</v>
      </c>
      <c r="F353" s="6" t="s">
        <v>896</v>
      </c>
      <c r="G353" s="6" t="s">
        <v>24</v>
      </c>
      <c r="H353" s="6" t="s">
        <v>931</v>
      </c>
      <c r="I353" s="6" t="s">
        <v>932</v>
      </c>
      <c r="J353" s="6" t="s">
        <v>29</v>
      </c>
      <c r="K353" s="6" t="s">
        <v>1540</v>
      </c>
      <c r="L353" s="6" t="s">
        <v>1545</v>
      </c>
      <c r="M353" s="6" t="s">
        <v>1533</v>
      </c>
      <c r="N353" s="6">
        <v>1</v>
      </c>
      <c r="O353" s="8">
        <v>9</v>
      </c>
      <c r="P353" s="8">
        <v>13.3</v>
      </c>
      <c r="Q353" s="8">
        <v>22</v>
      </c>
      <c r="R353" s="7">
        <f t="shared" si="100"/>
        <v>25.01</v>
      </c>
      <c r="S353" s="17">
        <f t="shared" si="101"/>
        <v>0.13681818181818195</v>
      </c>
      <c r="T353" s="6">
        <v>5</v>
      </c>
      <c r="U353" s="6">
        <v>4</v>
      </c>
      <c r="V353" s="6">
        <v>3</v>
      </c>
      <c r="W353" s="6">
        <v>2</v>
      </c>
      <c r="X353" s="6" t="s">
        <v>28</v>
      </c>
      <c r="Y353" s="8">
        <v>30</v>
      </c>
      <c r="Z353" s="8">
        <v>20</v>
      </c>
      <c r="AA353" s="8">
        <v>25</v>
      </c>
      <c r="AB353" s="8">
        <v>24</v>
      </c>
      <c r="AC353" s="8">
        <v>25</v>
      </c>
      <c r="AD353" s="8">
        <v>24</v>
      </c>
      <c r="AE353" s="8">
        <v>24</v>
      </c>
      <c r="AF353" s="8">
        <v>26</v>
      </c>
      <c r="AG353" s="8">
        <v>29</v>
      </c>
      <c r="AH353" s="21">
        <v>21</v>
      </c>
      <c r="AI353" s="21">
        <v>22.12</v>
      </c>
      <c r="AJ353" s="21">
        <v>30</v>
      </c>
      <c r="AK353" s="8">
        <f t="shared" si="102"/>
        <v>300.12</v>
      </c>
      <c r="AL353" s="8">
        <v>25.657</v>
      </c>
      <c r="AM353" s="17">
        <f t="shared" si="103"/>
        <v>0.85523333333333329</v>
      </c>
      <c r="AN353" s="8">
        <v>34.125</v>
      </c>
      <c r="AO353" s="17">
        <f t="shared" si="104"/>
        <v>1.70625</v>
      </c>
      <c r="AP353" s="7">
        <v>17.2</v>
      </c>
      <c r="AQ353" s="17">
        <f t="shared" si="105"/>
        <v>0.68799999999999994</v>
      </c>
      <c r="AR353" s="21">
        <v>50.15</v>
      </c>
      <c r="AS353" s="17">
        <f t="shared" si="106"/>
        <v>2.0895833333333331</v>
      </c>
      <c r="AT353" s="21">
        <v>30.67</v>
      </c>
      <c r="AU353" s="17">
        <f t="shared" si="107"/>
        <v>1.2268000000000001</v>
      </c>
      <c r="AV353" s="21">
        <v>32.65</v>
      </c>
      <c r="AW353" s="17">
        <f t="shared" si="108"/>
        <v>1.3604166666666666</v>
      </c>
      <c r="AX353" s="17"/>
      <c r="AY353" s="21">
        <v>30</v>
      </c>
      <c r="AZ353" s="17">
        <f t="shared" si="109"/>
        <v>1.25</v>
      </c>
      <c r="BA353" s="17"/>
      <c r="BB353" s="21">
        <v>0</v>
      </c>
      <c r="BC353" s="17">
        <f t="shared" si="110"/>
        <v>0</v>
      </c>
      <c r="BD353" s="21">
        <v>0</v>
      </c>
      <c r="BE353" s="17">
        <f t="shared" si="111"/>
        <v>0</v>
      </c>
      <c r="BF353" s="21">
        <v>0</v>
      </c>
      <c r="BG353" s="17">
        <f t="shared" si="112"/>
        <v>0</v>
      </c>
      <c r="BH353" s="21">
        <v>42.71</v>
      </c>
      <c r="BI353" s="17">
        <f t="shared" si="113"/>
        <v>1.9308318264014466</v>
      </c>
      <c r="BJ353" s="21">
        <f t="shared" si="114"/>
        <v>270.12</v>
      </c>
      <c r="BK353" s="21">
        <f t="shared" si="115"/>
        <v>263.16200000000003</v>
      </c>
      <c r="BL353" s="21">
        <f t="shared" si="116"/>
        <v>73.12</v>
      </c>
      <c r="BM353" s="21">
        <f t="shared" si="117"/>
        <v>42.71</v>
      </c>
      <c r="BN353" s="17"/>
      <c r="BO353" s="17"/>
      <c r="BQ353" s="17">
        <v>0.67038559923211172</v>
      </c>
      <c r="BR353" s="26">
        <v>0.72</v>
      </c>
      <c r="BS353" s="26">
        <f t="shared" si="118"/>
        <v>0.7703855992321117</v>
      </c>
      <c r="BU353" s="17">
        <f t="shared" si="119"/>
        <v>0</v>
      </c>
    </row>
    <row r="354" spans="1:73" s="6" customFormat="1" ht="18.75" customHeight="1" x14ac:dyDescent="0.15">
      <c r="A354" s="6" t="s">
        <v>1538</v>
      </c>
      <c r="B354" s="6" t="s">
        <v>895</v>
      </c>
      <c r="C354" s="6" t="s">
        <v>896</v>
      </c>
      <c r="D354" s="6" t="s">
        <v>896</v>
      </c>
      <c r="E354" s="6" t="s">
        <v>896</v>
      </c>
      <c r="F354" s="6" t="s">
        <v>896</v>
      </c>
      <c r="G354" s="6" t="s">
        <v>24</v>
      </c>
      <c r="H354" s="6" t="s">
        <v>933</v>
      </c>
      <c r="I354" s="6" t="s">
        <v>934</v>
      </c>
      <c r="J354" s="6" t="s">
        <v>29</v>
      </c>
      <c r="K354" s="6" t="s">
        <v>1520</v>
      </c>
      <c r="L354" s="6" t="s">
        <v>1545</v>
      </c>
      <c r="M354" s="6" t="s">
        <v>1533</v>
      </c>
      <c r="N354" s="6">
        <v>1</v>
      </c>
      <c r="O354" s="8"/>
      <c r="P354" s="8"/>
      <c r="Q354" s="8">
        <v>20</v>
      </c>
      <c r="R354" s="7">
        <f t="shared" si="100"/>
        <v>24.492500000000003</v>
      </c>
      <c r="S354" s="17">
        <f t="shared" si="101"/>
        <v>0.22462500000000007</v>
      </c>
      <c r="V354" s="6">
        <v>2</v>
      </c>
      <c r="W354" s="6">
        <v>1</v>
      </c>
      <c r="X354" s="6" t="s">
        <v>31</v>
      </c>
      <c r="Y354" s="8">
        <v>29</v>
      </c>
      <c r="Z354" s="8">
        <v>19</v>
      </c>
      <c r="AA354" s="8">
        <v>24</v>
      </c>
      <c r="AB354" s="8">
        <v>23</v>
      </c>
      <c r="AC354" s="8">
        <v>24</v>
      </c>
      <c r="AD354" s="8">
        <v>23</v>
      </c>
      <c r="AE354" s="8">
        <v>24</v>
      </c>
      <c r="AF354" s="8">
        <v>25</v>
      </c>
      <c r="AG354" s="8">
        <v>28</v>
      </c>
      <c r="AH354" s="21">
        <v>22</v>
      </c>
      <c r="AI354" s="21">
        <v>22.91</v>
      </c>
      <c r="AJ354" s="21">
        <v>30</v>
      </c>
      <c r="AK354" s="8">
        <f t="shared" si="102"/>
        <v>293.91000000000003</v>
      </c>
      <c r="AL354" s="8">
        <v>33.953330000000001</v>
      </c>
      <c r="AM354" s="17">
        <f t="shared" si="103"/>
        <v>1.1708044827586208</v>
      </c>
      <c r="AN354" s="8">
        <v>18.70337</v>
      </c>
      <c r="AO354" s="17">
        <f t="shared" si="104"/>
        <v>0.98438789473684207</v>
      </c>
      <c r="AP354" s="7">
        <v>16.2</v>
      </c>
      <c r="AQ354" s="17">
        <f t="shared" si="105"/>
        <v>0.67499999999999993</v>
      </c>
      <c r="AR354" s="21">
        <v>27.337</v>
      </c>
      <c r="AS354" s="17">
        <f t="shared" si="106"/>
        <v>1.1885652173913044</v>
      </c>
      <c r="AT354" s="21">
        <v>26</v>
      </c>
      <c r="AU354" s="17">
        <f t="shared" si="107"/>
        <v>1.0833333333333333</v>
      </c>
      <c r="AV354" s="21">
        <v>35.664999999999999</v>
      </c>
      <c r="AW354" s="17">
        <f t="shared" si="108"/>
        <v>1.5506521739130434</v>
      </c>
      <c r="AX354" s="17"/>
      <c r="AY354" s="21">
        <v>35</v>
      </c>
      <c r="AZ354" s="17">
        <f t="shared" si="109"/>
        <v>1.4583333333333333</v>
      </c>
      <c r="BA354" s="17"/>
      <c r="BB354" s="21">
        <v>0</v>
      </c>
      <c r="BC354" s="17">
        <f t="shared" si="110"/>
        <v>0</v>
      </c>
      <c r="BD354" s="21">
        <v>10</v>
      </c>
      <c r="BE354" s="17">
        <f t="shared" si="111"/>
        <v>0.35714285714285715</v>
      </c>
      <c r="BF354" s="21">
        <v>22.79</v>
      </c>
      <c r="BG354" s="17">
        <f t="shared" si="112"/>
        <v>1.0359090909090909</v>
      </c>
      <c r="BH354" s="21">
        <v>2.41</v>
      </c>
      <c r="BI354" s="17">
        <f t="shared" si="113"/>
        <v>0.10519423832387605</v>
      </c>
      <c r="BJ354" s="21">
        <f t="shared" si="114"/>
        <v>263.91000000000003</v>
      </c>
      <c r="BK354" s="21">
        <f t="shared" si="115"/>
        <v>228.05869999999999</v>
      </c>
      <c r="BL354" s="21">
        <f t="shared" si="116"/>
        <v>74.91</v>
      </c>
      <c r="BM354" s="21">
        <f t="shared" si="117"/>
        <v>25.2</v>
      </c>
      <c r="BN354" s="17" t="s">
        <v>1601</v>
      </c>
      <c r="BO354" s="17" t="s">
        <v>1601</v>
      </c>
      <c r="BQ354" s="17">
        <v>0.67038559923211172</v>
      </c>
      <c r="BR354" s="26">
        <v>0.72</v>
      </c>
      <c r="BS354" s="26">
        <f t="shared" si="118"/>
        <v>0.7703855992321117</v>
      </c>
      <c r="BU354" s="17">
        <f t="shared" si="119"/>
        <v>0</v>
      </c>
    </row>
    <row r="355" spans="1:73" s="6" customFormat="1" ht="18.75" customHeight="1" x14ac:dyDescent="0.15">
      <c r="A355" s="6" t="s">
        <v>1538</v>
      </c>
      <c r="B355" s="6" t="s">
        <v>895</v>
      </c>
      <c r="C355" s="6" t="s">
        <v>896</v>
      </c>
      <c r="D355" s="6" t="s">
        <v>896</v>
      </c>
      <c r="E355" s="6" t="s">
        <v>896</v>
      </c>
      <c r="F355" s="6" t="s">
        <v>896</v>
      </c>
      <c r="G355" s="6" t="s">
        <v>24</v>
      </c>
      <c r="H355" s="6" t="s">
        <v>935</v>
      </c>
      <c r="I355" s="6" t="s">
        <v>936</v>
      </c>
      <c r="J355" s="6" t="s">
        <v>29</v>
      </c>
      <c r="K355" s="6" t="s">
        <v>1520</v>
      </c>
      <c r="L355" s="6" t="s">
        <v>1545</v>
      </c>
      <c r="M355" s="6" t="s">
        <v>1533</v>
      </c>
      <c r="N355" s="6">
        <v>1</v>
      </c>
      <c r="O355" s="8"/>
      <c r="P355" s="8"/>
      <c r="Q355" s="8">
        <v>29.16</v>
      </c>
      <c r="R355" s="7">
        <f t="shared" si="100"/>
        <v>33.668333333333329</v>
      </c>
      <c r="S355" s="17">
        <f t="shared" si="101"/>
        <v>0.15460676726108802</v>
      </c>
      <c r="V355" s="6">
        <v>2</v>
      </c>
      <c r="W355" s="6">
        <v>1</v>
      </c>
      <c r="X355" s="6" t="s">
        <v>31</v>
      </c>
      <c r="Y355" s="8">
        <v>39</v>
      </c>
      <c r="Z355" s="8">
        <v>26</v>
      </c>
      <c r="AA355" s="8">
        <v>32</v>
      </c>
      <c r="AB355" s="8">
        <v>39</v>
      </c>
      <c r="AC355" s="8">
        <v>35</v>
      </c>
      <c r="AD355" s="8">
        <v>36</v>
      </c>
      <c r="AE355" s="8">
        <v>31</v>
      </c>
      <c r="AF355" s="8">
        <v>33</v>
      </c>
      <c r="AG355" s="8">
        <v>37</v>
      </c>
      <c r="AH355" s="21">
        <v>28</v>
      </c>
      <c r="AI355" s="21">
        <v>30.020000000000003</v>
      </c>
      <c r="AJ355" s="21">
        <v>38</v>
      </c>
      <c r="AK355" s="8">
        <f t="shared" si="102"/>
        <v>404.02</v>
      </c>
      <c r="AL355" s="8">
        <v>48.873329999999996</v>
      </c>
      <c r="AM355" s="17">
        <f t="shared" si="103"/>
        <v>1.2531623076923075</v>
      </c>
      <c r="AN355" s="8">
        <v>40.704970000000003</v>
      </c>
      <c r="AO355" s="17">
        <f t="shared" si="104"/>
        <v>1.5655757692307692</v>
      </c>
      <c r="AP355" s="7">
        <v>35.700000000000003</v>
      </c>
      <c r="AQ355" s="17">
        <f t="shared" si="105"/>
        <v>1.1156250000000001</v>
      </c>
      <c r="AR355" s="21">
        <v>40.957999999999998</v>
      </c>
      <c r="AS355" s="17">
        <f t="shared" si="106"/>
        <v>1.0502051282051281</v>
      </c>
      <c r="AT355" s="21">
        <v>35</v>
      </c>
      <c r="AU355" s="17">
        <f t="shared" si="107"/>
        <v>1</v>
      </c>
      <c r="AV355" s="21">
        <v>0.85619999999999996</v>
      </c>
      <c r="AW355" s="17">
        <f t="shared" si="108"/>
        <v>2.3783333333333333E-2</v>
      </c>
      <c r="AX355" s="17" t="s">
        <v>1537</v>
      </c>
      <c r="AY355" s="21">
        <v>24.67</v>
      </c>
      <c r="AZ355" s="17">
        <f t="shared" si="109"/>
        <v>0.79580645161290331</v>
      </c>
      <c r="BA355" s="17" t="s">
        <v>1537</v>
      </c>
      <c r="BB355" s="21">
        <v>9</v>
      </c>
      <c r="BC355" s="17">
        <f t="shared" si="110"/>
        <v>0.27272727272727271</v>
      </c>
      <c r="BD355" s="21">
        <v>0</v>
      </c>
      <c r="BE355" s="17">
        <f t="shared" si="111"/>
        <v>0</v>
      </c>
      <c r="BF355" s="21">
        <v>0</v>
      </c>
      <c r="BG355" s="17">
        <f t="shared" si="112"/>
        <v>0</v>
      </c>
      <c r="BH355" s="21">
        <v>34.480000000000004</v>
      </c>
      <c r="BI355" s="17">
        <f t="shared" si="113"/>
        <v>1.1485676215856095</v>
      </c>
      <c r="BJ355" s="21">
        <f t="shared" si="114"/>
        <v>366.02</v>
      </c>
      <c r="BK355" s="21">
        <f t="shared" si="115"/>
        <v>270.24250000000001</v>
      </c>
      <c r="BL355" s="21">
        <f t="shared" si="116"/>
        <v>96.02000000000001</v>
      </c>
      <c r="BM355" s="21">
        <f t="shared" si="117"/>
        <v>34.480000000000004</v>
      </c>
      <c r="BN355" s="17"/>
      <c r="BO355" s="17"/>
      <c r="BQ355" s="17">
        <v>0.67038559923211172</v>
      </c>
      <c r="BR355" s="26">
        <v>0.72</v>
      </c>
      <c r="BS355" s="26">
        <f t="shared" si="118"/>
        <v>0.7703855992321117</v>
      </c>
      <c r="BU355" s="17">
        <f t="shared" si="119"/>
        <v>0</v>
      </c>
    </row>
    <row r="356" spans="1:73" s="6" customFormat="1" ht="18.75" customHeight="1" x14ac:dyDescent="0.15">
      <c r="A356" s="6" t="s">
        <v>1538</v>
      </c>
      <c r="B356" s="6" t="s">
        <v>895</v>
      </c>
      <c r="C356" s="6" t="s">
        <v>896</v>
      </c>
      <c r="D356" s="6" t="s">
        <v>896</v>
      </c>
      <c r="E356" s="6" t="s">
        <v>940</v>
      </c>
      <c r="F356" s="6" t="s">
        <v>940</v>
      </c>
      <c r="G356" s="6" t="s">
        <v>333</v>
      </c>
      <c r="H356" s="6" t="s">
        <v>941</v>
      </c>
      <c r="I356" s="6" t="s">
        <v>942</v>
      </c>
      <c r="J356" s="6" t="s">
        <v>29</v>
      </c>
      <c r="K356" s="6" t="s">
        <v>1520</v>
      </c>
      <c r="L356" s="6" t="s">
        <v>1545</v>
      </c>
      <c r="M356" s="6" t="s">
        <v>1533</v>
      </c>
      <c r="N356" s="6">
        <v>1</v>
      </c>
      <c r="O356" s="8">
        <v>7</v>
      </c>
      <c r="P356" s="8">
        <v>10</v>
      </c>
      <c r="Q356" s="8">
        <v>20.66</v>
      </c>
      <c r="R356" s="7">
        <f t="shared" si="100"/>
        <v>28.922804354981668</v>
      </c>
      <c r="S356" s="17">
        <f t="shared" si="101"/>
        <v>0.39994212754025504</v>
      </c>
      <c r="T356" s="6">
        <v>4</v>
      </c>
      <c r="U356" s="6">
        <v>4</v>
      </c>
      <c r="V356" s="6">
        <v>4</v>
      </c>
      <c r="W356" s="6">
        <v>3</v>
      </c>
      <c r="X356" s="6" t="s">
        <v>28</v>
      </c>
      <c r="Y356" s="8">
        <v>34.2307299012</v>
      </c>
      <c r="Z356" s="8">
        <v>22.785051062600001</v>
      </c>
      <c r="AA356" s="8">
        <v>28.206688407200001</v>
      </c>
      <c r="AB356" s="8">
        <v>27.2144933376</v>
      </c>
      <c r="AC356" s="8">
        <v>28.8090925566</v>
      </c>
      <c r="AD356" s="8">
        <v>27.072751184800001</v>
      </c>
      <c r="AE356" s="8">
        <v>27.816897486999999</v>
      </c>
      <c r="AF356" s="8">
        <v>29.411496706000001</v>
      </c>
      <c r="AG356" s="8">
        <v>32.671566220400003</v>
      </c>
      <c r="AH356" s="21">
        <v>30</v>
      </c>
      <c r="AI356" s="21">
        <v>25.47460841198</v>
      </c>
      <c r="AJ356" s="21">
        <v>33.380276984399998</v>
      </c>
      <c r="AK356" s="8">
        <f t="shared" si="102"/>
        <v>347.07365225978003</v>
      </c>
      <c r="AL356" s="8">
        <v>30.33</v>
      </c>
      <c r="AM356" s="17">
        <f t="shared" si="103"/>
        <v>0.88604596184601792</v>
      </c>
      <c r="AN356" s="8">
        <v>29</v>
      </c>
      <c r="AO356" s="17">
        <f t="shared" si="104"/>
        <v>1.2727643190408024</v>
      </c>
      <c r="AP356" s="7">
        <v>27.2</v>
      </c>
      <c r="AQ356" s="17">
        <f t="shared" si="105"/>
        <v>0.9643102943292331</v>
      </c>
      <c r="AR356" s="21">
        <v>16.59</v>
      </c>
      <c r="AS356" s="17">
        <f t="shared" si="106"/>
        <v>0.6096016484377822</v>
      </c>
      <c r="AT356" s="21">
        <v>35</v>
      </c>
      <c r="AU356" s="17">
        <f t="shared" si="107"/>
        <v>1.2148942189427518</v>
      </c>
      <c r="AV356" s="21">
        <v>39.200000000000003</v>
      </c>
      <c r="AW356" s="17">
        <f t="shared" si="108"/>
        <v>1.4479503664928168</v>
      </c>
      <c r="AX356" s="17"/>
      <c r="AY356" s="21">
        <v>0</v>
      </c>
      <c r="AZ356" s="17">
        <f t="shared" si="109"/>
        <v>0</v>
      </c>
      <c r="BA356" s="17" t="s">
        <v>1537</v>
      </c>
      <c r="BB356" s="21">
        <v>0</v>
      </c>
      <c r="BC356" s="17">
        <f t="shared" si="110"/>
        <v>0</v>
      </c>
      <c r="BD356" s="21">
        <v>0</v>
      </c>
      <c r="BE356" s="17">
        <f t="shared" si="111"/>
        <v>0</v>
      </c>
      <c r="BF356" s="21">
        <v>0</v>
      </c>
      <c r="BG356" s="17">
        <f t="shared" si="112"/>
        <v>0</v>
      </c>
      <c r="BH356" s="21">
        <v>0</v>
      </c>
      <c r="BI356" s="17">
        <f t="shared" si="113"/>
        <v>0</v>
      </c>
      <c r="BJ356" s="21">
        <f t="shared" si="114"/>
        <v>313.69337527538005</v>
      </c>
      <c r="BK356" s="21">
        <f t="shared" si="115"/>
        <v>177.32</v>
      </c>
      <c r="BL356" s="21">
        <f t="shared" si="116"/>
        <v>88.854885396379998</v>
      </c>
      <c r="BM356" s="21">
        <f t="shared" si="117"/>
        <v>0</v>
      </c>
      <c r="BN356" s="17" t="s">
        <v>1601</v>
      </c>
      <c r="BO356" s="17" t="s">
        <v>1601</v>
      </c>
      <c r="BQ356" s="17">
        <v>0.61537733281262952</v>
      </c>
      <c r="BR356" s="26">
        <v>0.72</v>
      </c>
      <c r="BS356" s="26">
        <f t="shared" si="118"/>
        <v>0.7153773328126295</v>
      </c>
      <c r="BU356" s="17">
        <f t="shared" si="119"/>
        <v>0</v>
      </c>
    </row>
    <row r="357" spans="1:73" s="6" customFormat="1" ht="18.75" customHeight="1" x14ac:dyDescent="0.15">
      <c r="A357" s="6" t="s">
        <v>1538</v>
      </c>
      <c r="B357" s="6" t="s">
        <v>895</v>
      </c>
      <c r="C357" s="6" t="s">
        <v>896</v>
      </c>
      <c r="D357" s="6" t="s">
        <v>896</v>
      </c>
      <c r="E357" s="6" t="s">
        <v>940</v>
      </c>
      <c r="F357" s="6" t="s">
        <v>940</v>
      </c>
      <c r="G357" s="6" t="s">
        <v>333</v>
      </c>
      <c r="H357" s="6" t="s">
        <v>1362</v>
      </c>
      <c r="I357" s="6" t="s">
        <v>1363</v>
      </c>
      <c r="J357" s="6" t="s">
        <v>29</v>
      </c>
      <c r="K357" s="6" t="s">
        <v>1520</v>
      </c>
      <c r="L357" s="6" t="s">
        <v>1545</v>
      </c>
      <c r="M357" s="6" t="s">
        <v>1533</v>
      </c>
      <c r="N357" s="6">
        <v>1</v>
      </c>
      <c r="O357" s="8"/>
      <c r="P357" s="8">
        <v>1.37</v>
      </c>
      <c r="Q357" s="8">
        <v>1.61</v>
      </c>
      <c r="R357" s="7">
        <f t="shared" si="100"/>
        <v>15.920839737499998</v>
      </c>
      <c r="S357" s="17">
        <f t="shared" si="101"/>
        <v>8.8887203338509302</v>
      </c>
      <c r="T357" s="6">
        <v>4</v>
      </c>
      <c r="U357" s="6">
        <v>4</v>
      </c>
      <c r="V357" s="6">
        <v>4</v>
      </c>
      <c r="W357" s="6">
        <v>3</v>
      </c>
      <c r="X357" s="6" t="s">
        <v>28</v>
      </c>
      <c r="Y357" s="8">
        <v>18.790149</v>
      </c>
      <c r="Z357" s="8">
        <v>12.5073145</v>
      </c>
      <c r="AA357" s="8">
        <v>15.483394000000001</v>
      </c>
      <c r="AB357" s="8">
        <v>14.938751999999999</v>
      </c>
      <c r="AC357" s="8">
        <v>15.8140695</v>
      </c>
      <c r="AD357" s="8">
        <v>14.860946</v>
      </c>
      <c r="AE357" s="8">
        <v>15.269427500000001</v>
      </c>
      <c r="AF357" s="8">
        <v>16.144745</v>
      </c>
      <c r="AG357" s="8">
        <v>17.934283000000001</v>
      </c>
      <c r="AH357" s="21">
        <v>17</v>
      </c>
      <c r="AI357" s="21">
        <v>13.983683350000002</v>
      </c>
      <c r="AJ357" s="21">
        <v>18.323312999999999</v>
      </c>
      <c r="AK357" s="8">
        <f t="shared" si="102"/>
        <v>191.05007684999998</v>
      </c>
      <c r="AL357" s="8">
        <v>10.9</v>
      </c>
      <c r="AM357" s="17">
        <f t="shared" si="103"/>
        <v>0.58009119565789502</v>
      </c>
      <c r="AN357" s="8">
        <v>5.5</v>
      </c>
      <c r="AO357" s="17">
        <f t="shared" si="104"/>
        <v>0.43974268017326984</v>
      </c>
      <c r="AP357" s="7">
        <v>4</v>
      </c>
      <c r="AQ357" s="17">
        <f t="shared" si="105"/>
        <v>0.25834129132152805</v>
      </c>
      <c r="AR357" s="21">
        <v>0</v>
      </c>
      <c r="AS357" s="17">
        <f t="shared" si="106"/>
        <v>0</v>
      </c>
      <c r="AT357" s="21">
        <v>11</v>
      </c>
      <c r="AU357" s="17">
        <f t="shared" si="107"/>
        <v>0.6955831324757995</v>
      </c>
      <c r="AV357" s="21">
        <v>7</v>
      </c>
      <c r="AW357" s="17">
        <f t="shared" si="108"/>
        <v>0.47103327069488038</v>
      </c>
      <c r="AX357" s="17" t="s">
        <v>1537</v>
      </c>
      <c r="AY357" s="21">
        <v>10.5</v>
      </c>
      <c r="AZ357" s="17">
        <f t="shared" si="109"/>
        <v>0.68764857097622023</v>
      </c>
      <c r="BA357" s="17" t="s">
        <v>1537</v>
      </c>
      <c r="BB357" s="21">
        <v>0</v>
      </c>
      <c r="BC357" s="17">
        <f t="shared" si="110"/>
        <v>0</v>
      </c>
      <c r="BD357" s="21">
        <v>0</v>
      </c>
      <c r="BE357" s="17">
        <f t="shared" si="111"/>
        <v>0</v>
      </c>
      <c r="BF357" s="21">
        <v>0</v>
      </c>
      <c r="BG357" s="17">
        <f t="shared" si="112"/>
        <v>0</v>
      </c>
      <c r="BH357" s="21">
        <v>19.04</v>
      </c>
      <c r="BI357" s="17">
        <f t="shared" si="113"/>
        <v>1.3615868954870176</v>
      </c>
      <c r="BJ357" s="21">
        <f t="shared" si="114"/>
        <v>172.72676385</v>
      </c>
      <c r="BK357" s="21">
        <f t="shared" si="115"/>
        <v>67.94</v>
      </c>
      <c r="BL357" s="21">
        <f t="shared" si="116"/>
        <v>49.306996349999999</v>
      </c>
      <c r="BM357" s="21">
        <f t="shared" si="117"/>
        <v>19.04</v>
      </c>
      <c r="BN357" s="17"/>
      <c r="BO357" s="17"/>
      <c r="BQ357" s="17">
        <v>0.61537733281262952</v>
      </c>
      <c r="BR357" s="26">
        <v>0.72</v>
      </c>
      <c r="BS357" s="26">
        <f t="shared" si="118"/>
        <v>0.7153773328126295</v>
      </c>
      <c r="BU357" s="17">
        <f t="shared" si="119"/>
        <v>0</v>
      </c>
    </row>
    <row r="358" spans="1:73" s="6" customFormat="1" ht="18.75" customHeight="1" x14ac:dyDescent="0.15">
      <c r="A358" s="6" t="s">
        <v>1538</v>
      </c>
      <c r="B358" s="6" t="s">
        <v>895</v>
      </c>
      <c r="C358" s="6" t="s">
        <v>896</v>
      </c>
      <c r="D358" s="6" t="s">
        <v>896</v>
      </c>
      <c r="E358" s="6" t="s">
        <v>940</v>
      </c>
      <c r="F358" s="6" t="s">
        <v>940</v>
      </c>
      <c r="G358" s="6" t="s">
        <v>333</v>
      </c>
      <c r="H358" s="6" t="s">
        <v>943</v>
      </c>
      <c r="I358" s="6" t="s">
        <v>944</v>
      </c>
      <c r="J358" s="6" t="s">
        <v>29</v>
      </c>
      <c r="K358" s="6" t="s">
        <v>1520</v>
      </c>
      <c r="L358" s="6" t="s">
        <v>1545</v>
      </c>
      <c r="M358" s="6" t="s">
        <v>1533</v>
      </c>
      <c r="N358" s="6">
        <v>1</v>
      </c>
      <c r="O358" s="8">
        <v>4</v>
      </c>
      <c r="P358" s="8">
        <v>6</v>
      </c>
      <c r="Q358" s="8">
        <v>10.52</v>
      </c>
      <c r="R358" s="7">
        <f t="shared" si="100"/>
        <v>14.966502905</v>
      </c>
      <c r="S358" s="17">
        <f t="shared" si="101"/>
        <v>0.42267137880228156</v>
      </c>
      <c r="T358" s="6">
        <v>4</v>
      </c>
      <c r="U358" s="6">
        <v>4</v>
      </c>
      <c r="V358" s="6">
        <v>4</v>
      </c>
      <c r="W358" s="6">
        <v>3</v>
      </c>
      <c r="X358" s="6" t="s">
        <v>28</v>
      </c>
      <c r="Y358" s="8">
        <v>17.661764399999999</v>
      </c>
      <c r="Z358" s="8">
        <v>11.7562262</v>
      </c>
      <c r="AA358" s="8">
        <v>14.5535864</v>
      </c>
      <c r="AB358" s="8">
        <v>14.0416512</v>
      </c>
      <c r="AC358" s="8">
        <v>14.864404199999999</v>
      </c>
      <c r="AD358" s="8">
        <v>13.9685176</v>
      </c>
      <c r="AE358" s="8">
        <v>14.352468999999999</v>
      </c>
      <c r="AF358" s="8">
        <v>15.175222</v>
      </c>
      <c r="AG358" s="8">
        <v>16.857294799999998</v>
      </c>
      <c r="AH358" s="21">
        <v>16</v>
      </c>
      <c r="AI358" s="21">
        <v>13.14393626</v>
      </c>
      <c r="AJ358" s="21">
        <v>17.222962800000001</v>
      </c>
      <c r="AK358" s="8">
        <f t="shared" si="102"/>
        <v>179.59803486000001</v>
      </c>
      <c r="AL358" s="8">
        <v>17</v>
      </c>
      <c r="AM358" s="17">
        <f t="shared" si="103"/>
        <v>0.96253124064999984</v>
      </c>
      <c r="AN358" s="8">
        <v>15.790000000000001</v>
      </c>
      <c r="AO358" s="17">
        <f t="shared" si="104"/>
        <v>1.3431180832502185</v>
      </c>
      <c r="AP358" s="7">
        <v>18.04</v>
      </c>
      <c r="AQ358" s="17">
        <f t="shared" si="105"/>
        <v>1.2395570070618469</v>
      </c>
      <c r="AR358" s="21">
        <v>14.87</v>
      </c>
      <c r="AS358" s="17">
        <f t="shared" si="106"/>
        <v>1.0589922643855445</v>
      </c>
      <c r="AT358" s="21">
        <v>18</v>
      </c>
      <c r="AU358" s="17">
        <f t="shared" si="107"/>
        <v>1.2109466183649662</v>
      </c>
      <c r="AV358" s="21">
        <v>16.7</v>
      </c>
      <c r="AW358" s="17">
        <f t="shared" si="108"/>
        <v>1.1955456175249404</v>
      </c>
      <c r="AX358" s="17"/>
      <c r="AY358" s="21">
        <v>35</v>
      </c>
      <c r="AZ358" s="17">
        <f t="shared" si="109"/>
        <v>2.4386048142657546</v>
      </c>
      <c r="BA358" s="17"/>
      <c r="BB358" s="21">
        <v>0</v>
      </c>
      <c r="BC358" s="17">
        <f t="shared" si="110"/>
        <v>0</v>
      </c>
      <c r="BD358" s="21">
        <v>0</v>
      </c>
      <c r="BE358" s="17">
        <f t="shared" si="111"/>
        <v>0</v>
      </c>
      <c r="BF358" s="21">
        <v>0</v>
      </c>
      <c r="BG358" s="17">
        <f t="shared" si="112"/>
        <v>0</v>
      </c>
      <c r="BH358" s="21">
        <v>7.63</v>
      </c>
      <c r="BI358" s="17">
        <f t="shared" si="113"/>
        <v>0.5804958156423683</v>
      </c>
      <c r="BJ358" s="21">
        <f t="shared" si="114"/>
        <v>162.37507206000001</v>
      </c>
      <c r="BK358" s="21">
        <f t="shared" si="115"/>
        <v>143.03</v>
      </c>
      <c r="BL358" s="21">
        <f t="shared" si="116"/>
        <v>46.366899060000001</v>
      </c>
      <c r="BM358" s="21">
        <f t="shared" si="117"/>
        <v>7.63</v>
      </c>
      <c r="BN358" s="17" t="s">
        <v>1601</v>
      </c>
      <c r="BO358" s="17" t="s">
        <v>1601</v>
      </c>
      <c r="BQ358" s="17">
        <v>0.61537733281262952</v>
      </c>
      <c r="BR358" s="26">
        <v>0.72</v>
      </c>
      <c r="BS358" s="26">
        <f t="shared" si="118"/>
        <v>0.7153773328126295</v>
      </c>
      <c r="BU358" s="17">
        <f t="shared" si="119"/>
        <v>0</v>
      </c>
    </row>
    <row r="359" spans="1:73" s="6" customFormat="1" ht="18.75" customHeight="1" x14ac:dyDescent="0.15">
      <c r="A359" s="6" t="s">
        <v>1538</v>
      </c>
      <c r="B359" s="6" t="s">
        <v>895</v>
      </c>
      <c r="C359" s="6" t="s">
        <v>896</v>
      </c>
      <c r="D359" s="6" t="s">
        <v>896</v>
      </c>
      <c r="E359" s="6" t="s">
        <v>940</v>
      </c>
      <c r="F359" s="6" t="s">
        <v>940</v>
      </c>
      <c r="G359" s="6" t="s">
        <v>333</v>
      </c>
      <c r="H359" s="6" t="s">
        <v>945</v>
      </c>
      <c r="I359" s="6" t="s">
        <v>946</v>
      </c>
      <c r="J359" s="6" t="s">
        <v>29</v>
      </c>
      <c r="K359" s="6" t="s">
        <v>1520</v>
      </c>
      <c r="L359" s="6" t="s">
        <v>1545</v>
      </c>
      <c r="M359" s="6" t="s">
        <v>1533</v>
      </c>
      <c r="N359" s="6">
        <v>1</v>
      </c>
      <c r="O359" s="8">
        <v>9</v>
      </c>
      <c r="P359" s="8">
        <v>12</v>
      </c>
      <c r="Q359" s="8">
        <v>17.920000000000002</v>
      </c>
      <c r="R359" s="7">
        <f t="shared" si="100"/>
        <v>25.132943333333333</v>
      </c>
      <c r="S359" s="17">
        <f t="shared" si="101"/>
        <v>0.40250799851190466</v>
      </c>
      <c r="T359" s="6">
        <v>4</v>
      </c>
      <c r="U359" s="6">
        <v>4</v>
      </c>
      <c r="V359" s="6">
        <v>4</v>
      </c>
      <c r="W359" s="6">
        <v>3</v>
      </c>
      <c r="X359" s="6" t="s">
        <v>28</v>
      </c>
      <c r="Y359" s="8">
        <v>29.752800000000001</v>
      </c>
      <c r="Z359" s="8">
        <v>19.804400000000001</v>
      </c>
      <c r="AA359" s="8">
        <v>24.5168</v>
      </c>
      <c r="AB359" s="8">
        <v>23.654399999999999</v>
      </c>
      <c r="AC359" s="8">
        <v>25.040400000000002</v>
      </c>
      <c r="AD359" s="8">
        <v>23.531199999999998</v>
      </c>
      <c r="AE359" s="8">
        <v>24.178000000000001</v>
      </c>
      <c r="AF359" s="8">
        <v>25.564</v>
      </c>
      <c r="AG359" s="8">
        <v>28.397600000000001</v>
      </c>
      <c r="AH359" s="21">
        <v>26</v>
      </c>
      <c r="AI359" s="21">
        <v>22.142119999999998</v>
      </c>
      <c r="AJ359" s="21">
        <v>29.0136</v>
      </c>
      <c r="AK359" s="8">
        <f t="shared" si="102"/>
        <v>301.59532000000002</v>
      </c>
      <c r="AL359" s="8">
        <v>26.17</v>
      </c>
      <c r="AM359" s="17">
        <f t="shared" si="103"/>
        <v>0.87958108144443548</v>
      </c>
      <c r="AN359" s="8">
        <v>22.7</v>
      </c>
      <c r="AO359" s="17">
        <f t="shared" si="104"/>
        <v>1.1462099331461695</v>
      </c>
      <c r="AP359" s="7">
        <v>23.75</v>
      </c>
      <c r="AQ359" s="17">
        <f t="shared" si="105"/>
        <v>0.96872348756770865</v>
      </c>
      <c r="AR359" s="21">
        <v>22.29</v>
      </c>
      <c r="AS359" s="17">
        <f t="shared" si="106"/>
        <v>0.94231939935064934</v>
      </c>
      <c r="AT359" s="21">
        <v>22</v>
      </c>
      <c r="AU359" s="17">
        <f t="shared" si="107"/>
        <v>0.87858021437357225</v>
      </c>
      <c r="AV359" s="21">
        <v>17.899999999999999</v>
      </c>
      <c r="AW359" s="17">
        <f t="shared" si="108"/>
        <v>0.7606921873937581</v>
      </c>
      <c r="AX359" s="17" t="s">
        <v>1537</v>
      </c>
      <c r="AY359" s="21">
        <v>34</v>
      </c>
      <c r="AZ359" s="17">
        <f t="shared" si="109"/>
        <v>1.406237075026884</v>
      </c>
      <c r="BA359" s="17"/>
      <c r="BB359" s="21">
        <v>0</v>
      </c>
      <c r="BC359" s="17">
        <f t="shared" si="110"/>
        <v>0</v>
      </c>
      <c r="BD359" s="21">
        <v>0</v>
      </c>
      <c r="BE359" s="17">
        <f t="shared" si="111"/>
        <v>0</v>
      </c>
      <c r="BF359" s="21">
        <v>0</v>
      </c>
      <c r="BG359" s="17">
        <f t="shared" si="112"/>
        <v>0</v>
      </c>
      <c r="BH359" s="21">
        <v>0</v>
      </c>
      <c r="BI359" s="17">
        <f t="shared" si="113"/>
        <v>0</v>
      </c>
      <c r="BJ359" s="21">
        <f t="shared" si="114"/>
        <v>272.58172000000002</v>
      </c>
      <c r="BK359" s="21">
        <f t="shared" si="115"/>
        <v>168.81</v>
      </c>
      <c r="BL359" s="21">
        <f t="shared" si="116"/>
        <v>77.155720000000002</v>
      </c>
      <c r="BM359" s="21">
        <f t="shared" si="117"/>
        <v>0</v>
      </c>
      <c r="BN359" s="17" t="s">
        <v>1601</v>
      </c>
      <c r="BO359" s="17" t="s">
        <v>1601</v>
      </c>
      <c r="BQ359" s="17">
        <v>0.61537733281262952</v>
      </c>
      <c r="BR359" s="26">
        <v>0.72</v>
      </c>
      <c r="BS359" s="26">
        <f t="shared" si="118"/>
        <v>0.7153773328126295</v>
      </c>
      <c r="BU359" s="17">
        <f t="shared" si="119"/>
        <v>0</v>
      </c>
    </row>
    <row r="360" spans="1:73" s="6" customFormat="1" ht="18.75" customHeight="1" x14ac:dyDescent="0.15">
      <c r="A360" s="6" t="s">
        <v>1538</v>
      </c>
      <c r="B360" s="6" t="s">
        <v>895</v>
      </c>
      <c r="C360" s="6" t="s">
        <v>896</v>
      </c>
      <c r="D360" s="6" t="s">
        <v>896</v>
      </c>
      <c r="E360" s="6" t="s">
        <v>940</v>
      </c>
      <c r="F360" s="6" t="s">
        <v>940</v>
      </c>
      <c r="G360" s="6" t="s">
        <v>333</v>
      </c>
      <c r="H360" s="6" t="s">
        <v>949</v>
      </c>
      <c r="I360" s="6" t="s">
        <v>950</v>
      </c>
      <c r="J360" s="6" t="s">
        <v>29</v>
      </c>
      <c r="K360" s="6" t="s">
        <v>1520</v>
      </c>
      <c r="L360" s="6" t="s">
        <v>1545</v>
      </c>
      <c r="M360" s="6" t="s">
        <v>1533</v>
      </c>
      <c r="N360" s="6">
        <v>1</v>
      </c>
      <c r="O360" s="8">
        <v>6</v>
      </c>
      <c r="P360" s="8">
        <v>8</v>
      </c>
      <c r="Q360" s="8">
        <v>9</v>
      </c>
      <c r="R360" s="7">
        <f t="shared" si="100"/>
        <v>12.383675000000002</v>
      </c>
      <c r="S360" s="17">
        <f t="shared" si="101"/>
        <v>0.37596388888888921</v>
      </c>
      <c r="T360" s="6">
        <v>4</v>
      </c>
      <c r="U360" s="6">
        <v>4</v>
      </c>
      <c r="V360" s="6">
        <v>4</v>
      </c>
      <c r="W360" s="6">
        <v>3</v>
      </c>
      <c r="X360" s="6" t="s">
        <v>28</v>
      </c>
      <c r="Y360" s="8">
        <v>12</v>
      </c>
      <c r="Z360" s="8">
        <v>14</v>
      </c>
      <c r="AA360" s="8">
        <v>12</v>
      </c>
      <c r="AB360" s="8">
        <v>12</v>
      </c>
      <c r="AC360" s="8">
        <v>12</v>
      </c>
      <c r="AD360" s="8">
        <v>10.772399999999999</v>
      </c>
      <c r="AE360" s="8">
        <v>11.0685</v>
      </c>
      <c r="AF360" s="8">
        <v>11.702999999999999</v>
      </c>
      <c r="AG360" s="8">
        <v>13.0002</v>
      </c>
      <c r="AH360" s="21">
        <v>15</v>
      </c>
      <c r="AI360" s="21">
        <v>11.06</v>
      </c>
      <c r="AJ360" s="21">
        <v>14</v>
      </c>
      <c r="AK360" s="8">
        <f t="shared" si="102"/>
        <v>148.60410000000002</v>
      </c>
      <c r="AL360" s="8">
        <v>14.83</v>
      </c>
      <c r="AM360" s="17">
        <f t="shared" si="103"/>
        <v>1.2358333333333333</v>
      </c>
      <c r="AN360" s="8">
        <v>11.86</v>
      </c>
      <c r="AO360" s="17">
        <f t="shared" si="104"/>
        <v>0.84714285714285709</v>
      </c>
      <c r="AP360" s="7">
        <v>21.96</v>
      </c>
      <c r="AQ360" s="17">
        <f t="shared" si="105"/>
        <v>1.83</v>
      </c>
      <c r="AR360" s="21">
        <v>19.05</v>
      </c>
      <c r="AS360" s="17">
        <f t="shared" si="106"/>
        <v>1.5875000000000001</v>
      </c>
      <c r="AT360" s="21">
        <v>16</v>
      </c>
      <c r="AU360" s="17">
        <f t="shared" si="107"/>
        <v>1.3333333333333333</v>
      </c>
      <c r="AV360" s="21">
        <v>13.2</v>
      </c>
      <c r="AW360" s="17">
        <f t="shared" si="108"/>
        <v>1.2253536816308344</v>
      </c>
      <c r="AX360" s="17"/>
      <c r="AY360" s="21">
        <v>0</v>
      </c>
      <c r="AZ360" s="17">
        <f t="shared" si="109"/>
        <v>0</v>
      </c>
      <c r="BA360" s="17" t="s">
        <v>1537</v>
      </c>
      <c r="BB360" s="21">
        <v>0</v>
      </c>
      <c r="BC360" s="17">
        <f t="shared" si="110"/>
        <v>0</v>
      </c>
      <c r="BD360" s="21">
        <v>0</v>
      </c>
      <c r="BE360" s="17">
        <f t="shared" si="111"/>
        <v>0</v>
      </c>
      <c r="BF360" s="21">
        <v>0</v>
      </c>
      <c r="BG360" s="17">
        <f t="shared" si="112"/>
        <v>0</v>
      </c>
      <c r="BH360" s="21">
        <v>23.22</v>
      </c>
      <c r="BI360" s="17">
        <f t="shared" si="113"/>
        <v>2.0994575045207955</v>
      </c>
      <c r="BJ360" s="21">
        <f t="shared" si="114"/>
        <v>134.60410000000002</v>
      </c>
      <c r="BK360" s="21">
        <f t="shared" si="115"/>
        <v>120.12</v>
      </c>
      <c r="BL360" s="21">
        <f t="shared" si="116"/>
        <v>40.06</v>
      </c>
      <c r="BM360" s="21">
        <f t="shared" si="117"/>
        <v>23.22</v>
      </c>
      <c r="BN360" s="17"/>
      <c r="BO360" s="17"/>
      <c r="BQ360" s="17">
        <v>0.61537733281262952</v>
      </c>
      <c r="BR360" s="26">
        <v>0.72</v>
      </c>
      <c r="BS360" s="26">
        <f t="shared" si="118"/>
        <v>0.7153773328126295</v>
      </c>
      <c r="BU360" s="17">
        <f t="shared" si="119"/>
        <v>0</v>
      </c>
    </row>
    <row r="361" spans="1:73" s="6" customFormat="1" ht="18.75" customHeight="1" x14ac:dyDescent="0.15">
      <c r="A361" s="6" t="s">
        <v>1538</v>
      </c>
      <c r="B361" s="6" t="s">
        <v>895</v>
      </c>
      <c r="C361" s="6" t="s">
        <v>994</v>
      </c>
      <c r="D361" s="6" t="s">
        <v>994</v>
      </c>
      <c r="E361" s="6" t="s">
        <v>994</v>
      </c>
      <c r="F361" s="6" t="s">
        <v>994</v>
      </c>
      <c r="G361" s="6" t="s">
        <v>24</v>
      </c>
      <c r="H361" s="6" t="s">
        <v>995</v>
      </c>
      <c r="I361" s="6" t="s">
        <v>996</v>
      </c>
      <c r="J361" s="6" t="s">
        <v>27</v>
      </c>
      <c r="K361" s="6" t="s">
        <v>1539</v>
      </c>
      <c r="L361" s="6" t="s">
        <v>1545</v>
      </c>
      <c r="M361" s="6" t="s">
        <v>1533</v>
      </c>
      <c r="N361" s="6">
        <v>1</v>
      </c>
      <c r="O361" s="8"/>
      <c r="P361" s="8"/>
      <c r="Q361" s="8">
        <v>6.7516666666666696</v>
      </c>
      <c r="R361" s="7">
        <f t="shared" si="100"/>
        <v>14.469999999999999</v>
      </c>
      <c r="S361" s="17">
        <f t="shared" si="101"/>
        <v>1.1431745248086882</v>
      </c>
      <c r="V361" s="6">
        <v>10</v>
      </c>
      <c r="W361" s="6">
        <v>8</v>
      </c>
      <c r="X361" s="6" t="s">
        <v>31</v>
      </c>
      <c r="Y361" s="8">
        <v>17</v>
      </c>
      <c r="Z361" s="8">
        <v>12</v>
      </c>
      <c r="AA361" s="8">
        <v>14</v>
      </c>
      <c r="AB361" s="8">
        <v>14</v>
      </c>
      <c r="AC361" s="8">
        <v>15</v>
      </c>
      <c r="AD361" s="8">
        <v>14</v>
      </c>
      <c r="AE361" s="8">
        <v>14</v>
      </c>
      <c r="AF361" s="8">
        <v>15</v>
      </c>
      <c r="AG361" s="8">
        <v>17</v>
      </c>
      <c r="AH361" s="21">
        <v>12</v>
      </c>
      <c r="AI361" s="21">
        <v>12.64</v>
      </c>
      <c r="AJ361" s="21">
        <v>17</v>
      </c>
      <c r="AK361" s="8">
        <f t="shared" si="102"/>
        <v>173.64</v>
      </c>
      <c r="AL361" s="8">
        <v>16</v>
      </c>
      <c r="AM361" s="17">
        <f t="shared" si="103"/>
        <v>0.94117647058823528</v>
      </c>
      <c r="AN361" s="8">
        <v>22</v>
      </c>
      <c r="AO361" s="17">
        <f t="shared" si="104"/>
        <v>1.8333333333333333</v>
      </c>
      <c r="AP361" s="7">
        <v>22</v>
      </c>
      <c r="AQ361" s="17">
        <f t="shared" si="105"/>
        <v>1.5714285714285714</v>
      </c>
      <c r="AR361" s="21">
        <v>13</v>
      </c>
      <c r="AS361" s="17">
        <f t="shared" si="106"/>
        <v>0.9285714285714286</v>
      </c>
      <c r="AT361" s="21">
        <v>10.45</v>
      </c>
      <c r="AU361" s="17">
        <f t="shared" si="107"/>
        <v>0.69666666666666666</v>
      </c>
      <c r="AV361" s="21">
        <v>11.08</v>
      </c>
      <c r="AW361" s="17">
        <f t="shared" si="108"/>
        <v>0.79142857142857148</v>
      </c>
      <c r="AX361" s="17" t="s">
        <v>1537</v>
      </c>
      <c r="AY361" s="21">
        <v>21.92</v>
      </c>
      <c r="AZ361" s="17">
        <f t="shared" si="109"/>
        <v>1.5657142857142858</v>
      </c>
      <c r="BA361" s="17"/>
      <c r="BB361" s="21">
        <v>9</v>
      </c>
      <c r="BC361" s="17">
        <f t="shared" si="110"/>
        <v>0.6</v>
      </c>
      <c r="BD361" s="21">
        <v>13.66</v>
      </c>
      <c r="BE361" s="17">
        <f t="shared" si="111"/>
        <v>0.80352941176470594</v>
      </c>
      <c r="BF361" s="21">
        <v>6</v>
      </c>
      <c r="BG361" s="17">
        <f t="shared" si="112"/>
        <v>0.5</v>
      </c>
      <c r="BH361" s="21">
        <v>17.55</v>
      </c>
      <c r="BI361" s="17">
        <f t="shared" si="113"/>
        <v>1.3884493670886076</v>
      </c>
      <c r="BJ361" s="21">
        <f t="shared" si="114"/>
        <v>156.63999999999999</v>
      </c>
      <c r="BK361" s="21">
        <f t="shared" si="115"/>
        <v>162.66000000000003</v>
      </c>
      <c r="BL361" s="21">
        <f t="shared" si="116"/>
        <v>41.64</v>
      </c>
      <c r="BM361" s="21">
        <f t="shared" si="117"/>
        <v>23.55</v>
      </c>
      <c r="BN361" s="17"/>
      <c r="BO361" s="17"/>
      <c r="BQ361" s="17">
        <v>0.45009784735812131</v>
      </c>
      <c r="BR361" s="26">
        <v>0.72</v>
      </c>
      <c r="BS361" s="26">
        <f t="shared" si="118"/>
        <v>0.55009784735812128</v>
      </c>
      <c r="BU361" s="17">
        <f t="shared" si="119"/>
        <v>0</v>
      </c>
    </row>
    <row r="362" spans="1:73" s="6" customFormat="1" ht="18.75" customHeight="1" x14ac:dyDescent="0.15">
      <c r="A362" s="6" t="s">
        <v>1538</v>
      </c>
      <c r="B362" s="6" t="s">
        <v>895</v>
      </c>
      <c r="C362" s="6" t="s">
        <v>994</v>
      </c>
      <c r="D362" s="6" t="s">
        <v>994</v>
      </c>
      <c r="E362" s="6" t="s">
        <v>994</v>
      </c>
      <c r="F362" s="6" t="s">
        <v>994</v>
      </c>
      <c r="G362" s="6" t="s">
        <v>24</v>
      </c>
      <c r="H362" s="6" t="s">
        <v>997</v>
      </c>
      <c r="I362" s="6" t="s">
        <v>998</v>
      </c>
      <c r="J362" s="6" t="s">
        <v>29</v>
      </c>
      <c r="K362" s="6" t="s">
        <v>1520</v>
      </c>
      <c r="L362" s="6" t="s">
        <v>1545</v>
      </c>
      <c r="M362" s="6" t="s">
        <v>1533</v>
      </c>
      <c r="N362" s="6">
        <v>1</v>
      </c>
      <c r="O362" s="8"/>
      <c r="P362" s="8"/>
      <c r="Q362" s="8">
        <v>15.8691666666667</v>
      </c>
      <c r="R362" s="7">
        <f t="shared" si="100"/>
        <v>21.26114213166667</v>
      </c>
      <c r="S362" s="17">
        <f t="shared" si="101"/>
        <v>0.33977685018116621</v>
      </c>
      <c r="V362" s="6">
        <v>6</v>
      </c>
      <c r="W362" s="6">
        <v>6</v>
      </c>
      <c r="X362" s="6" t="s">
        <v>31</v>
      </c>
      <c r="Y362" s="8">
        <v>25.594812999999998</v>
      </c>
      <c r="Z362" s="8">
        <v>17.036081500000002</v>
      </c>
      <c r="AA362" s="8">
        <v>21.105368500000001</v>
      </c>
      <c r="AB362" s="8">
        <v>20.3456665</v>
      </c>
      <c r="AC362" s="8">
        <v>21.539385500000002</v>
      </c>
      <c r="AD362" s="8">
        <v>20.2507965</v>
      </c>
      <c r="AE362" s="8">
        <v>20.793066</v>
      </c>
      <c r="AF362" s="8">
        <v>22.0011215</v>
      </c>
      <c r="AG362" s="8">
        <v>24.428839499999999</v>
      </c>
      <c r="AH362" s="21">
        <v>18</v>
      </c>
      <c r="AI362" s="21">
        <v>19.041806080000001</v>
      </c>
      <c r="AJ362" s="21">
        <v>24.996760999999999</v>
      </c>
      <c r="AK362" s="8">
        <f t="shared" si="102"/>
        <v>255.13370558000003</v>
      </c>
      <c r="AL362" s="8">
        <v>27</v>
      </c>
      <c r="AM362" s="17">
        <f t="shared" si="103"/>
        <v>1.0549012411225667</v>
      </c>
      <c r="AN362" s="8">
        <v>25</v>
      </c>
      <c r="AO362" s="17">
        <f t="shared" si="104"/>
        <v>1.4674736088812441</v>
      </c>
      <c r="AP362" s="7">
        <v>26</v>
      </c>
      <c r="AQ362" s="17">
        <f t="shared" si="105"/>
        <v>1.2319140506833604</v>
      </c>
      <c r="AR362" s="21">
        <v>29</v>
      </c>
      <c r="AS362" s="17">
        <f t="shared" si="106"/>
        <v>1.4253649542520517</v>
      </c>
      <c r="AT362" s="21">
        <v>28.25</v>
      </c>
      <c r="AU362" s="17">
        <f t="shared" si="107"/>
        <v>1.3115508796664601</v>
      </c>
      <c r="AV362" s="21">
        <v>26.916</v>
      </c>
      <c r="AW362" s="17">
        <f t="shared" si="108"/>
        <v>1.329132905957551</v>
      </c>
      <c r="AX362" s="17"/>
      <c r="AY362" s="21">
        <v>17.5</v>
      </c>
      <c r="AZ362" s="17">
        <f t="shared" si="109"/>
        <v>0.84162672306239017</v>
      </c>
      <c r="BA362" s="17" t="s">
        <v>1537</v>
      </c>
      <c r="BB362" s="21">
        <v>8</v>
      </c>
      <c r="BC362" s="17">
        <f t="shared" si="110"/>
        <v>0.36361782739120824</v>
      </c>
      <c r="BD362" s="21">
        <v>48.5</v>
      </c>
      <c r="BE362" s="17">
        <f t="shared" si="111"/>
        <v>1.9853583302637035</v>
      </c>
      <c r="BF362" s="21">
        <v>6</v>
      </c>
      <c r="BG362" s="17">
        <f t="shared" si="112"/>
        <v>0.33333333333333331</v>
      </c>
      <c r="BH362" s="21">
        <v>1.04</v>
      </c>
      <c r="BI362" s="17">
        <f t="shared" si="113"/>
        <v>5.4616667958420885E-2</v>
      </c>
      <c r="BJ362" s="21">
        <f t="shared" si="114"/>
        <v>230.13694458000003</v>
      </c>
      <c r="BK362" s="21">
        <f t="shared" si="115"/>
        <v>243.20599999999999</v>
      </c>
      <c r="BL362" s="21">
        <f t="shared" si="116"/>
        <v>62.03856708</v>
      </c>
      <c r="BM362" s="21">
        <f t="shared" si="117"/>
        <v>7.04</v>
      </c>
      <c r="BN362" s="17" t="s">
        <v>1601</v>
      </c>
      <c r="BO362" s="17" t="s">
        <v>1601</v>
      </c>
      <c r="BQ362" s="17">
        <v>0.45009784735812131</v>
      </c>
      <c r="BR362" s="26">
        <v>0.72</v>
      </c>
      <c r="BS362" s="26">
        <f t="shared" si="118"/>
        <v>0.55009784735812128</v>
      </c>
      <c r="BU362" s="17">
        <f t="shared" si="119"/>
        <v>0</v>
      </c>
    </row>
    <row r="363" spans="1:73" s="6" customFormat="1" ht="18.75" customHeight="1" x14ac:dyDescent="0.15">
      <c r="A363" s="6" t="s">
        <v>1538</v>
      </c>
      <c r="B363" s="6" t="s">
        <v>895</v>
      </c>
      <c r="C363" s="6" t="s">
        <v>994</v>
      </c>
      <c r="D363" s="6" t="s">
        <v>994</v>
      </c>
      <c r="E363" s="6" t="s">
        <v>994</v>
      </c>
      <c r="F363" s="6" t="s">
        <v>994</v>
      </c>
      <c r="G363" s="6" t="s">
        <v>24</v>
      </c>
      <c r="H363" s="6" t="s">
        <v>1369</v>
      </c>
      <c r="I363" s="6" t="s">
        <v>1370</v>
      </c>
      <c r="J363" s="6" t="s">
        <v>29</v>
      </c>
      <c r="K363" s="6" t="s">
        <v>1520</v>
      </c>
      <c r="L363" s="6" t="s">
        <v>1546</v>
      </c>
      <c r="M363" s="6" t="s">
        <v>1533</v>
      </c>
      <c r="N363" s="6">
        <v>1</v>
      </c>
      <c r="O363" s="8"/>
      <c r="P363" s="8"/>
      <c r="Q363" s="8">
        <v>19</v>
      </c>
      <c r="R363" s="7">
        <f t="shared" si="100"/>
        <v>24</v>
      </c>
      <c r="S363" s="17">
        <f t="shared" si="101"/>
        <v>0.26315789473684204</v>
      </c>
      <c r="V363" s="6">
        <v>2</v>
      </c>
      <c r="W363" s="6">
        <v>2</v>
      </c>
      <c r="X363" s="6" t="s">
        <v>28</v>
      </c>
      <c r="Y363" s="8">
        <v>24</v>
      </c>
      <c r="Z363" s="8">
        <v>24</v>
      </c>
      <c r="AA363" s="8">
        <v>24</v>
      </c>
      <c r="AB363" s="8">
        <v>24</v>
      </c>
      <c r="AC363" s="8">
        <v>24</v>
      </c>
      <c r="AD363" s="8">
        <v>24</v>
      </c>
      <c r="AE363" s="8">
        <v>24</v>
      </c>
      <c r="AF363" s="8">
        <v>24</v>
      </c>
      <c r="AG363" s="8">
        <v>24</v>
      </c>
      <c r="AH363" s="21"/>
      <c r="AI363" s="21"/>
      <c r="AJ363" s="21"/>
      <c r="AK363" s="8">
        <f t="shared" si="102"/>
        <v>216</v>
      </c>
      <c r="AL363" s="8">
        <v>29</v>
      </c>
      <c r="AM363" s="17">
        <f t="shared" si="103"/>
        <v>1.2083333333333333</v>
      </c>
      <c r="AN363" s="8">
        <v>25.5</v>
      </c>
      <c r="AO363" s="17">
        <f t="shared" si="104"/>
        <v>1.0625</v>
      </c>
      <c r="AP363" s="7">
        <v>25</v>
      </c>
      <c r="AQ363" s="17">
        <f t="shared" si="105"/>
        <v>1.0416666666666667</v>
      </c>
      <c r="AR363" s="21">
        <v>28.22</v>
      </c>
      <c r="AS363" s="17">
        <f t="shared" si="106"/>
        <v>1.1758333333333333</v>
      </c>
      <c r="AT363" s="21">
        <v>25</v>
      </c>
      <c r="AU363" s="17">
        <f t="shared" si="107"/>
        <v>1.0416666666666667</v>
      </c>
      <c r="AV363" s="21">
        <v>3</v>
      </c>
      <c r="AW363" s="17">
        <f t="shared" si="108"/>
        <v>0.125</v>
      </c>
      <c r="AX363" s="17" t="s">
        <v>1537</v>
      </c>
      <c r="AY363" s="21">
        <v>9</v>
      </c>
      <c r="AZ363" s="17">
        <f t="shared" si="109"/>
        <v>0.375</v>
      </c>
      <c r="BA363" s="17" t="s">
        <v>1537</v>
      </c>
      <c r="BB363" s="21">
        <v>0</v>
      </c>
      <c r="BC363" s="17">
        <f t="shared" si="110"/>
        <v>0</v>
      </c>
      <c r="BD363" s="21">
        <v>5</v>
      </c>
      <c r="BE363" s="17">
        <f t="shared" si="111"/>
        <v>0.20833333333333334</v>
      </c>
      <c r="BF363" s="21"/>
      <c r="BG363" s="17"/>
      <c r="BH363" s="21"/>
      <c r="BI363" s="17"/>
      <c r="BJ363" s="21">
        <f t="shared" si="114"/>
        <v>216</v>
      </c>
      <c r="BK363" s="21">
        <f t="shared" si="115"/>
        <v>149.72</v>
      </c>
      <c r="BL363" s="21">
        <f t="shared" si="116"/>
        <v>0</v>
      </c>
      <c r="BM363" s="21">
        <f t="shared" si="117"/>
        <v>0</v>
      </c>
      <c r="BN363" s="17"/>
      <c r="BO363" s="17"/>
      <c r="BQ363" s="17">
        <v>0.45009784735812131</v>
      </c>
      <c r="BR363" s="26">
        <v>0.72</v>
      </c>
      <c r="BS363" s="26">
        <f t="shared" si="118"/>
        <v>0.55009784735812128</v>
      </c>
      <c r="BU363" s="17" t="e">
        <f t="shared" si="119"/>
        <v>#DIV/0!</v>
      </c>
    </row>
    <row r="364" spans="1:73" s="6" customFormat="1" ht="18.75" customHeight="1" x14ac:dyDescent="0.15">
      <c r="A364" s="6" t="s">
        <v>1538</v>
      </c>
      <c r="B364" s="6" t="s">
        <v>895</v>
      </c>
      <c r="C364" s="6" t="s">
        <v>994</v>
      </c>
      <c r="D364" s="6" t="s">
        <v>994</v>
      </c>
      <c r="E364" s="6" t="s">
        <v>994</v>
      </c>
      <c r="F364" s="6" t="s">
        <v>994</v>
      </c>
      <c r="G364" s="6" t="s">
        <v>24</v>
      </c>
      <c r="H364" s="6" t="s">
        <v>1371</v>
      </c>
      <c r="I364" s="6" t="s">
        <v>1372</v>
      </c>
      <c r="J364" s="6" t="s">
        <v>29</v>
      </c>
      <c r="K364" s="6" t="s">
        <v>1520</v>
      </c>
      <c r="L364" s="6" t="s">
        <v>1545</v>
      </c>
      <c r="M364" s="6" t="s">
        <v>1533</v>
      </c>
      <c r="N364" s="6">
        <v>1</v>
      </c>
      <c r="O364" s="8"/>
      <c r="P364" s="8"/>
      <c r="Q364" s="8">
        <v>17</v>
      </c>
      <c r="R364" s="7">
        <f t="shared" si="100"/>
        <v>22.5</v>
      </c>
      <c r="S364" s="17">
        <f t="shared" si="101"/>
        <v>0.32352941176470584</v>
      </c>
      <c r="V364" s="6">
        <v>4</v>
      </c>
      <c r="W364" s="6">
        <v>3</v>
      </c>
      <c r="X364" s="6" t="s">
        <v>36</v>
      </c>
      <c r="Y364" s="8">
        <v>23</v>
      </c>
      <c r="Z364" s="8">
        <v>23</v>
      </c>
      <c r="AA364" s="8">
        <v>23</v>
      </c>
      <c r="AB364" s="8">
        <v>23</v>
      </c>
      <c r="AC364" s="8">
        <v>23</v>
      </c>
      <c r="AD364" s="8">
        <v>23</v>
      </c>
      <c r="AE364" s="8">
        <v>23</v>
      </c>
      <c r="AF364" s="8">
        <v>23</v>
      </c>
      <c r="AG364" s="8">
        <v>23</v>
      </c>
      <c r="AH364" s="21">
        <v>18</v>
      </c>
      <c r="AI364" s="21"/>
      <c r="AJ364" s="21"/>
      <c r="AK364" s="8">
        <f t="shared" si="102"/>
        <v>225</v>
      </c>
      <c r="AL364" s="8">
        <v>27</v>
      </c>
      <c r="AM364" s="17">
        <f t="shared" si="103"/>
        <v>1.173913043478261</v>
      </c>
      <c r="AN364" s="8">
        <v>24</v>
      </c>
      <c r="AO364" s="17">
        <f t="shared" si="104"/>
        <v>1.0434782608695652</v>
      </c>
      <c r="AP364" s="7">
        <v>25</v>
      </c>
      <c r="AQ364" s="17">
        <f t="shared" si="105"/>
        <v>1.0869565217391304</v>
      </c>
      <c r="AR364" s="21">
        <v>14</v>
      </c>
      <c r="AS364" s="17">
        <f t="shared" si="106"/>
        <v>0.60869565217391308</v>
      </c>
      <c r="AT364" s="21">
        <v>29.5</v>
      </c>
      <c r="AU364" s="17">
        <f t="shared" si="107"/>
        <v>1.2826086956521738</v>
      </c>
      <c r="AV364" s="21">
        <v>12</v>
      </c>
      <c r="AW364" s="17">
        <f t="shared" si="108"/>
        <v>0.52173913043478259</v>
      </c>
      <c r="AX364" s="17" t="s">
        <v>1537</v>
      </c>
      <c r="AY364" s="21">
        <v>12</v>
      </c>
      <c r="AZ364" s="17">
        <f t="shared" si="109"/>
        <v>0.52173913043478259</v>
      </c>
      <c r="BA364" s="17" t="s">
        <v>1537</v>
      </c>
      <c r="BB364" s="21">
        <v>0</v>
      </c>
      <c r="BC364" s="17">
        <f t="shared" si="110"/>
        <v>0</v>
      </c>
      <c r="BD364" s="21">
        <v>5</v>
      </c>
      <c r="BE364" s="17">
        <f t="shared" si="111"/>
        <v>0.21739130434782608</v>
      </c>
      <c r="BF364" s="21">
        <v>9</v>
      </c>
      <c r="BG364" s="17">
        <f t="shared" si="112"/>
        <v>0.5</v>
      </c>
      <c r="BH364" s="21"/>
      <c r="BI364" s="17"/>
      <c r="BJ364" s="21">
        <f t="shared" si="114"/>
        <v>225</v>
      </c>
      <c r="BK364" s="21">
        <f t="shared" si="115"/>
        <v>157.5</v>
      </c>
      <c r="BL364" s="21">
        <f t="shared" si="116"/>
        <v>18</v>
      </c>
      <c r="BM364" s="21">
        <f t="shared" si="117"/>
        <v>9</v>
      </c>
      <c r="BN364" s="17"/>
      <c r="BO364" s="17"/>
      <c r="BQ364" s="17">
        <v>0.45009784735812131</v>
      </c>
      <c r="BR364" s="26">
        <v>0.72</v>
      </c>
      <c r="BS364" s="26">
        <f t="shared" si="118"/>
        <v>0.55009784735812128</v>
      </c>
      <c r="BU364" s="17" t="e">
        <f t="shared" si="119"/>
        <v>#DIV/0!</v>
      </c>
    </row>
    <row r="365" spans="1:73" s="6" customFormat="1" ht="18.75" customHeight="1" x14ac:dyDescent="0.15">
      <c r="A365" s="6" t="s">
        <v>1538</v>
      </c>
      <c r="B365" s="6" t="s">
        <v>895</v>
      </c>
      <c r="C365" s="6" t="s">
        <v>994</v>
      </c>
      <c r="D365" s="6" t="s">
        <v>994</v>
      </c>
      <c r="E365" s="6" t="s">
        <v>994</v>
      </c>
      <c r="F365" s="6" t="s">
        <v>994</v>
      </c>
      <c r="G365" s="6" t="s">
        <v>24</v>
      </c>
      <c r="H365" s="6" t="s">
        <v>999</v>
      </c>
      <c r="I365" s="6" t="s">
        <v>1000</v>
      </c>
      <c r="J365" s="6" t="s">
        <v>29</v>
      </c>
      <c r="K365" s="6" t="s">
        <v>1520</v>
      </c>
      <c r="L365" s="6" t="s">
        <v>1545</v>
      </c>
      <c r="M365" s="6" t="s">
        <v>1533</v>
      </c>
      <c r="N365" s="6">
        <v>1</v>
      </c>
      <c r="O365" s="8"/>
      <c r="P365" s="8"/>
      <c r="Q365" s="8">
        <v>5</v>
      </c>
      <c r="R365" s="7">
        <f t="shared" si="100"/>
        <v>13.969999999999999</v>
      </c>
      <c r="S365" s="17">
        <f t="shared" si="101"/>
        <v>1.7939999999999996</v>
      </c>
      <c r="V365" s="6">
        <v>13</v>
      </c>
      <c r="W365" s="6">
        <v>10</v>
      </c>
      <c r="X365" s="6" t="s">
        <v>31</v>
      </c>
      <c r="Y365" s="8">
        <v>17</v>
      </c>
      <c r="Z365" s="8">
        <v>11</v>
      </c>
      <c r="AA365" s="8">
        <v>14</v>
      </c>
      <c r="AB365" s="8">
        <v>13</v>
      </c>
      <c r="AC365" s="8">
        <v>14</v>
      </c>
      <c r="AD365" s="8">
        <v>13</v>
      </c>
      <c r="AE365" s="8">
        <v>15</v>
      </c>
      <c r="AF365" s="8">
        <v>14</v>
      </c>
      <c r="AG365" s="8">
        <v>16</v>
      </c>
      <c r="AH365" s="21">
        <v>12</v>
      </c>
      <c r="AI365" s="21">
        <v>12.64</v>
      </c>
      <c r="AJ365" s="21">
        <v>16</v>
      </c>
      <c r="AK365" s="8">
        <f t="shared" si="102"/>
        <v>167.64</v>
      </c>
      <c r="AL365" s="8">
        <v>10</v>
      </c>
      <c r="AM365" s="17">
        <f t="shared" si="103"/>
        <v>0.58823529411764708</v>
      </c>
      <c r="AN365" s="8">
        <v>11</v>
      </c>
      <c r="AO365" s="17">
        <f t="shared" si="104"/>
        <v>1</v>
      </c>
      <c r="AP365" s="7">
        <v>1.2</v>
      </c>
      <c r="AQ365" s="17">
        <f t="shared" si="105"/>
        <v>8.5714285714285715E-2</v>
      </c>
      <c r="AR365" s="21">
        <v>10</v>
      </c>
      <c r="AS365" s="17">
        <f t="shared" si="106"/>
        <v>0.76923076923076927</v>
      </c>
      <c r="AT365" s="21">
        <v>14.5</v>
      </c>
      <c r="AU365" s="17">
        <f t="shared" si="107"/>
        <v>1.0357142857142858</v>
      </c>
      <c r="AV365" s="21">
        <v>14</v>
      </c>
      <c r="AW365" s="17">
        <f t="shared" si="108"/>
        <v>1.0769230769230769</v>
      </c>
      <c r="AX365" s="17"/>
      <c r="AY365" s="21">
        <v>5</v>
      </c>
      <c r="AZ365" s="17">
        <f t="shared" si="109"/>
        <v>0.33333333333333331</v>
      </c>
      <c r="BA365" s="17" t="s">
        <v>1537</v>
      </c>
      <c r="BB365" s="21">
        <v>0</v>
      </c>
      <c r="BC365" s="17">
        <f t="shared" si="110"/>
        <v>0</v>
      </c>
      <c r="BD365" s="21">
        <v>0</v>
      </c>
      <c r="BE365" s="17">
        <f t="shared" si="111"/>
        <v>0</v>
      </c>
      <c r="BF365" s="21">
        <v>10</v>
      </c>
      <c r="BG365" s="17">
        <f t="shared" si="112"/>
        <v>0.83333333333333337</v>
      </c>
      <c r="BH365" s="21">
        <v>0.25</v>
      </c>
      <c r="BI365" s="17">
        <f t="shared" si="113"/>
        <v>1.9778481012658226E-2</v>
      </c>
      <c r="BJ365" s="21">
        <f t="shared" si="114"/>
        <v>151.63999999999999</v>
      </c>
      <c r="BK365" s="21">
        <f t="shared" si="115"/>
        <v>75.95</v>
      </c>
      <c r="BL365" s="21">
        <f t="shared" si="116"/>
        <v>40.64</v>
      </c>
      <c r="BM365" s="21">
        <f t="shared" si="117"/>
        <v>10.25</v>
      </c>
      <c r="BN365" s="17" t="s">
        <v>1601</v>
      </c>
      <c r="BO365" s="17" t="s">
        <v>1601</v>
      </c>
      <c r="BQ365" s="17">
        <v>0.45009784735812131</v>
      </c>
      <c r="BR365" s="26">
        <v>0.72</v>
      </c>
      <c r="BS365" s="26">
        <f t="shared" si="118"/>
        <v>0.55009784735812128</v>
      </c>
      <c r="BU365" s="17">
        <f t="shared" si="119"/>
        <v>0</v>
      </c>
    </row>
    <row r="366" spans="1:73" s="6" customFormat="1" ht="18.75" customHeight="1" x14ac:dyDescent="0.15">
      <c r="A366" s="6" t="s">
        <v>1538</v>
      </c>
      <c r="B366" s="6" t="s">
        <v>895</v>
      </c>
      <c r="C366" s="6" t="s">
        <v>994</v>
      </c>
      <c r="D366" s="6" t="s">
        <v>994</v>
      </c>
      <c r="E366" s="6" t="s">
        <v>994</v>
      </c>
      <c r="F366" s="6" t="s">
        <v>994</v>
      </c>
      <c r="G366" s="6" t="s">
        <v>24</v>
      </c>
      <c r="H366" s="6" t="s">
        <v>1412</v>
      </c>
      <c r="I366" s="6" t="s">
        <v>1413</v>
      </c>
      <c r="J366" s="6" t="s">
        <v>27</v>
      </c>
      <c r="K366" s="6" t="s">
        <v>1513</v>
      </c>
      <c r="L366" s="6" t="s">
        <v>1545</v>
      </c>
      <c r="M366" s="6" t="s">
        <v>1518</v>
      </c>
      <c r="N366" s="6">
        <v>1</v>
      </c>
      <c r="O366" s="8">
        <v>20</v>
      </c>
      <c r="P366" s="8">
        <v>25</v>
      </c>
      <c r="Q366" s="8">
        <v>27.096833333333301</v>
      </c>
      <c r="R366" s="7">
        <v>34.586445833333336</v>
      </c>
      <c r="S366" s="17">
        <v>0.27640176281361462</v>
      </c>
      <c r="V366" s="6">
        <v>1</v>
      </c>
      <c r="W366" s="6">
        <v>1</v>
      </c>
      <c r="X366" s="6" t="s">
        <v>36</v>
      </c>
      <c r="Y366" s="8">
        <v>40.082442999999998</v>
      </c>
      <c r="Z366" s="8">
        <v>26.679146500000002</v>
      </c>
      <c r="AA366" s="8">
        <v>33.051803499999998</v>
      </c>
      <c r="AB366" s="8">
        <v>31.862081499999999</v>
      </c>
      <c r="AC366" s="8">
        <v>33.7314905</v>
      </c>
      <c r="AD366" s="8">
        <v>31.713511499999999</v>
      </c>
      <c r="AE366" s="8">
        <v>32.562725999999998</v>
      </c>
      <c r="AF366" s="8">
        <v>34.454586499999998</v>
      </c>
      <c r="AG366" s="8">
        <v>38.256484499999999</v>
      </c>
      <c r="AH366" s="21">
        <v>28</v>
      </c>
      <c r="AI366" s="21">
        <v>29.820186880000005</v>
      </c>
      <c r="AJ366" s="21">
        <v>39.145871</v>
      </c>
      <c r="AK366" s="8">
        <f t="shared" si="102"/>
        <v>399.36033137999999</v>
      </c>
      <c r="AL366" s="8">
        <v>35</v>
      </c>
      <c r="AM366" s="17">
        <f t="shared" si="103"/>
        <v>0.87320026875607359</v>
      </c>
      <c r="AN366" s="8">
        <v>35.700000000000003</v>
      </c>
      <c r="AO366" s="17">
        <f t="shared" si="104"/>
        <v>1.3381237664405794</v>
      </c>
      <c r="AP366" s="7">
        <v>28</v>
      </c>
      <c r="AQ366" s="17">
        <f t="shared" si="105"/>
        <v>0.8471549820269263</v>
      </c>
      <c r="AR366" s="21">
        <v>34</v>
      </c>
      <c r="AS366" s="17">
        <f t="shared" si="106"/>
        <v>1.0670991473046103</v>
      </c>
      <c r="AT366" s="21">
        <v>35</v>
      </c>
      <c r="AU366" s="17">
        <f t="shared" si="107"/>
        <v>1.0376060909612044</v>
      </c>
      <c r="AV366" s="21">
        <v>39.5</v>
      </c>
      <c r="AW366" s="17">
        <f t="shared" si="108"/>
        <v>1.2455259014757796</v>
      </c>
      <c r="AX366" s="17"/>
      <c r="AY366" s="21">
        <v>25.33</v>
      </c>
      <c r="AZ366" s="17">
        <f t="shared" si="109"/>
        <v>0.77788327672566482</v>
      </c>
      <c r="BA366" s="17" t="s">
        <v>1537</v>
      </c>
      <c r="BB366" s="21">
        <v>9.8000000000000007</v>
      </c>
      <c r="BC366" s="17">
        <f t="shared" si="110"/>
        <v>0.28443237883583372</v>
      </c>
      <c r="BD366" s="21">
        <v>9.0500000000000007</v>
      </c>
      <c r="BE366" s="17">
        <f t="shared" si="111"/>
        <v>0.23656120310793327</v>
      </c>
      <c r="BF366" s="21">
        <v>-1</v>
      </c>
      <c r="BG366" s="17">
        <f t="shared" si="112"/>
        <v>-3.5714285714285712E-2</v>
      </c>
      <c r="BH366" s="21">
        <v>16.63</v>
      </c>
      <c r="BI366" s="17">
        <f t="shared" si="113"/>
        <v>0.55767591487340795</v>
      </c>
      <c r="BJ366" s="21">
        <f t="shared" si="114"/>
        <v>360.21446037999999</v>
      </c>
      <c r="BK366" s="21">
        <f t="shared" si="115"/>
        <v>267.01</v>
      </c>
      <c r="BL366" s="21">
        <f t="shared" si="116"/>
        <v>96.966057880000008</v>
      </c>
      <c r="BM366" s="21">
        <f t="shared" si="117"/>
        <v>15.629999999999999</v>
      </c>
      <c r="BN366" s="17" t="s">
        <v>1601</v>
      </c>
      <c r="BO366" s="17" t="s">
        <v>1601</v>
      </c>
      <c r="BQ366" s="17">
        <v>0.45009784735812131</v>
      </c>
      <c r="BR366" s="26">
        <v>0.72</v>
      </c>
      <c r="BS366" s="26">
        <f t="shared" si="118"/>
        <v>0.55009784735812128</v>
      </c>
      <c r="BU366" s="17">
        <f t="shared" si="119"/>
        <v>0</v>
      </c>
    </row>
    <row r="367" spans="1:73" s="6" customFormat="1" ht="18.75" customHeight="1" x14ac:dyDescent="0.15">
      <c r="A367" s="6" t="s">
        <v>1538</v>
      </c>
      <c r="B367" s="6" t="s">
        <v>895</v>
      </c>
      <c r="C367" s="6" t="s">
        <v>994</v>
      </c>
      <c r="D367" s="6" t="s">
        <v>994</v>
      </c>
      <c r="E367" s="6" t="s">
        <v>994</v>
      </c>
      <c r="F367" s="6" t="s">
        <v>994</v>
      </c>
      <c r="G367" s="6" t="s">
        <v>24</v>
      </c>
      <c r="H367" s="6" t="s">
        <v>1414</v>
      </c>
      <c r="I367" s="6" t="s">
        <v>1415</v>
      </c>
      <c r="J367" s="6" t="s">
        <v>29</v>
      </c>
      <c r="K367" s="6" t="s">
        <v>1520</v>
      </c>
      <c r="L367" s="6" t="s">
        <v>1545</v>
      </c>
      <c r="M367" s="6" t="s">
        <v>1518</v>
      </c>
      <c r="N367" s="6">
        <v>1</v>
      </c>
      <c r="O367" s="8"/>
      <c r="P367" s="8"/>
      <c r="Q367" s="8">
        <v>5</v>
      </c>
      <c r="R367" s="7">
        <v>12</v>
      </c>
      <c r="S367" s="17">
        <v>1.4</v>
      </c>
      <c r="V367" s="6">
        <v>11</v>
      </c>
      <c r="W367" s="6">
        <v>9</v>
      </c>
      <c r="X367" s="6" t="s">
        <v>28</v>
      </c>
      <c r="Y367" s="8">
        <v>12</v>
      </c>
      <c r="Z367" s="8">
        <v>12</v>
      </c>
      <c r="AA367" s="8">
        <v>12</v>
      </c>
      <c r="AB367" s="8">
        <v>12</v>
      </c>
      <c r="AC367" s="8">
        <v>12</v>
      </c>
      <c r="AD367" s="8">
        <v>12</v>
      </c>
      <c r="AE367" s="8">
        <v>12</v>
      </c>
      <c r="AF367" s="8">
        <v>12</v>
      </c>
      <c r="AG367" s="8">
        <v>12</v>
      </c>
      <c r="AH367" s="21">
        <v>10</v>
      </c>
      <c r="AI367" s="21">
        <v>9.48</v>
      </c>
      <c r="AJ367" s="21">
        <v>12</v>
      </c>
      <c r="AK367" s="8">
        <f t="shared" si="102"/>
        <v>139.48000000000002</v>
      </c>
      <c r="AL367" s="8">
        <v>23</v>
      </c>
      <c r="AM367" s="17">
        <f t="shared" si="103"/>
        <v>1.9166666666666667</v>
      </c>
      <c r="AN367" s="8">
        <v>0.8</v>
      </c>
      <c r="AO367" s="17">
        <f t="shared" si="104"/>
        <v>6.6666666666666666E-2</v>
      </c>
      <c r="AP367" s="7">
        <v>16</v>
      </c>
      <c r="AQ367" s="17">
        <f t="shared" si="105"/>
        <v>1.3333333333333333</v>
      </c>
      <c r="AR367" s="21">
        <v>6.95</v>
      </c>
      <c r="AS367" s="17">
        <f t="shared" si="106"/>
        <v>0.57916666666666672</v>
      </c>
      <c r="AT367" s="21">
        <v>13</v>
      </c>
      <c r="AU367" s="17">
        <f t="shared" si="107"/>
        <v>1.0833333333333333</v>
      </c>
      <c r="AV367" s="21">
        <v>30</v>
      </c>
      <c r="AW367" s="17">
        <f t="shared" si="108"/>
        <v>2.5</v>
      </c>
      <c r="AX367" s="17"/>
      <c r="AY367" s="21">
        <v>10</v>
      </c>
      <c r="AZ367" s="17">
        <f t="shared" si="109"/>
        <v>0.83333333333333337</v>
      </c>
      <c r="BA367" s="17" t="s">
        <v>1537</v>
      </c>
      <c r="BB367" s="21">
        <v>0</v>
      </c>
      <c r="BC367" s="17">
        <f t="shared" si="110"/>
        <v>0</v>
      </c>
      <c r="BD367" s="21">
        <v>10</v>
      </c>
      <c r="BE367" s="17">
        <f t="shared" si="111"/>
        <v>0.83333333333333337</v>
      </c>
      <c r="BF367" s="21">
        <v>6.33</v>
      </c>
      <c r="BG367" s="17">
        <f t="shared" si="112"/>
        <v>0.63300000000000001</v>
      </c>
      <c r="BH367" s="21">
        <v>2.37</v>
      </c>
      <c r="BI367" s="17">
        <f t="shared" si="113"/>
        <v>0.25</v>
      </c>
      <c r="BJ367" s="21">
        <f t="shared" si="114"/>
        <v>127.48</v>
      </c>
      <c r="BK367" s="21">
        <f t="shared" si="115"/>
        <v>118.45</v>
      </c>
      <c r="BL367" s="21">
        <f t="shared" si="116"/>
        <v>31.48</v>
      </c>
      <c r="BM367" s="21">
        <f t="shared" si="117"/>
        <v>8.6999999999999993</v>
      </c>
      <c r="BN367" s="17" t="s">
        <v>1601</v>
      </c>
      <c r="BO367" s="17" t="s">
        <v>1601</v>
      </c>
      <c r="BQ367" s="17">
        <v>0.45009784735812131</v>
      </c>
      <c r="BR367" s="26">
        <v>0.72</v>
      </c>
      <c r="BS367" s="26">
        <f t="shared" si="118"/>
        <v>0.55009784735812128</v>
      </c>
      <c r="BU367" s="17">
        <f t="shared" si="119"/>
        <v>0</v>
      </c>
    </row>
    <row r="368" spans="1:73" s="6" customFormat="1" ht="18.75" customHeight="1" x14ac:dyDescent="0.15">
      <c r="A368" s="6" t="s">
        <v>1538</v>
      </c>
      <c r="B368" s="6" t="s">
        <v>895</v>
      </c>
      <c r="C368" s="6" t="s">
        <v>994</v>
      </c>
      <c r="D368" s="6" t="s">
        <v>994</v>
      </c>
      <c r="E368" s="6" t="s">
        <v>994</v>
      </c>
      <c r="F368" s="6" t="s">
        <v>994</v>
      </c>
      <c r="G368" s="6" t="s">
        <v>24</v>
      </c>
      <c r="H368" s="6" t="s">
        <v>1416</v>
      </c>
      <c r="I368" s="6" t="s">
        <v>1417</v>
      </c>
      <c r="J368" s="6" t="s">
        <v>29</v>
      </c>
      <c r="K368" s="6" t="s">
        <v>1520</v>
      </c>
      <c r="L368" s="6" t="s">
        <v>1546</v>
      </c>
      <c r="M368" s="6" t="s">
        <v>1518</v>
      </c>
      <c r="N368" s="6">
        <v>1</v>
      </c>
      <c r="O368" s="8">
        <v>1</v>
      </c>
      <c r="P368" s="8">
        <v>5</v>
      </c>
      <c r="Q368" s="8">
        <v>12.2266666666667</v>
      </c>
      <c r="R368" s="7">
        <v>16.668166666666668</v>
      </c>
      <c r="S368" s="17">
        <v>0.36326335877862226</v>
      </c>
      <c r="V368" s="6">
        <v>8</v>
      </c>
      <c r="W368" s="6">
        <v>11</v>
      </c>
      <c r="X368" s="6" t="s">
        <v>36</v>
      </c>
      <c r="Y368" s="8">
        <v>19.316839999999999</v>
      </c>
      <c r="Z368" s="8">
        <v>12.857419999999999</v>
      </c>
      <c r="AA368" s="8">
        <v>15.92858</v>
      </c>
      <c r="AB368" s="8">
        <v>15.355219999999999</v>
      </c>
      <c r="AC368" s="8">
        <v>16.256139999999998</v>
      </c>
      <c r="AD368" s="8">
        <v>15.283620000000001</v>
      </c>
      <c r="AE368" s="8">
        <v>15.692880000000001</v>
      </c>
      <c r="AF368" s="8">
        <v>16.604620000000001</v>
      </c>
      <c r="AG368" s="8">
        <v>18.436859999999999</v>
      </c>
      <c r="AH368" s="21"/>
      <c r="AI368" s="21"/>
      <c r="AJ368" s="21"/>
      <c r="AK368" s="8">
        <f t="shared" si="102"/>
        <v>145.73218</v>
      </c>
      <c r="AL368" s="8">
        <v>31</v>
      </c>
      <c r="AM368" s="17">
        <f t="shared" si="103"/>
        <v>1.6048173510781267</v>
      </c>
      <c r="AN368" s="8">
        <v>25.4</v>
      </c>
      <c r="AO368" s="17">
        <f t="shared" si="104"/>
        <v>1.9755129722759308</v>
      </c>
      <c r="AP368" s="7">
        <v>20</v>
      </c>
      <c r="AQ368" s="17">
        <f t="shared" si="105"/>
        <v>1.2556047055041943</v>
      </c>
      <c r="AR368" s="21">
        <v>14</v>
      </c>
      <c r="AS368" s="17">
        <f t="shared" si="106"/>
        <v>0.91174206556467452</v>
      </c>
      <c r="AT368" s="21">
        <v>21</v>
      </c>
      <c r="AU368" s="17">
        <f t="shared" si="107"/>
        <v>1.2918195832466994</v>
      </c>
      <c r="AV368" s="21">
        <v>10.75</v>
      </c>
      <c r="AW368" s="17">
        <f t="shared" si="108"/>
        <v>0.70336739594415454</v>
      </c>
      <c r="AX368" s="17" t="s">
        <v>1537</v>
      </c>
      <c r="AY368" s="21">
        <v>15</v>
      </c>
      <c r="AZ368" s="17">
        <f t="shared" si="109"/>
        <v>0.95584749262085733</v>
      </c>
      <c r="BA368" s="17" t="s">
        <v>1537</v>
      </c>
      <c r="BB368" s="21">
        <v>1</v>
      </c>
      <c r="BC368" s="17">
        <f t="shared" si="110"/>
        <v>6.0224202661668856E-2</v>
      </c>
      <c r="BD368" s="21">
        <v>10</v>
      </c>
      <c r="BE368" s="17">
        <f t="shared" si="111"/>
        <v>0.54239170878338283</v>
      </c>
      <c r="BF368" s="21"/>
      <c r="BG368" s="17"/>
      <c r="BH368" s="21"/>
      <c r="BI368" s="17"/>
      <c r="BJ368" s="21">
        <f t="shared" si="114"/>
        <v>145.73218</v>
      </c>
      <c r="BK368" s="21">
        <f t="shared" si="115"/>
        <v>148.15</v>
      </c>
      <c r="BL368" s="21">
        <f t="shared" si="116"/>
        <v>0</v>
      </c>
      <c r="BM368" s="21">
        <f t="shared" si="117"/>
        <v>0</v>
      </c>
      <c r="BN368" s="17"/>
      <c r="BO368" s="17"/>
      <c r="BQ368" s="17">
        <v>0.45009784735812131</v>
      </c>
      <c r="BR368" s="26">
        <v>0.72</v>
      </c>
      <c r="BS368" s="26">
        <f t="shared" si="118"/>
        <v>0.55009784735812128</v>
      </c>
      <c r="BU368" s="17" t="e">
        <f t="shared" si="119"/>
        <v>#DIV/0!</v>
      </c>
    </row>
    <row r="369" spans="1:73" s="6" customFormat="1" ht="18.75" customHeight="1" x14ac:dyDescent="0.15">
      <c r="A369" s="6" t="s">
        <v>1538</v>
      </c>
      <c r="B369" s="6" t="s">
        <v>895</v>
      </c>
      <c r="C369" s="6" t="s">
        <v>994</v>
      </c>
      <c r="D369" s="6" t="s">
        <v>994</v>
      </c>
      <c r="E369" s="6" t="s">
        <v>994</v>
      </c>
      <c r="F369" s="6" t="s">
        <v>994</v>
      </c>
      <c r="G369" s="6" t="s">
        <v>24</v>
      </c>
      <c r="H369" s="6" t="s">
        <v>1418</v>
      </c>
      <c r="I369" s="6" t="s">
        <v>1419</v>
      </c>
      <c r="J369" s="6" t="s">
        <v>29</v>
      </c>
      <c r="K369" s="6" t="s">
        <v>1520</v>
      </c>
      <c r="L369" s="6" t="s">
        <v>1545</v>
      </c>
      <c r="M369" s="6" t="s">
        <v>1518</v>
      </c>
      <c r="N369" s="6">
        <v>1</v>
      </c>
      <c r="O369" s="8">
        <v>3</v>
      </c>
      <c r="P369" s="8">
        <v>8</v>
      </c>
      <c r="Q369" s="8">
        <v>15.1283333333333</v>
      </c>
      <c r="R369" s="7">
        <v>19.168391666666668</v>
      </c>
      <c r="S369" s="17">
        <v>0.26705244023356034</v>
      </c>
      <c r="V369" s="6">
        <v>7</v>
      </c>
      <c r="W369" s="6">
        <v>7</v>
      </c>
      <c r="X369" s="6" t="s">
        <v>36</v>
      </c>
      <c r="Y369" s="8">
        <v>22.214365999999998</v>
      </c>
      <c r="Z369" s="8">
        <v>14.786033</v>
      </c>
      <c r="AA369" s="8">
        <v>18.317867</v>
      </c>
      <c r="AB369" s="8">
        <v>17.658503</v>
      </c>
      <c r="AC369" s="8">
        <v>18.694561</v>
      </c>
      <c r="AD369" s="8">
        <v>17.576163000000001</v>
      </c>
      <c r="AE369" s="8">
        <v>18.046811999999999</v>
      </c>
      <c r="AF369" s="8">
        <v>19.095313000000001</v>
      </c>
      <c r="AG369" s="8">
        <v>21.202389</v>
      </c>
      <c r="AH369" s="21">
        <v>16</v>
      </c>
      <c r="AI369" s="21">
        <v>16.52685056</v>
      </c>
      <c r="AJ369" s="21">
        <v>21.695302000000002</v>
      </c>
      <c r="AK369" s="8">
        <f t="shared" si="102"/>
        <v>221.81415956000004</v>
      </c>
      <c r="AL369" s="8">
        <v>28</v>
      </c>
      <c r="AM369" s="17">
        <f t="shared" si="103"/>
        <v>1.2604456053348541</v>
      </c>
      <c r="AN369" s="8">
        <v>11.399999999999999</v>
      </c>
      <c r="AO369" s="17">
        <f t="shared" si="104"/>
        <v>0.77099787346612836</v>
      </c>
      <c r="AP369" s="7">
        <v>23</v>
      </c>
      <c r="AQ369" s="17">
        <f t="shared" si="105"/>
        <v>1.2556047055041943</v>
      </c>
      <c r="AR369" s="21">
        <v>27</v>
      </c>
      <c r="AS369" s="17">
        <f t="shared" si="106"/>
        <v>1.5290084329345472</v>
      </c>
      <c r="AT369" s="21">
        <v>20</v>
      </c>
      <c r="AU369" s="17">
        <f t="shared" si="107"/>
        <v>1.0698298826059622</v>
      </c>
      <c r="AV369" s="21">
        <v>20.875</v>
      </c>
      <c r="AW369" s="17">
        <f t="shared" si="108"/>
        <v>1.1876881205528191</v>
      </c>
      <c r="AX369" s="17"/>
      <c r="AY369" s="21">
        <v>11</v>
      </c>
      <c r="AZ369" s="17">
        <f t="shared" si="109"/>
        <v>0.60952593732344529</v>
      </c>
      <c r="BA369" s="17" t="s">
        <v>1537</v>
      </c>
      <c r="BB369" s="21">
        <v>-0.5</v>
      </c>
      <c r="BC369" s="17">
        <f t="shared" si="110"/>
        <v>-2.6184435939856025E-2</v>
      </c>
      <c r="BD369" s="21">
        <v>41.25</v>
      </c>
      <c r="BE369" s="17">
        <f t="shared" si="111"/>
        <v>1.9455354771577864</v>
      </c>
      <c r="BF369" s="21">
        <v>-3</v>
      </c>
      <c r="BG369" s="17">
        <f t="shared" si="112"/>
        <v>-0.1875</v>
      </c>
      <c r="BH369" s="21">
        <v>16.5</v>
      </c>
      <c r="BI369" s="17">
        <f t="shared" si="113"/>
        <v>0.99837533715800719</v>
      </c>
      <c r="BJ369" s="21">
        <f t="shared" si="114"/>
        <v>200.11885756000004</v>
      </c>
      <c r="BK369" s="21">
        <f t="shared" si="115"/>
        <v>195.52500000000001</v>
      </c>
      <c r="BL369" s="21">
        <f t="shared" si="116"/>
        <v>54.222152559999998</v>
      </c>
      <c r="BM369" s="21">
        <f t="shared" si="117"/>
        <v>13.5</v>
      </c>
      <c r="BN369" s="17"/>
      <c r="BO369" s="17" t="s">
        <v>1601</v>
      </c>
      <c r="BQ369" s="17">
        <v>0.45009784735812131</v>
      </c>
      <c r="BR369" s="26">
        <v>0.72</v>
      </c>
      <c r="BS369" s="26">
        <f t="shared" si="118"/>
        <v>0.55009784735812128</v>
      </c>
      <c r="BU369" s="17">
        <f t="shared" si="119"/>
        <v>0</v>
      </c>
    </row>
    <row r="370" spans="1:73" s="6" customFormat="1" ht="18.75" customHeight="1" x14ac:dyDescent="0.15">
      <c r="A370" s="6" t="s">
        <v>1538</v>
      </c>
      <c r="B370" s="6" t="s">
        <v>895</v>
      </c>
      <c r="C370" s="6" t="s">
        <v>994</v>
      </c>
      <c r="D370" s="6" t="s">
        <v>994</v>
      </c>
      <c r="E370" s="6" t="s">
        <v>994</v>
      </c>
      <c r="F370" s="6" t="s">
        <v>994</v>
      </c>
      <c r="G370" s="6" t="s">
        <v>24</v>
      </c>
      <c r="H370" s="6" t="s">
        <v>1420</v>
      </c>
      <c r="I370" s="6" t="s">
        <v>1421</v>
      </c>
      <c r="J370" s="6" t="s">
        <v>29</v>
      </c>
      <c r="K370" s="6" t="s">
        <v>1520</v>
      </c>
      <c r="L370" s="6" t="s">
        <v>1545</v>
      </c>
      <c r="M370" s="6" t="s">
        <v>1518</v>
      </c>
      <c r="N370" s="6">
        <v>1</v>
      </c>
      <c r="O370" s="8">
        <v>4</v>
      </c>
      <c r="P370" s="8">
        <v>10</v>
      </c>
      <c r="Q370" s="8">
        <v>17.195</v>
      </c>
      <c r="R370" s="7">
        <v>23.335433333333331</v>
      </c>
      <c r="S370" s="17">
        <v>0.35710574779490134</v>
      </c>
      <c r="V370" s="6">
        <v>5</v>
      </c>
      <c r="W370" s="6">
        <v>5</v>
      </c>
      <c r="X370" s="6" t="s">
        <v>28</v>
      </c>
      <c r="Y370" s="8">
        <v>27.043576000000002</v>
      </c>
      <c r="Z370" s="8">
        <v>18.000388000000001</v>
      </c>
      <c r="AA370" s="8">
        <v>22.300011999999999</v>
      </c>
      <c r="AB370" s="8">
        <v>21.497308</v>
      </c>
      <c r="AC370" s="8">
        <v>22.758596000000001</v>
      </c>
      <c r="AD370" s="8">
        <v>21.397068000000001</v>
      </c>
      <c r="AE370" s="8">
        <v>21.970032</v>
      </c>
      <c r="AF370" s="8">
        <v>23.246468</v>
      </c>
      <c r="AG370" s="8">
        <v>25.811603999999999</v>
      </c>
      <c r="AH370" s="21">
        <v>19</v>
      </c>
      <c r="AI370" s="21">
        <v>20.11964416</v>
      </c>
      <c r="AJ370" s="21">
        <v>26.411671999999999</v>
      </c>
      <c r="AK370" s="8">
        <f t="shared" si="102"/>
        <v>269.55636815999998</v>
      </c>
      <c r="AL370" s="8">
        <v>27</v>
      </c>
      <c r="AM370" s="17">
        <f t="shared" si="103"/>
        <v>0.9983886746338575</v>
      </c>
      <c r="AN370" s="8">
        <v>25.1</v>
      </c>
      <c r="AO370" s="17">
        <f t="shared" si="104"/>
        <v>1.3944143870676566</v>
      </c>
      <c r="AP370" s="7">
        <v>23</v>
      </c>
      <c r="AQ370" s="17">
        <f t="shared" si="105"/>
        <v>1.0313895795213026</v>
      </c>
      <c r="AR370" s="21">
        <v>16</v>
      </c>
      <c r="AS370" s="17">
        <f t="shared" si="106"/>
        <v>0.74427923719565259</v>
      </c>
      <c r="AT370" s="21">
        <v>23</v>
      </c>
      <c r="AU370" s="17">
        <f t="shared" si="107"/>
        <v>1.0106071569617037</v>
      </c>
      <c r="AV370" s="21">
        <v>2.9159999999999999</v>
      </c>
      <c r="AW370" s="17">
        <f t="shared" si="108"/>
        <v>0.13628035392512655</v>
      </c>
      <c r="AX370" s="17" t="s">
        <v>1537</v>
      </c>
      <c r="AY370" s="21">
        <v>8</v>
      </c>
      <c r="AZ370" s="17">
        <f t="shared" si="109"/>
        <v>0.36413237814127902</v>
      </c>
      <c r="BA370" s="17" t="s">
        <v>1537</v>
      </c>
      <c r="BB370" s="21">
        <v>-0.5</v>
      </c>
      <c r="BC370" s="17">
        <f t="shared" si="110"/>
        <v>-2.150864380773888E-2</v>
      </c>
      <c r="BD370" s="21">
        <v>6.5</v>
      </c>
      <c r="BE370" s="17">
        <f t="shared" si="111"/>
        <v>0.25182472193514205</v>
      </c>
      <c r="BF370" s="21">
        <v>1.25</v>
      </c>
      <c r="BG370" s="17">
        <f t="shared" si="112"/>
        <v>6.5789473684210523E-2</v>
      </c>
      <c r="BH370" s="21">
        <v>0.92</v>
      </c>
      <c r="BI370" s="17">
        <f t="shared" si="113"/>
        <v>4.5726454836068034E-2</v>
      </c>
      <c r="BJ370" s="21">
        <f t="shared" si="114"/>
        <v>243.14469616</v>
      </c>
      <c r="BK370" s="21">
        <f t="shared" si="115"/>
        <v>133.18599999999998</v>
      </c>
      <c r="BL370" s="21">
        <f t="shared" si="116"/>
        <v>65.531316160000003</v>
      </c>
      <c r="BM370" s="21">
        <f t="shared" si="117"/>
        <v>2.17</v>
      </c>
      <c r="BN370" s="17" t="s">
        <v>1601</v>
      </c>
      <c r="BO370" s="17" t="s">
        <v>1601</v>
      </c>
      <c r="BQ370" s="17">
        <v>0.45009784735812131</v>
      </c>
      <c r="BR370" s="26">
        <v>0.72</v>
      </c>
      <c r="BS370" s="26">
        <f t="shared" si="118"/>
        <v>0.55009784735812128</v>
      </c>
      <c r="BU370" s="17">
        <f t="shared" si="119"/>
        <v>0</v>
      </c>
    </row>
    <row r="371" spans="1:73" s="6" customFormat="1" ht="18.75" customHeight="1" x14ac:dyDescent="0.15">
      <c r="A371" s="6" t="s">
        <v>1538</v>
      </c>
      <c r="B371" s="6" t="s">
        <v>895</v>
      </c>
      <c r="C371" s="6" t="s">
        <v>994</v>
      </c>
      <c r="D371" s="6" t="s">
        <v>994</v>
      </c>
      <c r="E371" s="6" t="s">
        <v>1001</v>
      </c>
      <c r="F371" s="6" t="s">
        <v>1001</v>
      </c>
      <c r="G371" s="6" t="s">
        <v>333</v>
      </c>
      <c r="H371" s="6" t="s">
        <v>1002</v>
      </c>
      <c r="I371" s="6" t="s">
        <v>1003</v>
      </c>
      <c r="J371" s="6" t="s">
        <v>29</v>
      </c>
      <c r="K371" s="6" t="s">
        <v>1520</v>
      </c>
      <c r="L371" s="6" t="s">
        <v>1545</v>
      </c>
      <c r="M371" s="6" t="s">
        <v>1533</v>
      </c>
      <c r="N371" s="6">
        <v>1</v>
      </c>
      <c r="O371" s="8"/>
      <c r="P371" s="8">
        <v>4</v>
      </c>
      <c r="Q371" s="8">
        <v>18.696666666666701</v>
      </c>
      <c r="R371" s="7">
        <f t="shared" ref="R371:R395" si="120">AVERAGE(Y371:AJ371)</f>
        <v>24.037770966666667</v>
      </c>
      <c r="S371" s="17">
        <f t="shared" ref="S371:S394" si="121">R371/Q371-1</f>
        <v>0.28567147263326564</v>
      </c>
      <c r="V371" s="6">
        <v>1</v>
      </c>
      <c r="W371" s="6">
        <v>1</v>
      </c>
      <c r="X371" s="6" t="s">
        <v>31</v>
      </c>
      <c r="Y371" s="8">
        <v>28.975259999999999</v>
      </c>
      <c r="Z371" s="8">
        <v>19.28613</v>
      </c>
      <c r="AA371" s="8">
        <v>23.892869999999998</v>
      </c>
      <c r="AB371" s="8">
        <v>23.032830000000001</v>
      </c>
      <c r="AC371" s="8">
        <v>24.384209999999999</v>
      </c>
      <c r="AD371" s="8">
        <v>22.925429999999999</v>
      </c>
      <c r="AE371" s="8">
        <v>23.53932</v>
      </c>
      <c r="AF371" s="8">
        <v>24.906929999999999</v>
      </c>
      <c r="AG371" s="8">
        <v>27.655290000000001</v>
      </c>
      <c r="AH371" s="21">
        <v>20</v>
      </c>
      <c r="AI371" s="21">
        <v>21.556761600000002</v>
      </c>
      <c r="AJ371" s="21">
        <v>28.298220000000001</v>
      </c>
      <c r="AK371" s="8">
        <f t="shared" si="102"/>
        <v>288.45325159999999</v>
      </c>
      <c r="AL371" s="8">
        <v>34</v>
      </c>
      <c r="AM371" s="17">
        <f t="shared" si="103"/>
        <v>1.1734148373474476</v>
      </c>
      <c r="AN371" s="8">
        <v>10</v>
      </c>
      <c r="AO371" s="17">
        <f t="shared" si="104"/>
        <v>0.51850734180470626</v>
      </c>
      <c r="AP371" s="7">
        <v>4.5</v>
      </c>
      <c r="AQ371" s="17">
        <f t="shared" si="105"/>
        <v>0.18834070582562917</v>
      </c>
      <c r="AR371" s="21">
        <v>8</v>
      </c>
      <c r="AS371" s="17">
        <f t="shared" si="106"/>
        <v>0.34733031069130454</v>
      </c>
      <c r="AT371" s="21">
        <v>25</v>
      </c>
      <c r="AU371" s="17">
        <f t="shared" si="107"/>
        <v>1.0252536374973804</v>
      </c>
      <c r="AV371" s="21">
        <v>29.07</v>
      </c>
      <c r="AW371" s="17">
        <f t="shared" si="108"/>
        <v>1.2680241984556015</v>
      </c>
      <c r="AX371" s="17"/>
      <c r="AY371" s="21">
        <v>18</v>
      </c>
      <c r="AZ371" s="17">
        <f t="shared" si="109"/>
        <v>0.76467799409668591</v>
      </c>
      <c r="BA371" s="17" t="s">
        <v>1537</v>
      </c>
      <c r="BB371" s="21">
        <v>0</v>
      </c>
      <c r="BC371" s="17">
        <f t="shared" si="110"/>
        <v>0</v>
      </c>
      <c r="BD371" s="21">
        <v>0</v>
      </c>
      <c r="BE371" s="17">
        <f t="shared" si="111"/>
        <v>0</v>
      </c>
      <c r="BF371" s="21">
        <v>0</v>
      </c>
      <c r="BG371" s="17">
        <f t="shared" si="112"/>
        <v>0</v>
      </c>
      <c r="BH371" s="21">
        <v>0</v>
      </c>
      <c r="BI371" s="17">
        <f t="shared" si="113"/>
        <v>0</v>
      </c>
      <c r="BJ371" s="21">
        <f t="shared" si="114"/>
        <v>260.15503159999997</v>
      </c>
      <c r="BK371" s="21">
        <f t="shared" si="115"/>
        <v>128.57</v>
      </c>
      <c r="BL371" s="21">
        <f t="shared" si="116"/>
        <v>69.854981600000002</v>
      </c>
      <c r="BM371" s="21">
        <f t="shared" si="117"/>
        <v>0</v>
      </c>
      <c r="BN371" s="17" t="s">
        <v>1601</v>
      </c>
      <c r="BO371" s="17" t="s">
        <v>1601</v>
      </c>
      <c r="BQ371" s="17">
        <v>0.45454545454545453</v>
      </c>
      <c r="BR371" s="26">
        <v>0.72</v>
      </c>
      <c r="BS371" s="26">
        <f t="shared" si="118"/>
        <v>0.55454545454545456</v>
      </c>
      <c r="BU371" s="17">
        <f t="shared" si="119"/>
        <v>0</v>
      </c>
    </row>
    <row r="372" spans="1:73" s="6" customFormat="1" ht="18.75" customHeight="1" x14ac:dyDescent="0.15">
      <c r="A372" s="6" t="s">
        <v>1538</v>
      </c>
      <c r="B372" s="6" t="s">
        <v>895</v>
      </c>
      <c r="C372" s="6" t="s">
        <v>994</v>
      </c>
      <c r="D372" s="6" t="s">
        <v>994</v>
      </c>
      <c r="E372" s="6" t="s">
        <v>1001</v>
      </c>
      <c r="F372" s="6" t="s">
        <v>1001</v>
      </c>
      <c r="G372" s="6" t="s">
        <v>333</v>
      </c>
      <c r="H372" s="6" t="s">
        <v>1004</v>
      </c>
      <c r="I372" s="6" t="s">
        <v>1005</v>
      </c>
      <c r="J372" s="6" t="s">
        <v>29</v>
      </c>
      <c r="K372" s="6" t="s">
        <v>1520</v>
      </c>
      <c r="L372" s="6" t="s">
        <v>1545</v>
      </c>
      <c r="M372" s="6" t="s">
        <v>1535</v>
      </c>
      <c r="N372" s="6">
        <v>0</v>
      </c>
      <c r="O372" s="8"/>
      <c r="P372" s="8">
        <v>3</v>
      </c>
      <c r="Q372" s="8">
        <v>5</v>
      </c>
      <c r="R372" s="7">
        <f t="shared" si="120"/>
        <v>9.4</v>
      </c>
      <c r="S372" s="17">
        <f t="shared" si="121"/>
        <v>0.88000000000000012</v>
      </c>
      <c r="V372" s="6">
        <v>3</v>
      </c>
      <c r="W372" s="6">
        <v>2</v>
      </c>
      <c r="X372" s="6" t="s">
        <v>28</v>
      </c>
      <c r="Y372" s="8">
        <v>12</v>
      </c>
      <c r="Z372" s="8">
        <v>8</v>
      </c>
      <c r="AA372" s="8">
        <v>9</v>
      </c>
      <c r="AB372" s="8">
        <v>9</v>
      </c>
      <c r="AC372" s="8">
        <v>10</v>
      </c>
      <c r="AD372" s="8">
        <v>8</v>
      </c>
      <c r="AE372" s="8">
        <v>9</v>
      </c>
      <c r="AF372" s="8">
        <v>10</v>
      </c>
      <c r="AG372" s="8">
        <v>11</v>
      </c>
      <c r="AH372" s="21">
        <v>8</v>
      </c>
      <c r="AI372" s="21"/>
      <c r="AJ372" s="21"/>
      <c r="AK372" s="8">
        <f t="shared" si="102"/>
        <v>94</v>
      </c>
      <c r="AL372" s="8">
        <v>12.5</v>
      </c>
      <c r="AM372" s="17">
        <f t="shared" si="103"/>
        <v>1.0416666666666667</v>
      </c>
      <c r="AN372" s="8">
        <v>0</v>
      </c>
      <c r="AO372" s="17">
        <f t="shared" si="104"/>
        <v>0</v>
      </c>
      <c r="AP372" s="7">
        <v>0</v>
      </c>
      <c r="AQ372" s="17">
        <f t="shared" si="105"/>
        <v>0</v>
      </c>
      <c r="AR372" s="21">
        <v>0</v>
      </c>
      <c r="AS372" s="17">
        <f t="shared" si="106"/>
        <v>0</v>
      </c>
      <c r="AT372" s="21">
        <v>7</v>
      </c>
      <c r="AU372" s="17">
        <f t="shared" si="107"/>
        <v>0.7</v>
      </c>
      <c r="AV372" s="21">
        <v>2</v>
      </c>
      <c r="AW372" s="17">
        <f t="shared" si="108"/>
        <v>0.25</v>
      </c>
      <c r="AX372" s="17" t="s">
        <v>1537</v>
      </c>
      <c r="AY372" s="21">
        <v>0</v>
      </c>
      <c r="AZ372" s="17">
        <f t="shared" si="109"/>
        <v>0</v>
      </c>
      <c r="BA372" s="17" t="s">
        <v>1537</v>
      </c>
      <c r="BB372" s="21">
        <v>0</v>
      </c>
      <c r="BC372" s="17">
        <f t="shared" si="110"/>
        <v>0</v>
      </c>
      <c r="BD372" s="21">
        <v>0</v>
      </c>
      <c r="BE372" s="17">
        <f t="shared" si="111"/>
        <v>0</v>
      </c>
      <c r="BF372" s="21">
        <v>0</v>
      </c>
      <c r="BG372" s="17">
        <f t="shared" si="112"/>
        <v>0</v>
      </c>
      <c r="BH372" s="21"/>
      <c r="BI372" s="17"/>
      <c r="BJ372" s="21">
        <f t="shared" si="114"/>
        <v>94</v>
      </c>
      <c r="BK372" s="21">
        <f t="shared" si="115"/>
        <v>21.5</v>
      </c>
      <c r="BL372" s="21">
        <f t="shared" si="116"/>
        <v>8</v>
      </c>
      <c r="BM372" s="21">
        <f t="shared" si="117"/>
        <v>0</v>
      </c>
      <c r="BN372" s="17"/>
      <c r="BO372" s="17"/>
      <c r="BQ372" s="17">
        <v>0.45454545454545453</v>
      </c>
      <c r="BR372" s="26">
        <v>0.72</v>
      </c>
      <c r="BS372" s="26">
        <f t="shared" si="118"/>
        <v>0.55454545454545456</v>
      </c>
      <c r="BU372" s="17" t="e">
        <f t="shared" si="119"/>
        <v>#DIV/0!</v>
      </c>
    </row>
    <row r="373" spans="1:73" s="6" customFormat="1" ht="18.75" customHeight="1" x14ac:dyDescent="0.15">
      <c r="A373" s="6" t="s">
        <v>1538</v>
      </c>
      <c r="B373" s="6" t="s">
        <v>895</v>
      </c>
      <c r="C373" s="6" t="s">
        <v>994</v>
      </c>
      <c r="D373" s="6" t="s">
        <v>994</v>
      </c>
      <c r="E373" s="6" t="s">
        <v>1001</v>
      </c>
      <c r="F373" s="6" t="s">
        <v>1001</v>
      </c>
      <c r="G373" s="6" t="s">
        <v>333</v>
      </c>
      <c r="H373" s="6" t="s">
        <v>1006</v>
      </c>
      <c r="I373" s="6" t="s">
        <v>1007</v>
      </c>
      <c r="J373" s="6" t="s">
        <v>29</v>
      </c>
      <c r="K373" s="6" t="s">
        <v>1520</v>
      </c>
      <c r="L373" s="6" t="s">
        <v>1545</v>
      </c>
      <c r="M373" s="6" t="s">
        <v>1535</v>
      </c>
      <c r="N373" s="6">
        <v>0</v>
      </c>
      <c r="O373" s="8"/>
      <c r="P373" s="8">
        <v>3</v>
      </c>
      <c r="Q373" s="8">
        <v>2.7783333333333302</v>
      </c>
      <c r="R373" s="7">
        <f t="shared" si="120"/>
        <v>5.416666666666667</v>
      </c>
      <c r="S373" s="17">
        <f t="shared" si="121"/>
        <v>0.94961007798440544</v>
      </c>
      <c r="V373" s="6">
        <v>7</v>
      </c>
      <c r="W373" s="6">
        <v>6</v>
      </c>
      <c r="X373" s="6" t="s">
        <v>31</v>
      </c>
      <c r="Y373" s="8">
        <v>6</v>
      </c>
      <c r="Z373" s="8">
        <v>4</v>
      </c>
      <c r="AA373" s="8">
        <v>5</v>
      </c>
      <c r="AB373" s="8">
        <v>4</v>
      </c>
      <c r="AC373" s="8">
        <v>5</v>
      </c>
      <c r="AD373" s="8">
        <v>5</v>
      </c>
      <c r="AE373" s="8">
        <v>5</v>
      </c>
      <c r="AF373" s="8">
        <v>5</v>
      </c>
      <c r="AG373" s="8">
        <v>6</v>
      </c>
      <c r="AH373" s="21">
        <v>4</v>
      </c>
      <c r="AI373" s="21">
        <v>10</v>
      </c>
      <c r="AJ373" s="21">
        <v>6</v>
      </c>
      <c r="AK373" s="8">
        <f t="shared" si="102"/>
        <v>65</v>
      </c>
      <c r="AL373" s="8">
        <v>15.1</v>
      </c>
      <c r="AM373" s="17">
        <f t="shared" si="103"/>
        <v>2.5166666666666666</v>
      </c>
      <c r="AN373" s="8">
        <v>0</v>
      </c>
      <c r="AO373" s="17">
        <f t="shared" si="104"/>
        <v>0</v>
      </c>
      <c r="AP373" s="7">
        <v>0</v>
      </c>
      <c r="AQ373" s="17">
        <f t="shared" si="105"/>
        <v>0</v>
      </c>
      <c r="AR373" s="21">
        <v>3</v>
      </c>
      <c r="AS373" s="17">
        <f t="shared" si="106"/>
        <v>0.75</v>
      </c>
      <c r="AT373" s="21">
        <v>5</v>
      </c>
      <c r="AU373" s="17">
        <f t="shared" si="107"/>
        <v>1</v>
      </c>
      <c r="AV373" s="21">
        <v>1</v>
      </c>
      <c r="AW373" s="17">
        <f t="shared" si="108"/>
        <v>0.2</v>
      </c>
      <c r="AX373" s="17" t="s">
        <v>1537</v>
      </c>
      <c r="AY373" s="21">
        <v>10</v>
      </c>
      <c r="AZ373" s="17">
        <f t="shared" si="109"/>
        <v>2</v>
      </c>
      <c r="BA373" s="17"/>
      <c r="BB373" s="21">
        <v>6.58</v>
      </c>
      <c r="BC373" s="17">
        <f t="shared" si="110"/>
        <v>1.3160000000000001</v>
      </c>
      <c r="BD373" s="21">
        <v>1.08</v>
      </c>
      <c r="BE373" s="17">
        <f t="shared" si="111"/>
        <v>0.18000000000000002</v>
      </c>
      <c r="BF373" s="21">
        <v>11.170000000000002</v>
      </c>
      <c r="BG373" s="17">
        <f t="shared" si="112"/>
        <v>2.7925000000000004</v>
      </c>
      <c r="BH373" s="21">
        <v>14.41</v>
      </c>
      <c r="BI373" s="17">
        <f t="shared" si="113"/>
        <v>1.4410000000000001</v>
      </c>
      <c r="BJ373" s="21">
        <f t="shared" si="114"/>
        <v>59</v>
      </c>
      <c r="BK373" s="21">
        <f t="shared" si="115"/>
        <v>67.34</v>
      </c>
      <c r="BL373" s="21">
        <f t="shared" si="116"/>
        <v>20</v>
      </c>
      <c r="BM373" s="21">
        <f t="shared" si="117"/>
        <v>25.580000000000002</v>
      </c>
      <c r="BN373" s="17"/>
      <c r="BO373" s="17"/>
      <c r="BQ373" s="17">
        <v>0.45454545454545453</v>
      </c>
      <c r="BR373" s="26">
        <v>0.72</v>
      </c>
      <c r="BS373" s="26">
        <f t="shared" si="118"/>
        <v>0.55454545454545456</v>
      </c>
      <c r="BU373" s="17">
        <f t="shared" si="119"/>
        <v>0</v>
      </c>
    </row>
    <row r="374" spans="1:73" s="6" customFormat="1" ht="18.75" customHeight="1" x14ac:dyDescent="0.15">
      <c r="A374" s="6" t="s">
        <v>1538</v>
      </c>
      <c r="B374" s="6" t="s">
        <v>895</v>
      </c>
      <c r="C374" s="6" t="s">
        <v>994</v>
      </c>
      <c r="D374" s="6" t="s">
        <v>994</v>
      </c>
      <c r="E374" s="6" t="s">
        <v>1001</v>
      </c>
      <c r="F374" s="6" t="s">
        <v>1001</v>
      </c>
      <c r="G374" s="6" t="s">
        <v>333</v>
      </c>
      <c r="H374" s="6" t="s">
        <v>1008</v>
      </c>
      <c r="I374" s="6" t="s">
        <v>1009</v>
      </c>
      <c r="J374" s="6" t="s">
        <v>29</v>
      </c>
      <c r="K374" s="6" t="s">
        <v>1520</v>
      </c>
      <c r="L374" s="6" t="s">
        <v>1545</v>
      </c>
      <c r="M374" s="6" t="s">
        <v>1535</v>
      </c>
      <c r="N374" s="6">
        <v>0</v>
      </c>
      <c r="O374" s="8"/>
      <c r="P374" s="8">
        <v>3</v>
      </c>
      <c r="Q374" s="8">
        <v>5</v>
      </c>
      <c r="R374" s="7">
        <f t="shared" si="120"/>
        <v>6.7</v>
      </c>
      <c r="S374" s="17">
        <f t="shared" si="121"/>
        <v>0.34000000000000008</v>
      </c>
      <c r="V374" s="6">
        <v>3</v>
      </c>
      <c r="W374" s="6">
        <v>3</v>
      </c>
      <c r="X374" s="6" t="s">
        <v>31</v>
      </c>
      <c r="Y374" s="8">
        <v>8</v>
      </c>
      <c r="Z374" s="8">
        <v>5</v>
      </c>
      <c r="AA374" s="8">
        <v>7</v>
      </c>
      <c r="AB374" s="8">
        <v>6</v>
      </c>
      <c r="AC374" s="8">
        <v>7</v>
      </c>
      <c r="AD374" s="8">
        <v>6</v>
      </c>
      <c r="AE374" s="8">
        <v>7</v>
      </c>
      <c r="AF374" s="8">
        <v>7</v>
      </c>
      <c r="AG374" s="8">
        <v>8</v>
      </c>
      <c r="AH374" s="21">
        <v>6</v>
      </c>
      <c r="AI374" s="21"/>
      <c r="AJ374" s="21"/>
      <c r="AK374" s="8">
        <f t="shared" si="102"/>
        <v>67</v>
      </c>
      <c r="AL374" s="8">
        <v>1.2</v>
      </c>
      <c r="AM374" s="17">
        <f t="shared" si="103"/>
        <v>0.15</v>
      </c>
      <c r="AN374" s="8">
        <v>0</v>
      </c>
      <c r="AO374" s="17">
        <f t="shared" si="104"/>
        <v>0</v>
      </c>
      <c r="AP374" s="7">
        <v>0</v>
      </c>
      <c r="AQ374" s="17">
        <f t="shared" si="105"/>
        <v>0</v>
      </c>
      <c r="AR374" s="21">
        <v>6</v>
      </c>
      <c r="AS374" s="17">
        <f t="shared" si="106"/>
        <v>1</v>
      </c>
      <c r="AT374" s="21">
        <v>6</v>
      </c>
      <c r="AU374" s="17">
        <f t="shared" si="107"/>
        <v>0.8571428571428571</v>
      </c>
      <c r="AV374" s="21">
        <v>0</v>
      </c>
      <c r="AW374" s="17">
        <f t="shared" si="108"/>
        <v>0</v>
      </c>
      <c r="AX374" s="17" t="s">
        <v>1537</v>
      </c>
      <c r="AY374" s="21">
        <v>0</v>
      </c>
      <c r="AZ374" s="17">
        <f t="shared" si="109"/>
        <v>0</v>
      </c>
      <c r="BA374" s="17" t="s">
        <v>1537</v>
      </c>
      <c r="BB374" s="21">
        <v>0</v>
      </c>
      <c r="BC374" s="17">
        <f t="shared" si="110"/>
        <v>0</v>
      </c>
      <c r="BD374" s="21">
        <v>0</v>
      </c>
      <c r="BE374" s="17">
        <f t="shared" si="111"/>
        <v>0</v>
      </c>
      <c r="BF374" s="21">
        <v>0</v>
      </c>
      <c r="BG374" s="17">
        <f t="shared" si="112"/>
        <v>0</v>
      </c>
      <c r="BH374" s="21"/>
      <c r="BI374" s="17"/>
      <c r="BJ374" s="21">
        <f t="shared" si="114"/>
        <v>67</v>
      </c>
      <c r="BK374" s="21">
        <f t="shared" si="115"/>
        <v>13.2</v>
      </c>
      <c r="BL374" s="21">
        <f t="shared" si="116"/>
        <v>6</v>
      </c>
      <c r="BM374" s="21">
        <f t="shared" si="117"/>
        <v>0</v>
      </c>
      <c r="BN374" s="17"/>
      <c r="BO374" s="17"/>
      <c r="BQ374" s="17">
        <v>0.45454545454545453</v>
      </c>
      <c r="BR374" s="26">
        <v>0.72</v>
      </c>
      <c r="BS374" s="26">
        <f t="shared" si="118"/>
        <v>0.55454545454545456</v>
      </c>
      <c r="BU374" s="17" t="e">
        <f t="shared" si="119"/>
        <v>#DIV/0!</v>
      </c>
    </row>
    <row r="375" spans="1:73" s="6" customFormat="1" ht="18.75" customHeight="1" x14ac:dyDescent="0.15">
      <c r="A375" s="6" t="s">
        <v>1538</v>
      </c>
      <c r="B375" s="6" t="s">
        <v>895</v>
      </c>
      <c r="C375" s="6" t="s">
        <v>994</v>
      </c>
      <c r="D375" s="6" t="s">
        <v>994</v>
      </c>
      <c r="E375" s="6" t="s">
        <v>1001</v>
      </c>
      <c r="F375" s="6" t="s">
        <v>1001</v>
      </c>
      <c r="G375" s="6" t="s">
        <v>333</v>
      </c>
      <c r="H375" s="6" t="s">
        <v>1010</v>
      </c>
      <c r="I375" s="6" t="s">
        <v>1011</v>
      </c>
      <c r="J375" s="6" t="s">
        <v>27</v>
      </c>
      <c r="K375" s="6" t="s">
        <v>1513</v>
      </c>
      <c r="L375" s="6" t="s">
        <v>1545</v>
      </c>
      <c r="M375" s="6" t="s">
        <v>1533</v>
      </c>
      <c r="N375" s="6">
        <v>1</v>
      </c>
      <c r="O375" s="8"/>
      <c r="P375" s="8"/>
      <c r="Q375" s="8">
        <v>11.217499999999999</v>
      </c>
      <c r="R375" s="7">
        <f t="shared" si="120"/>
        <v>18.6325</v>
      </c>
      <c r="S375" s="17">
        <f t="shared" si="121"/>
        <v>0.66102072654334765</v>
      </c>
      <c r="V375" s="6">
        <v>2</v>
      </c>
      <c r="W375" s="6">
        <v>2</v>
      </c>
      <c r="X375" s="6" t="s">
        <v>31</v>
      </c>
      <c r="Y375" s="8">
        <v>23</v>
      </c>
      <c r="Z375" s="8">
        <v>15</v>
      </c>
      <c r="AA375" s="8">
        <v>18</v>
      </c>
      <c r="AB375" s="8">
        <v>18</v>
      </c>
      <c r="AC375" s="8">
        <v>19</v>
      </c>
      <c r="AD375" s="8">
        <v>18</v>
      </c>
      <c r="AE375" s="8">
        <v>18</v>
      </c>
      <c r="AF375" s="8">
        <v>19</v>
      </c>
      <c r="AG375" s="8">
        <v>21</v>
      </c>
      <c r="AH375" s="21">
        <v>16</v>
      </c>
      <c r="AI375" s="21">
        <v>16.59</v>
      </c>
      <c r="AJ375" s="21">
        <v>22</v>
      </c>
      <c r="AK375" s="8">
        <f t="shared" si="102"/>
        <v>223.59</v>
      </c>
      <c r="AL375" s="8">
        <v>28</v>
      </c>
      <c r="AM375" s="17">
        <f t="shared" si="103"/>
        <v>1.2173913043478262</v>
      </c>
      <c r="AN375" s="8">
        <v>10</v>
      </c>
      <c r="AO375" s="17">
        <f t="shared" si="104"/>
        <v>0.66666666666666663</v>
      </c>
      <c r="AP375" s="7">
        <v>3</v>
      </c>
      <c r="AQ375" s="17">
        <f t="shared" si="105"/>
        <v>0.16666666666666666</v>
      </c>
      <c r="AR375" s="21">
        <v>6</v>
      </c>
      <c r="AS375" s="17">
        <f t="shared" si="106"/>
        <v>0.33333333333333331</v>
      </c>
      <c r="AT375" s="21">
        <v>19</v>
      </c>
      <c r="AU375" s="17">
        <f t="shared" si="107"/>
        <v>1</v>
      </c>
      <c r="AV375" s="21">
        <v>25</v>
      </c>
      <c r="AW375" s="17">
        <f t="shared" si="108"/>
        <v>1.3888888888888888</v>
      </c>
      <c r="AX375" s="17"/>
      <c r="AY375" s="21">
        <v>3</v>
      </c>
      <c r="AZ375" s="17">
        <f t="shared" si="109"/>
        <v>0.16666666666666666</v>
      </c>
      <c r="BA375" s="17" t="s">
        <v>1537</v>
      </c>
      <c r="BB375" s="21">
        <v>0</v>
      </c>
      <c r="BC375" s="17">
        <f t="shared" si="110"/>
        <v>0</v>
      </c>
      <c r="BD375" s="21">
        <v>0</v>
      </c>
      <c r="BE375" s="17">
        <f t="shared" si="111"/>
        <v>0</v>
      </c>
      <c r="BF375" s="21">
        <v>0</v>
      </c>
      <c r="BG375" s="17">
        <f t="shared" si="112"/>
        <v>0</v>
      </c>
      <c r="BH375" s="21">
        <v>0</v>
      </c>
      <c r="BI375" s="17">
        <f t="shared" si="113"/>
        <v>0</v>
      </c>
      <c r="BJ375" s="21">
        <f t="shared" si="114"/>
        <v>201.59</v>
      </c>
      <c r="BK375" s="21">
        <f t="shared" si="115"/>
        <v>94</v>
      </c>
      <c r="BL375" s="21">
        <f t="shared" si="116"/>
        <v>54.59</v>
      </c>
      <c r="BM375" s="21">
        <f t="shared" si="117"/>
        <v>0</v>
      </c>
      <c r="BN375" s="17" t="s">
        <v>1601</v>
      </c>
      <c r="BO375" s="17" t="s">
        <v>1601</v>
      </c>
      <c r="BQ375" s="17">
        <v>0.45454545454545453</v>
      </c>
      <c r="BR375" s="26">
        <v>0.72</v>
      </c>
      <c r="BS375" s="26">
        <f t="shared" si="118"/>
        <v>0.55454545454545456</v>
      </c>
      <c r="BU375" s="17">
        <f t="shared" si="119"/>
        <v>0</v>
      </c>
    </row>
    <row r="376" spans="1:73" s="6" customFormat="1" ht="18.75" customHeight="1" x14ac:dyDescent="0.15">
      <c r="A376" s="6" t="s">
        <v>1538</v>
      </c>
      <c r="B376" s="6" t="s">
        <v>895</v>
      </c>
      <c r="C376" s="6" t="s">
        <v>953</v>
      </c>
      <c r="D376" s="6" t="s">
        <v>953</v>
      </c>
      <c r="E376" s="6" t="s">
        <v>953</v>
      </c>
      <c r="F376" s="6" t="s">
        <v>953</v>
      </c>
      <c r="G376" s="6" t="s">
        <v>355</v>
      </c>
      <c r="H376" s="6" t="s">
        <v>954</v>
      </c>
      <c r="I376" s="6" t="s">
        <v>955</v>
      </c>
      <c r="J376" s="6" t="s">
        <v>27</v>
      </c>
      <c r="K376" s="6" t="s">
        <v>1513</v>
      </c>
      <c r="L376" s="6" t="s">
        <v>1545</v>
      </c>
      <c r="M376" s="6" t="s">
        <v>1533</v>
      </c>
      <c r="N376" s="6">
        <v>1</v>
      </c>
      <c r="O376" s="8">
        <v>12</v>
      </c>
      <c r="P376" s="8">
        <v>14</v>
      </c>
      <c r="Q376" s="8">
        <v>17</v>
      </c>
      <c r="R376" s="7">
        <f t="shared" si="120"/>
        <v>24.01</v>
      </c>
      <c r="S376" s="17">
        <f t="shared" si="121"/>
        <v>0.41235294117647059</v>
      </c>
      <c r="T376" s="6">
        <v>3</v>
      </c>
      <c r="U376" s="6">
        <v>3</v>
      </c>
      <c r="V376" s="6">
        <v>2</v>
      </c>
      <c r="W376" s="6">
        <v>1</v>
      </c>
      <c r="X376" s="6" t="s">
        <v>28</v>
      </c>
      <c r="Y376" s="8">
        <v>29</v>
      </c>
      <c r="Z376" s="8">
        <v>19</v>
      </c>
      <c r="AA376" s="8">
        <v>24</v>
      </c>
      <c r="AB376" s="8">
        <v>23</v>
      </c>
      <c r="AC376" s="8">
        <v>23</v>
      </c>
      <c r="AD376" s="8">
        <v>23</v>
      </c>
      <c r="AE376" s="8">
        <v>24</v>
      </c>
      <c r="AF376" s="8">
        <v>25</v>
      </c>
      <c r="AG376" s="8">
        <v>28</v>
      </c>
      <c r="AH376" s="21">
        <v>20</v>
      </c>
      <c r="AI376" s="21">
        <v>22.12</v>
      </c>
      <c r="AJ376" s="21">
        <v>28</v>
      </c>
      <c r="AK376" s="8">
        <f t="shared" si="102"/>
        <v>288.12</v>
      </c>
      <c r="AL376" s="8">
        <v>30.3</v>
      </c>
      <c r="AM376" s="17">
        <f t="shared" si="103"/>
        <v>1.0448275862068965</v>
      </c>
      <c r="AN376" s="8">
        <v>24.66</v>
      </c>
      <c r="AO376" s="17">
        <f t="shared" si="104"/>
        <v>1.2978947368421052</v>
      </c>
      <c r="AP376" s="7">
        <v>28.1</v>
      </c>
      <c r="AQ376" s="17">
        <f t="shared" si="105"/>
        <v>1.1708333333333334</v>
      </c>
      <c r="AR376" s="21">
        <v>30.2</v>
      </c>
      <c r="AS376" s="17">
        <f t="shared" si="106"/>
        <v>1.3130434782608695</v>
      </c>
      <c r="AT376" s="21">
        <v>32</v>
      </c>
      <c r="AU376" s="17">
        <f t="shared" si="107"/>
        <v>1.3913043478260869</v>
      </c>
      <c r="AV376" s="21">
        <v>23.8</v>
      </c>
      <c r="AW376" s="17">
        <f t="shared" si="108"/>
        <v>1.0347826086956522</v>
      </c>
      <c r="AX376" s="17"/>
      <c r="AY376" s="21">
        <v>17.600000000000001</v>
      </c>
      <c r="AZ376" s="17">
        <f t="shared" si="109"/>
        <v>0.73333333333333339</v>
      </c>
      <c r="BA376" s="17" t="s">
        <v>1537</v>
      </c>
      <c r="BB376" s="21">
        <v>8</v>
      </c>
      <c r="BC376" s="17">
        <f t="shared" si="110"/>
        <v>0.32</v>
      </c>
      <c r="BD376" s="21">
        <v>15</v>
      </c>
      <c r="BE376" s="17">
        <f t="shared" si="111"/>
        <v>0.5357142857142857</v>
      </c>
      <c r="BF376" s="21">
        <v>15</v>
      </c>
      <c r="BG376" s="17">
        <f t="shared" si="112"/>
        <v>0.75</v>
      </c>
      <c r="BH376" s="21">
        <v>9</v>
      </c>
      <c r="BI376" s="17">
        <f t="shared" si="113"/>
        <v>0.40687160940325495</v>
      </c>
      <c r="BJ376" s="21">
        <f t="shared" si="114"/>
        <v>260.12</v>
      </c>
      <c r="BK376" s="21">
        <f t="shared" si="115"/>
        <v>233.66</v>
      </c>
      <c r="BL376" s="21">
        <f t="shared" si="116"/>
        <v>70.12</v>
      </c>
      <c r="BM376" s="21">
        <f t="shared" si="117"/>
        <v>24</v>
      </c>
      <c r="BN376" s="17" t="s">
        <v>1601</v>
      </c>
      <c r="BO376" s="17" t="s">
        <v>1601</v>
      </c>
      <c r="BQ376" s="17">
        <v>0.57228017883755555</v>
      </c>
      <c r="BR376" s="26">
        <v>0.72</v>
      </c>
      <c r="BS376" s="26">
        <f t="shared" si="118"/>
        <v>0.67228017883755553</v>
      </c>
      <c r="BU376" s="17">
        <f t="shared" si="119"/>
        <v>0</v>
      </c>
    </row>
    <row r="377" spans="1:73" s="6" customFormat="1" ht="18.75" customHeight="1" x14ac:dyDescent="0.15">
      <c r="A377" s="6" t="s">
        <v>1538</v>
      </c>
      <c r="B377" s="6" t="s">
        <v>895</v>
      </c>
      <c r="C377" s="6" t="s">
        <v>953</v>
      </c>
      <c r="D377" s="6" t="s">
        <v>953</v>
      </c>
      <c r="E377" s="6" t="s">
        <v>953</v>
      </c>
      <c r="F377" s="6" t="s">
        <v>953</v>
      </c>
      <c r="G377" s="6" t="s">
        <v>355</v>
      </c>
      <c r="H377" s="6" t="s">
        <v>956</v>
      </c>
      <c r="I377" s="6" t="s">
        <v>957</v>
      </c>
      <c r="J377" s="6" t="s">
        <v>27</v>
      </c>
      <c r="K377" s="6" t="s">
        <v>1513</v>
      </c>
      <c r="L377" s="6" t="s">
        <v>1545</v>
      </c>
      <c r="M377" s="6" t="s">
        <v>1533</v>
      </c>
      <c r="N377" s="6">
        <v>1</v>
      </c>
      <c r="O377" s="8">
        <v>10</v>
      </c>
      <c r="P377" s="8">
        <v>12</v>
      </c>
      <c r="Q377" s="8">
        <v>16</v>
      </c>
      <c r="R377" s="7">
        <f t="shared" si="120"/>
        <v>23.277500000000003</v>
      </c>
      <c r="S377" s="17">
        <f t="shared" si="121"/>
        <v>0.45484375000000021</v>
      </c>
      <c r="T377" s="6">
        <v>3</v>
      </c>
      <c r="U377" s="6">
        <v>3</v>
      </c>
      <c r="V377" s="6">
        <v>2</v>
      </c>
      <c r="W377" s="6">
        <v>1</v>
      </c>
      <c r="X377" s="6" t="s">
        <v>28</v>
      </c>
      <c r="Y377" s="8">
        <v>28</v>
      </c>
      <c r="Z377" s="8">
        <v>18</v>
      </c>
      <c r="AA377" s="8">
        <v>23</v>
      </c>
      <c r="AB377" s="8">
        <v>22</v>
      </c>
      <c r="AC377" s="8">
        <v>23</v>
      </c>
      <c r="AD377" s="8">
        <v>22</v>
      </c>
      <c r="AE377" s="8">
        <v>23</v>
      </c>
      <c r="AF377" s="8">
        <v>24</v>
      </c>
      <c r="AG377" s="8">
        <v>27</v>
      </c>
      <c r="AH377" s="21">
        <v>20</v>
      </c>
      <c r="AI377" s="21">
        <v>21.330000000000002</v>
      </c>
      <c r="AJ377" s="21">
        <v>28</v>
      </c>
      <c r="AK377" s="8">
        <f t="shared" si="102"/>
        <v>279.33000000000004</v>
      </c>
      <c r="AL377" s="8">
        <v>28.5</v>
      </c>
      <c r="AM377" s="17">
        <f t="shared" si="103"/>
        <v>1.0178571428571428</v>
      </c>
      <c r="AN377" s="8">
        <v>19.41</v>
      </c>
      <c r="AO377" s="17">
        <f t="shared" si="104"/>
        <v>1.0783333333333334</v>
      </c>
      <c r="AP377" s="7">
        <v>23</v>
      </c>
      <c r="AQ377" s="17">
        <f t="shared" si="105"/>
        <v>1</v>
      </c>
      <c r="AR377" s="21">
        <v>29.1</v>
      </c>
      <c r="AS377" s="17">
        <f t="shared" si="106"/>
        <v>1.3227272727272728</v>
      </c>
      <c r="AT377" s="21">
        <v>34</v>
      </c>
      <c r="AU377" s="17">
        <f t="shared" si="107"/>
        <v>1.4782608695652173</v>
      </c>
      <c r="AV377" s="21">
        <v>25.099999999999998</v>
      </c>
      <c r="AW377" s="17">
        <f t="shared" si="108"/>
        <v>1.1409090909090909</v>
      </c>
      <c r="AX377" s="17"/>
      <c r="AY377" s="21">
        <v>16.2</v>
      </c>
      <c r="AZ377" s="17">
        <f t="shared" si="109"/>
        <v>0.70434782608695645</v>
      </c>
      <c r="BA377" s="17" t="s">
        <v>1537</v>
      </c>
      <c r="BB377" s="21">
        <v>3</v>
      </c>
      <c r="BC377" s="17">
        <f t="shared" si="110"/>
        <v>0.125</v>
      </c>
      <c r="BD377" s="21">
        <v>12</v>
      </c>
      <c r="BE377" s="17">
        <f t="shared" si="111"/>
        <v>0.44444444444444442</v>
      </c>
      <c r="BF377" s="21">
        <v>5</v>
      </c>
      <c r="BG377" s="17">
        <f t="shared" si="112"/>
        <v>0.25</v>
      </c>
      <c r="BH377" s="21">
        <v>0</v>
      </c>
      <c r="BI377" s="17">
        <f t="shared" si="113"/>
        <v>0</v>
      </c>
      <c r="BJ377" s="21">
        <f t="shared" si="114"/>
        <v>251.33</v>
      </c>
      <c r="BK377" s="21">
        <f t="shared" si="115"/>
        <v>195.30999999999997</v>
      </c>
      <c r="BL377" s="21">
        <f t="shared" si="116"/>
        <v>69.33</v>
      </c>
      <c r="BM377" s="21">
        <f t="shared" si="117"/>
        <v>5</v>
      </c>
      <c r="BN377" s="17" t="s">
        <v>1601</v>
      </c>
      <c r="BO377" s="17" t="s">
        <v>1601</v>
      </c>
      <c r="BQ377" s="17">
        <v>0.57228017883755555</v>
      </c>
      <c r="BR377" s="26">
        <v>0.72</v>
      </c>
      <c r="BS377" s="26">
        <f t="shared" si="118"/>
        <v>0.67228017883755553</v>
      </c>
      <c r="BU377" s="17">
        <f t="shared" si="119"/>
        <v>0</v>
      </c>
    </row>
    <row r="378" spans="1:73" s="6" customFormat="1" ht="18.75" customHeight="1" x14ac:dyDescent="0.15">
      <c r="A378" s="6" t="s">
        <v>1538</v>
      </c>
      <c r="B378" s="6" t="s">
        <v>895</v>
      </c>
      <c r="C378" s="6" t="s">
        <v>953</v>
      </c>
      <c r="D378" s="6" t="s">
        <v>953</v>
      </c>
      <c r="E378" s="6" t="s">
        <v>953</v>
      </c>
      <c r="F378" s="6" t="s">
        <v>953</v>
      </c>
      <c r="G378" s="6" t="s">
        <v>355</v>
      </c>
      <c r="H378" s="6" t="s">
        <v>958</v>
      </c>
      <c r="I378" s="6" t="s">
        <v>959</v>
      </c>
      <c r="J378" s="6" t="s">
        <v>27</v>
      </c>
      <c r="K378" s="6" t="s">
        <v>1539</v>
      </c>
      <c r="L378" s="6" t="s">
        <v>1545</v>
      </c>
      <c r="M378" s="6" t="s">
        <v>1533</v>
      </c>
      <c r="N378" s="6">
        <v>1</v>
      </c>
      <c r="O378" s="8">
        <v>11</v>
      </c>
      <c r="P378" s="8">
        <v>18</v>
      </c>
      <c r="Q378" s="8">
        <v>23</v>
      </c>
      <c r="R378" s="7">
        <f t="shared" si="120"/>
        <v>30.577969127666666</v>
      </c>
      <c r="S378" s="17">
        <f t="shared" si="121"/>
        <v>0.32947691859420281</v>
      </c>
      <c r="T378" s="6">
        <v>3</v>
      </c>
      <c r="U378" s="6">
        <v>3</v>
      </c>
      <c r="V378" s="6">
        <v>2</v>
      </c>
      <c r="W378" s="6">
        <v>1</v>
      </c>
      <c r="X378" s="6" t="s">
        <v>28</v>
      </c>
      <c r="Y378" s="8">
        <v>36.798580200000004</v>
      </c>
      <c r="Z378" s="8">
        <v>24.493385100000001</v>
      </c>
      <c r="AA378" s="8">
        <v>30.3439449</v>
      </c>
      <c r="AB378" s="8">
        <v>29.251694100000002</v>
      </c>
      <c r="AC378" s="8">
        <v>30.967946699999999</v>
      </c>
      <c r="AD378" s="8">
        <v>29.115296099999998</v>
      </c>
      <c r="AE378" s="8">
        <v>29.894936399999999</v>
      </c>
      <c r="AF378" s="8">
        <v>31.631801100000001</v>
      </c>
      <c r="AG378" s="8">
        <v>35.1222183</v>
      </c>
      <c r="AH378" s="21">
        <v>26</v>
      </c>
      <c r="AI378" s="21">
        <v>27.377087232000001</v>
      </c>
      <c r="AJ378" s="21">
        <v>35.938739400000003</v>
      </c>
      <c r="AK378" s="8">
        <f t="shared" si="102"/>
        <v>366.93562953200001</v>
      </c>
      <c r="AL378" s="8">
        <v>11.21</v>
      </c>
      <c r="AM378" s="17">
        <f t="shared" si="103"/>
        <v>0.3046313183572229</v>
      </c>
      <c r="AN378" s="8">
        <v>25</v>
      </c>
      <c r="AO378" s="17">
        <f t="shared" si="104"/>
        <v>1.0206837437100518</v>
      </c>
      <c r="AP378" s="7">
        <v>15.458</v>
      </c>
      <c r="AQ378" s="17">
        <f t="shared" si="105"/>
        <v>0.50942618209143931</v>
      </c>
      <c r="AR378" s="21">
        <v>18.96</v>
      </c>
      <c r="AS378" s="17">
        <f t="shared" si="106"/>
        <v>0.64816758766802496</v>
      </c>
      <c r="AT378" s="21">
        <v>21.75</v>
      </c>
      <c r="AU378" s="17">
        <f t="shared" si="107"/>
        <v>0.70233910600214255</v>
      </c>
      <c r="AV378" s="21">
        <v>15.5</v>
      </c>
      <c r="AW378" s="17">
        <f t="shared" si="108"/>
        <v>0.53236621557147756</v>
      </c>
      <c r="AX378" s="17" t="s">
        <v>1537</v>
      </c>
      <c r="AY378" s="21">
        <v>17.8333333333333</v>
      </c>
      <c r="AZ378" s="17">
        <f t="shared" si="109"/>
        <v>0.59653357661377404</v>
      </c>
      <c r="BA378" s="17" t="s">
        <v>1537</v>
      </c>
      <c r="BB378" s="21">
        <v>11.875</v>
      </c>
      <c r="BC378" s="17">
        <f t="shared" si="110"/>
        <v>0.3754133368017416</v>
      </c>
      <c r="BD378" s="21">
        <v>19.7916666666667</v>
      </c>
      <c r="BE378" s="17">
        <f t="shared" si="111"/>
        <v>0.56350844635194075</v>
      </c>
      <c r="BF378" s="21">
        <v>24.125</v>
      </c>
      <c r="BG378" s="17">
        <f t="shared" si="112"/>
        <v>0.92788461538461542</v>
      </c>
      <c r="BH378" s="21">
        <v>17.958333333333332</v>
      </c>
      <c r="BI378" s="17">
        <f t="shared" si="113"/>
        <v>0.65596216212302316</v>
      </c>
      <c r="BJ378" s="21">
        <f t="shared" si="114"/>
        <v>330.99689013199998</v>
      </c>
      <c r="BK378" s="21">
        <f t="shared" si="115"/>
        <v>199.46133333333333</v>
      </c>
      <c r="BL378" s="21">
        <f t="shared" si="116"/>
        <v>89.315826632000011</v>
      </c>
      <c r="BM378" s="21">
        <f t="shared" si="117"/>
        <v>42.083333333333329</v>
      </c>
      <c r="BN378" s="17" t="s">
        <v>1601</v>
      </c>
      <c r="BO378" s="17" t="s">
        <v>1601</v>
      </c>
      <c r="BQ378" s="17">
        <v>0.57228017883755555</v>
      </c>
      <c r="BR378" s="26">
        <v>0.72</v>
      </c>
      <c r="BS378" s="26">
        <f t="shared" si="118"/>
        <v>0.67228017883755553</v>
      </c>
      <c r="BU378" s="17">
        <f t="shared" si="119"/>
        <v>0</v>
      </c>
    </row>
    <row r="379" spans="1:73" s="6" customFormat="1" ht="18.75" customHeight="1" x14ac:dyDescent="0.15">
      <c r="A379" s="6" t="s">
        <v>1538</v>
      </c>
      <c r="B379" s="6" t="s">
        <v>895</v>
      </c>
      <c r="C379" s="6" t="s">
        <v>953</v>
      </c>
      <c r="D379" s="6" t="s">
        <v>953</v>
      </c>
      <c r="E379" s="6" t="s">
        <v>953</v>
      </c>
      <c r="F379" s="6" t="s">
        <v>953</v>
      </c>
      <c r="G379" s="6" t="s">
        <v>355</v>
      </c>
      <c r="H379" s="6" t="s">
        <v>960</v>
      </c>
      <c r="I379" s="6" t="s">
        <v>961</v>
      </c>
      <c r="J379" s="6" t="s">
        <v>29</v>
      </c>
      <c r="K379" s="6" t="s">
        <v>1520</v>
      </c>
      <c r="L379" s="6" t="s">
        <v>1545</v>
      </c>
      <c r="M379" s="6" t="s">
        <v>1533</v>
      </c>
      <c r="N379" s="6">
        <v>1</v>
      </c>
      <c r="O379" s="8">
        <v>17</v>
      </c>
      <c r="P379" s="8">
        <v>18</v>
      </c>
      <c r="Q379" s="8">
        <v>25</v>
      </c>
      <c r="R379" s="7">
        <f t="shared" si="120"/>
        <v>41.660000000000004</v>
      </c>
      <c r="S379" s="17">
        <f t="shared" si="121"/>
        <v>0.6664000000000001</v>
      </c>
      <c r="T379" s="6">
        <v>3</v>
      </c>
      <c r="U379" s="6">
        <v>3</v>
      </c>
      <c r="V379" s="6">
        <v>2</v>
      </c>
      <c r="W379" s="6">
        <v>2</v>
      </c>
      <c r="X379" s="6" t="s">
        <v>28</v>
      </c>
      <c r="Y379" s="8">
        <v>50</v>
      </c>
      <c r="Z379" s="8">
        <v>33</v>
      </c>
      <c r="AA379" s="8">
        <v>41</v>
      </c>
      <c r="AB379" s="8">
        <v>40</v>
      </c>
      <c r="AC379" s="8">
        <v>42</v>
      </c>
      <c r="AD379" s="8">
        <v>40</v>
      </c>
      <c r="AE379" s="8">
        <v>41</v>
      </c>
      <c r="AF379" s="8">
        <v>43</v>
      </c>
      <c r="AG379" s="8">
        <v>48</v>
      </c>
      <c r="AH379" s="21">
        <v>35</v>
      </c>
      <c r="AI379" s="21">
        <v>37.92</v>
      </c>
      <c r="AJ379" s="21">
        <v>49</v>
      </c>
      <c r="AK379" s="8">
        <f t="shared" si="102"/>
        <v>499.92</v>
      </c>
      <c r="AL379" s="8">
        <v>47.8</v>
      </c>
      <c r="AM379" s="17">
        <f t="shared" si="103"/>
        <v>0.95599999999999996</v>
      </c>
      <c r="AN379" s="8">
        <v>49.87</v>
      </c>
      <c r="AO379" s="17">
        <f t="shared" si="104"/>
        <v>1.5112121212121212</v>
      </c>
      <c r="AP379" s="7">
        <v>50.2</v>
      </c>
      <c r="AQ379" s="17">
        <f t="shared" si="105"/>
        <v>1.224390243902439</v>
      </c>
      <c r="AR379" s="21">
        <v>75.2</v>
      </c>
      <c r="AS379" s="17">
        <f t="shared" si="106"/>
        <v>1.8800000000000001</v>
      </c>
      <c r="AT379" s="21">
        <v>67</v>
      </c>
      <c r="AU379" s="17">
        <f t="shared" si="107"/>
        <v>1.5952380952380953</v>
      </c>
      <c r="AV379" s="21">
        <v>72.7</v>
      </c>
      <c r="AW379" s="17">
        <f t="shared" si="108"/>
        <v>1.8175000000000001</v>
      </c>
      <c r="AX379" s="17"/>
      <c r="AY379" s="21">
        <v>70.2</v>
      </c>
      <c r="AZ379" s="17">
        <f t="shared" si="109"/>
        <v>1.7121951219512195</v>
      </c>
      <c r="BA379" s="17"/>
      <c r="BB379" s="21">
        <v>23</v>
      </c>
      <c r="BC379" s="17">
        <f t="shared" si="110"/>
        <v>0.53488372093023251</v>
      </c>
      <c r="BD379" s="21">
        <v>45</v>
      </c>
      <c r="BE379" s="17">
        <f t="shared" si="111"/>
        <v>0.9375</v>
      </c>
      <c r="BF379" s="21">
        <v>45</v>
      </c>
      <c r="BG379" s="17">
        <f t="shared" si="112"/>
        <v>1.2857142857142858</v>
      </c>
      <c r="BH379" s="21">
        <v>50</v>
      </c>
      <c r="BI379" s="17">
        <f t="shared" si="113"/>
        <v>1.3185654008438819</v>
      </c>
      <c r="BJ379" s="21">
        <f t="shared" si="114"/>
        <v>450.92</v>
      </c>
      <c r="BK379" s="21">
        <f t="shared" si="115"/>
        <v>595.97</v>
      </c>
      <c r="BL379" s="21">
        <f t="shared" si="116"/>
        <v>121.92</v>
      </c>
      <c r="BM379" s="21">
        <f t="shared" si="117"/>
        <v>95</v>
      </c>
      <c r="BN379" s="17"/>
      <c r="BO379" s="17"/>
      <c r="BQ379" s="17">
        <v>0.57228017883755555</v>
      </c>
      <c r="BR379" s="26">
        <v>0.72</v>
      </c>
      <c r="BS379" s="26">
        <f t="shared" si="118"/>
        <v>0.67228017883755553</v>
      </c>
      <c r="BU379" s="17">
        <f t="shared" si="119"/>
        <v>0</v>
      </c>
    </row>
    <row r="380" spans="1:73" s="6" customFormat="1" ht="18.75" customHeight="1" x14ac:dyDescent="0.15">
      <c r="A380" s="6" t="s">
        <v>1538</v>
      </c>
      <c r="B380" s="6" t="s">
        <v>895</v>
      </c>
      <c r="C380" s="6" t="s">
        <v>953</v>
      </c>
      <c r="D380" s="6" t="s">
        <v>953</v>
      </c>
      <c r="E380" s="6" t="s">
        <v>953</v>
      </c>
      <c r="F380" s="6" t="s">
        <v>953</v>
      </c>
      <c r="G380" s="6" t="s">
        <v>355</v>
      </c>
      <c r="H380" s="6" t="s">
        <v>962</v>
      </c>
      <c r="I380" s="6" t="s">
        <v>963</v>
      </c>
      <c r="J380" s="6" t="s">
        <v>29</v>
      </c>
      <c r="K380" s="6" t="s">
        <v>1520</v>
      </c>
      <c r="L380" s="6" t="s">
        <v>1545</v>
      </c>
      <c r="M380" s="6" t="s">
        <v>1533</v>
      </c>
      <c r="N380" s="6">
        <v>1</v>
      </c>
      <c r="O380" s="8"/>
      <c r="P380" s="8"/>
      <c r="Q380" s="8">
        <v>5</v>
      </c>
      <c r="R380" s="7">
        <f t="shared" si="120"/>
        <v>16.233333333333334</v>
      </c>
      <c r="S380" s="17">
        <f t="shared" si="121"/>
        <v>2.246666666666667</v>
      </c>
      <c r="V380" s="6">
        <v>3</v>
      </c>
      <c r="W380" s="6">
        <v>2</v>
      </c>
      <c r="X380" s="6" t="s">
        <v>31</v>
      </c>
      <c r="Y380" s="8">
        <v>21</v>
      </c>
      <c r="Z380" s="8">
        <v>15</v>
      </c>
      <c r="AA380" s="8">
        <v>15</v>
      </c>
      <c r="AB380" s="8">
        <v>15</v>
      </c>
      <c r="AC380" s="8">
        <v>16</v>
      </c>
      <c r="AD380" s="8">
        <v>15</v>
      </c>
      <c r="AE380" s="8">
        <v>16</v>
      </c>
      <c r="AF380" s="8">
        <v>15</v>
      </c>
      <c r="AG380" s="8">
        <v>15</v>
      </c>
      <c r="AH380" s="21">
        <v>16</v>
      </c>
      <c r="AI380" s="21">
        <v>15.8</v>
      </c>
      <c r="AJ380" s="21">
        <v>20</v>
      </c>
      <c r="AK380" s="8">
        <f t="shared" si="102"/>
        <v>194.8</v>
      </c>
      <c r="AL380" s="8">
        <v>18.399999999999999</v>
      </c>
      <c r="AM380" s="17">
        <f t="shared" si="103"/>
        <v>0.87619047619047608</v>
      </c>
      <c r="AN380" s="8">
        <v>15.74</v>
      </c>
      <c r="AO380" s="17">
        <f t="shared" si="104"/>
        <v>1.0493333333333335</v>
      </c>
      <c r="AP380" s="7">
        <v>22.8</v>
      </c>
      <c r="AQ380" s="17">
        <f t="shared" si="105"/>
        <v>1.52</v>
      </c>
      <c r="AR380" s="21">
        <v>22.2</v>
      </c>
      <c r="AS380" s="17">
        <f t="shared" si="106"/>
        <v>1.48</v>
      </c>
      <c r="AT380" s="21">
        <v>19</v>
      </c>
      <c r="AU380" s="17">
        <f t="shared" si="107"/>
        <v>1.1875</v>
      </c>
      <c r="AV380" s="21">
        <v>17</v>
      </c>
      <c r="AW380" s="17">
        <f t="shared" si="108"/>
        <v>1.1333333333333333</v>
      </c>
      <c r="AX380" s="17"/>
      <c r="AY380" s="21">
        <v>10.7</v>
      </c>
      <c r="AZ380" s="17">
        <f t="shared" si="109"/>
        <v>0.66874999999999996</v>
      </c>
      <c r="BA380" s="17" t="s">
        <v>1537</v>
      </c>
      <c r="BB380" s="21">
        <v>10</v>
      </c>
      <c r="BC380" s="17">
        <f t="shared" si="110"/>
        <v>0.66666666666666663</v>
      </c>
      <c r="BD380" s="21">
        <v>8</v>
      </c>
      <c r="BE380" s="17">
        <f t="shared" si="111"/>
        <v>0.53333333333333333</v>
      </c>
      <c r="BF380" s="21">
        <v>10</v>
      </c>
      <c r="BG380" s="17">
        <f t="shared" si="112"/>
        <v>0.625</v>
      </c>
      <c r="BH380" s="21">
        <v>13</v>
      </c>
      <c r="BI380" s="17">
        <f t="shared" si="113"/>
        <v>0.82278481012658222</v>
      </c>
      <c r="BJ380" s="21">
        <f t="shared" si="114"/>
        <v>174.8</v>
      </c>
      <c r="BK380" s="21">
        <f t="shared" si="115"/>
        <v>166.84</v>
      </c>
      <c r="BL380" s="21">
        <f t="shared" si="116"/>
        <v>51.8</v>
      </c>
      <c r="BM380" s="21">
        <f t="shared" si="117"/>
        <v>23</v>
      </c>
      <c r="BN380" s="17" t="s">
        <v>1601</v>
      </c>
      <c r="BO380" s="17" t="s">
        <v>1601</v>
      </c>
      <c r="BQ380" s="17">
        <v>0.57228017883755555</v>
      </c>
      <c r="BR380" s="26">
        <v>0.72</v>
      </c>
      <c r="BS380" s="26">
        <f t="shared" si="118"/>
        <v>0.67228017883755553</v>
      </c>
      <c r="BU380" s="17">
        <f t="shared" si="119"/>
        <v>0</v>
      </c>
    </row>
    <row r="381" spans="1:73" s="6" customFormat="1" ht="18.75" customHeight="1" x14ac:dyDescent="0.15">
      <c r="A381" s="6" t="s">
        <v>1538</v>
      </c>
      <c r="B381" s="6" t="s">
        <v>895</v>
      </c>
      <c r="C381" s="6" t="s">
        <v>953</v>
      </c>
      <c r="D381" s="6" t="s">
        <v>953</v>
      </c>
      <c r="E381" s="6" t="s">
        <v>953</v>
      </c>
      <c r="F381" s="6" t="s">
        <v>953</v>
      </c>
      <c r="G381" s="6" t="s">
        <v>355</v>
      </c>
      <c r="H381" s="6" t="s">
        <v>964</v>
      </c>
      <c r="I381" s="6" t="s">
        <v>965</v>
      </c>
      <c r="J381" s="6" t="s">
        <v>29</v>
      </c>
      <c r="K381" s="6" t="s">
        <v>1520</v>
      </c>
      <c r="L381" s="6" t="s">
        <v>1545</v>
      </c>
      <c r="M381" s="6" t="s">
        <v>1533</v>
      </c>
      <c r="N381" s="6">
        <v>1</v>
      </c>
      <c r="O381" s="8">
        <v>6</v>
      </c>
      <c r="P381" s="8">
        <v>6</v>
      </c>
      <c r="Q381" s="8">
        <v>7.5</v>
      </c>
      <c r="R381" s="7">
        <f t="shared" si="120"/>
        <v>13.220774031666666</v>
      </c>
      <c r="S381" s="17">
        <f t="shared" si="121"/>
        <v>0.76276987088888881</v>
      </c>
      <c r="T381" s="6">
        <v>4</v>
      </c>
      <c r="U381" s="6">
        <v>4</v>
      </c>
      <c r="V381" s="6">
        <v>3</v>
      </c>
      <c r="W381" s="6">
        <v>2</v>
      </c>
      <c r="X381" s="6" t="s">
        <v>31</v>
      </c>
      <c r="Y381" s="8">
        <v>15.936393000000001</v>
      </c>
      <c r="Z381" s="8">
        <v>10.607371499999999</v>
      </c>
      <c r="AA381" s="8">
        <v>13.141078500000001</v>
      </c>
      <c r="AB381" s="8">
        <v>12.6680565</v>
      </c>
      <c r="AC381" s="8">
        <v>13.411315500000001</v>
      </c>
      <c r="AD381" s="8">
        <v>12.6089865</v>
      </c>
      <c r="AE381" s="8">
        <v>12.946626</v>
      </c>
      <c r="AF381" s="8">
        <v>13.6988115</v>
      </c>
      <c r="AG381" s="8">
        <v>15.210409500000001</v>
      </c>
      <c r="AH381" s="21">
        <v>11</v>
      </c>
      <c r="AI381" s="21">
        <v>11.856218880000002</v>
      </c>
      <c r="AJ381" s="21">
        <v>15.564021</v>
      </c>
      <c r="AK381" s="8">
        <f t="shared" si="102"/>
        <v>158.64928838</v>
      </c>
      <c r="AL381" s="8">
        <v>0</v>
      </c>
      <c r="AM381" s="17">
        <f t="shared" si="103"/>
        <v>0</v>
      </c>
      <c r="AN381" s="8">
        <v>11.129999999999999</v>
      </c>
      <c r="AO381" s="17">
        <f t="shared" si="104"/>
        <v>1.0492703116884328</v>
      </c>
      <c r="AP381" s="7">
        <v>16.8</v>
      </c>
      <c r="AQ381" s="17">
        <f t="shared" si="105"/>
        <v>1.2784338819679069</v>
      </c>
      <c r="AR381" s="21">
        <v>24.5</v>
      </c>
      <c r="AS381" s="17">
        <f t="shared" si="106"/>
        <v>1.9339983208947638</v>
      </c>
      <c r="AT381" s="21">
        <v>13</v>
      </c>
      <c r="AU381" s="17">
        <f t="shared" si="107"/>
        <v>0.96933071181570518</v>
      </c>
      <c r="AV381" s="21">
        <v>13.9</v>
      </c>
      <c r="AW381" s="17">
        <f t="shared" si="108"/>
        <v>1.1023883640449612</v>
      </c>
      <c r="AX381" s="17"/>
      <c r="AY381" s="21">
        <v>20.2</v>
      </c>
      <c r="AZ381" s="17">
        <f t="shared" si="109"/>
        <v>1.5602520687629347</v>
      </c>
      <c r="BA381" s="17"/>
      <c r="BB381" s="21">
        <v>0</v>
      </c>
      <c r="BC381" s="17">
        <f t="shared" si="110"/>
        <v>0</v>
      </c>
      <c r="BD381" s="21">
        <v>31</v>
      </c>
      <c r="BE381" s="17">
        <f t="shared" si="111"/>
        <v>2.0380779360345294</v>
      </c>
      <c r="BF381" s="21">
        <v>1.5</v>
      </c>
      <c r="BG381" s="17">
        <f t="shared" si="112"/>
        <v>0.13636363636363635</v>
      </c>
      <c r="BH381" s="21">
        <v>0.75</v>
      </c>
      <c r="BI381" s="17">
        <f t="shared" si="113"/>
        <v>6.3257941472821377E-2</v>
      </c>
      <c r="BJ381" s="21">
        <f t="shared" si="114"/>
        <v>143.08526738</v>
      </c>
      <c r="BK381" s="21">
        <f t="shared" si="115"/>
        <v>132.78000000000003</v>
      </c>
      <c r="BL381" s="21">
        <f t="shared" si="116"/>
        <v>38.420239879999997</v>
      </c>
      <c r="BM381" s="21">
        <f t="shared" si="117"/>
        <v>2.25</v>
      </c>
      <c r="BN381" s="17" t="s">
        <v>1601</v>
      </c>
      <c r="BO381" s="17" t="s">
        <v>1601</v>
      </c>
      <c r="BQ381" s="17">
        <v>0.57228017883755555</v>
      </c>
      <c r="BR381" s="26">
        <v>0.72</v>
      </c>
      <c r="BS381" s="26">
        <f t="shared" si="118"/>
        <v>0.67228017883755553</v>
      </c>
      <c r="BU381" s="17">
        <f t="shared" si="119"/>
        <v>0</v>
      </c>
    </row>
    <row r="382" spans="1:73" s="6" customFormat="1" ht="18.75" customHeight="1" x14ac:dyDescent="0.15">
      <c r="A382" s="6" t="s">
        <v>1538</v>
      </c>
      <c r="B382" s="6" t="s">
        <v>895</v>
      </c>
      <c r="C382" s="6" t="s">
        <v>953</v>
      </c>
      <c r="D382" s="6" t="s">
        <v>953</v>
      </c>
      <c r="E382" s="6" t="s">
        <v>953</v>
      </c>
      <c r="F382" s="6" t="s">
        <v>953</v>
      </c>
      <c r="G382" s="6" t="s">
        <v>355</v>
      </c>
      <c r="H382" s="6" t="s">
        <v>966</v>
      </c>
      <c r="I382" s="6" t="s">
        <v>967</v>
      </c>
      <c r="J382" s="6" t="s">
        <v>29</v>
      </c>
      <c r="K382" s="6" t="s">
        <v>1520</v>
      </c>
      <c r="L382" s="6" t="s">
        <v>1545</v>
      </c>
      <c r="M382" s="6" t="s">
        <v>1533</v>
      </c>
      <c r="N382" s="6">
        <v>1</v>
      </c>
      <c r="O382" s="8">
        <v>10</v>
      </c>
      <c r="P382" s="8">
        <v>13</v>
      </c>
      <c r="Q382" s="8">
        <v>17</v>
      </c>
      <c r="R382" s="7">
        <f t="shared" si="120"/>
        <v>21.335712479333335</v>
      </c>
      <c r="S382" s="17">
        <f t="shared" si="121"/>
        <v>0.25504191054901959</v>
      </c>
      <c r="T382" s="6">
        <v>2</v>
      </c>
      <c r="U382" s="6">
        <v>2</v>
      </c>
      <c r="V382" s="6">
        <v>1</v>
      </c>
      <c r="W382" s="6">
        <v>1</v>
      </c>
      <c r="X382" s="6" t="s">
        <v>28</v>
      </c>
      <c r="Y382" s="8">
        <v>25.691397200000001</v>
      </c>
      <c r="Z382" s="8">
        <v>17.100368599999999</v>
      </c>
      <c r="AA382" s="8">
        <v>21.1850114</v>
      </c>
      <c r="AB382" s="8">
        <v>20.4224426</v>
      </c>
      <c r="AC382" s="8">
        <v>21.620666199999999</v>
      </c>
      <c r="AD382" s="8">
        <v>20.327214600000001</v>
      </c>
      <c r="AE382" s="8">
        <v>20.871530400000001</v>
      </c>
      <c r="AF382" s="8">
        <v>22.084144599999998</v>
      </c>
      <c r="AG382" s="8">
        <v>24.521023799999998</v>
      </c>
      <c r="AH382" s="21">
        <v>18</v>
      </c>
      <c r="AI382" s="21">
        <v>19.113661952000001</v>
      </c>
      <c r="AJ382" s="21">
        <v>25.0910884</v>
      </c>
      <c r="AK382" s="8">
        <f t="shared" si="102"/>
        <v>256.028549752</v>
      </c>
      <c r="AL382" s="8">
        <v>24</v>
      </c>
      <c r="AM382" s="17">
        <f t="shared" si="103"/>
        <v>0.93416484176267378</v>
      </c>
      <c r="AN382" s="8">
        <v>19.490000000000002</v>
      </c>
      <c r="AO382" s="17">
        <f t="shared" si="104"/>
        <v>1.1397415141098188</v>
      </c>
      <c r="AP382" s="7">
        <v>18.100000000000001</v>
      </c>
      <c r="AQ382" s="17">
        <f t="shared" si="105"/>
        <v>0.85437763795586164</v>
      </c>
      <c r="AR382" s="21">
        <v>19.5</v>
      </c>
      <c r="AS382" s="17">
        <f t="shared" si="106"/>
        <v>0.95483191613915952</v>
      </c>
      <c r="AT382" s="21">
        <v>26</v>
      </c>
      <c r="AU382" s="17">
        <f t="shared" si="107"/>
        <v>1.202553138718732</v>
      </c>
      <c r="AV382" s="21">
        <v>20.399999999999999</v>
      </c>
      <c r="AW382" s="17">
        <f t="shared" si="108"/>
        <v>1.0035806873411961</v>
      </c>
      <c r="AX382" s="17"/>
      <c r="AY382" s="21">
        <v>16.100000000000001</v>
      </c>
      <c r="AZ382" s="17">
        <f t="shared" si="109"/>
        <v>0.7713856957992884</v>
      </c>
      <c r="BA382" s="17" t="s">
        <v>1537</v>
      </c>
      <c r="BB382" s="21">
        <v>0</v>
      </c>
      <c r="BC382" s="17">
        <f t="shared" si="110"/>
        <v>0</v>
      </c>
      <c r="BD382" s="21">
        <v>10</v>
      </c>
      <c r="BE382" s="17">
        <f t="shared" si="111"/>
        <v>0.407813314874724</v>
      </c>
      <c r="BF382" s="21">
        <v>11.25</v>
      </c>
      <c r="BG382" s="17">
        <f t="shared" si="112"/>
        <v>0.625</v>
      </c>
      <c r="BH382" s="21">
        <v>15.6</v>
      </c>
      <c r="BI382" s="17">
        <f t="shared" si="113"/>
        <v>0.81617013208542477</v>
      </c>
      <c r="BJ382" s="21">
        <f t="shared" si="114"/>
        <v>230.93746135200001</v>
      </c>
      <c r="BK382" s="21">
        <f t="shared" si="115"/>
        <v>180.44</v>
      </c>
      <c r="BL382" s="21">
        <f t="shared" si="116"/>
        <v>62.204750352000005</v>
      </c>
      <c r="BM382" s="21">
        <f t="shared" si="117"/>
        <v>26.85</v>
      </c>
      <c r="BN382" s="17" t="s">
        <v>1601</v>
      </c>
      <c r="BO382" s="17" t="s">
        <v>1601</v>
      </c>
      <c r="BQ382" s="17">
        <v>0.57228017883755555</v>
      </c>
      <c r="BR382" s="26">
        <v>0.72</v>
      </c>
      <c r="BS382" s="26">
        <f t="shared" si="118"/>
        <v>0.67228017883755553</v>
      </c>
      <c r="BU382" s="17">
        <f t="shared" si="119"/>
        <v>0</v>
      </c>
    </row>
    <row r="383" spans="1:73" s="6" customFormat="1" ht="18.75" customHeight="1" x14ac:dyDescent="0.15">
      <c r="A383" s="6" t="s">
        <v>1538</v>
      </c>
      <c r="B383" s="6" t="s">
        <v>895</v>
      </c>
      <c r="C383" s="6" t="s">
        <v>953</v>
      </c>
      <c r="D383" s="6" t="s">
        <v>953</v>
      </c>
      <c r="E383" s="6" t="s">
        <v>953</v>
      </c>
      <c r="F383" s="6" t="s">
        <v>953</v>
      </c>
      <c r="G383" s="6" t="s">
        <v>355</v>
      </c>
      <c r="H383" s="6" t="s">
        <v>968</v>
      </c>
      <c r="I383" s="6" t="s">
        <v>969</v>
      </c>
      <c r="J383" s="6" t="s">
        <v>29</v>
      </c>
      <c r="K383" s="6" t="s">
        <v>1520</v>
      </c>
      <c r="L383" s="6" t="s">
        <v>1545</v>
      </c>
      <c r="M383" s="6" t="s">
        <v>1535</v>
      </c>
      <c r="N383" s="6">
        <v>0</v>
      </c>
      <c r="O383" s="8">
        <v>3</v>
      </c>
      <c r="P383" s="8">
        <v>4</v>
      </c>
      <c r="Q383" s="8">
        <v>6</v>
      </c>
      <c r="R383" s="7">
        <f t="shared" si="120"/>
        <v>6.6893388563333325</v>
      </c>
      <c r="S383" s="17">
        <f t="shared" si="121"/>
        <v>0.11488980938888882</v>
      </c>
      <c r="T383" s="6">
        <v>3</v>
      </c>
      <c r="U383" s="6">
        <v>3</v>
      </c>
      <c r="V383" s="6">
        <v>3</v>
      </c>
      <c r="W383" s="6">
        <v>2</v>
      </c>
      <c r="X383" s="6" t="s">
        <v>28</v>
      </c>
      <c r="Y383" s="8">
        <v>8.0164886000000006</v>
      </c>
      <c r="Z383" s="8">
        <v>5.3358293000000003</v>
      </c>
      <c r="AA383" s="8">
        <v>6.6103607000000002</v>
      </c>
      <c r="AB383" s="8">
        <v>6.3724163000000003</v>
      </c>
      <c r="AC383" s="8">
        <v>6.7462980999999997</v>
      </c>
      <c r="AD383" s="8">
        <v>6.3427023</v>
      </c>
      <c r="AE383" s="8">
        <v>6.5125451999999999</v>
      </c>
      <c r="AF383" s="8">
        <v>6.8909172999999999</v>
      </c>
      <c r="AG383" s="8">
        <v>7.6512969000000002</v>
      </c>
      <c r="AH383" s="21">
        <v>6</v>
      </c>
      <c r="AI383" s="21">
        <v>5.9640373760000003</v>
      </c>
      <c r="AJ383" s="21">
        <v>7.8291741999999998</v>
      </c>
      <c r="AK383" s="8">
        <f t="shared" si="102"/>
        <v>80.27206627599999</v>
      </c>
      <c r="AL383" s="8">
        <v>12.5</v>
      </c>
      <c r="AM383" s="17">
        <f t="shared" si="103"/>
        <v>1.5592861942072742</v>
      </c>
      <c r="AN383" s="8">
        <v>5.5</v>
      </c>
      <c r="AO383" s="17">
        <f t="shared" si="104"/>
        <v>1.0307676072021268</v>
      </c>
      <c r="AP383" s="7">
        <v>7</v>
      </c>
      <c r="AQ383" s="17">
        <f t="shared" si="105"/>
        <v>1.058943727533658</v>
      </c>
      <c r="AR383" s="21">
        <v>2</v>
      </c>
      <c r="AS383" s="17">
        <f t="shared" si="106"/>
        <v>0.31385269038370889</v>
      </c>
      <c r="AT383" s="21">
        <v>10</v>
      </c>
      <c r="AU383" s="17">
        <f t="shared" si="107"/>
        <v>1.4822944156588633</v>
      </c>
      <c r="AV383" s="21">
        <v>12</v>
      </c>
      <c r="AW383" s="17">
        <f t="shared" si="108"/>
        <v>1.8919380781910575</v>
      </c>
      <c r="AX383" s="17"/>
      <c r="AY383" s="21">
        <v>10</v>
      </c>
      <c r="AZ383" s="17">
        <f t="shared" si="109"/>
        <v>1.5354979801138271</v>
      </c>
      <c r="BA383" s="17"/>
      <c r="BB383" s="21">
        <v>12</v>
      </c>
      <c r="BC383" s="17">
        <f t="shared" si="110"/>
        <v>1.7414227275663285</v>
      </c>
      <c r="BD383" s="21">
        <v>25</v>
      </c>
      <c r="BE383" s="17">
        <f t="shared" si="111"/>
        <v>3.267419932430017</v>
      </c>
      <c r="BF383" s="21">
        <v>10</v>
      </c>
      <c r="BG383" s="17">
        <f t="shared" si="112"/>
        <v>1.6666666666666667</v>
      </c>
      <c r="BH383" s="21">
        <v>8</v>
      </c>
      <c r="BI383" s="17">
        <f t="shared" si="113"/>
        <v>1.3413732167730801</v>
      </c>
      <c r="BJ383" s="21">
        <f t="shared" si="114"/>
        <v>72.442892075999993</v>
      </c>
      <c r="BK383" s="21">
        <f t="shared" si="115"/>
        <v>114</v>
      </c>
      <c r="BL383" s="21">
        <f t="shared" si="116"/>
        <v>19.793211576000001</v>
      </c>
      <c r="BM383" s="21">
        <f t="shared" si="117"/>
        <v>18</v>
      </c>
      <c r="BN383" s="17"/>
      <c r="BO383" s="17"/>
      <c r="BQ383" s="17">
        <v>0.57228017883755555</v>
      </c>
      <c r="BR383" s="26">
        <v>0.72</v>
      </c>
      <c r="BS383" s="26">
        <f t="shared" si="118"/>
        <v>0.67228017883755553</v>
      </c>
      <c r="BU383" s="17">
        <f t="shared" si="119"/>
        <v>0</v>
      </c>
    </row>
    <row r="384" spans="1:73" s="6" customFormat="1" ht="18.75" customHeight="1" x14ac:dyDescent="0.15">
      <c r="A384" s="6" t="s">
        <v>1538</v>
      </c>
      <c r="B384" s="6" t="s">
        <v>895</v>
      </c>
      <c r="C384" s="6" t="s">
        <v>953</v>
      </c>
      <c r="D384" s="6" t="s">
        <v>953</v>
      </c>
      <c r="E384" s="6" t="s">
        <v>953</v>
      </c>
      <c r="F384" s="6" t="s">
        <v>953</v>
      </c>
      <c r="G384" s="6" t="s">
        <v>355</v>
      </c>
      <c r="H384" s="6" t="s">
        <v>970</v>
      </c>
      <c r="I384" s="6" t="s">
        <v>971</v>
      </c>
      <c r="J384" s="6" t="s">
        <v>27</v>
      </c>
      <c r="K384" s="6" t="s">
        <v>1513</v>
      </c>
      <c r="L384" s="6" t="s">
        <v>1545</v>
      </c>
      <c r="M384" s="6" t="s">
        <v>1533</v>
      </c>
      <c r="N384" s="6">
        <v>1</v>
      </c>
      <c r="O384" s="8">
        <v>3</v>
      </c>
      <c r="P384" s="8">
        <v>4</v>
      </c>
      <c r="Q384" s="8">
        <v>8</v>
      </c>
      <c r="R384" s="7">
        <f t="shared" si="120"/>
        <v>10.80978824</v>
      </c>
      <c r="S384" s="17">
        <f t="shared" si="121"/>
        <v>0.35122352999999995</v>
      </c>
      <c r="T384" s="6">
        <v>3</v>
      </c>
      <c r="U384" s="6">
        <v>3</v>
      </c>
      <c r="V384" s="6">
        <v>3</v>
      </c>
      <c r="W384" s="6">
        <v>2</v>
      </c>
      <c r="X384" s="6" t="s">
        <v>31</v>
      </c>
      <c r="Y384" s="8">
        <v>13.1354512</v>
      </c>
      <c r="Z384" s="8">
        <v>8.7430456000000003</v>
      </c>
      <c r="AA384" s="8">
        <v>10.831434399999999</v>
      </c>
      <c r="AB384" s="8">
        <v>10.4415496</v>
      </c>
      <c r="AC384" s="8">
        <v>11.0541752</v>
      </c>
      <c r="AD384" s="8">
        <v>10.3928616</v>
      </c>
      <c r="AE384" s="8">
        <v>10.671158399999999</v>
      </c>
      <c r="AF384" s="8">
        <v>11.2911416</v>
      </c>
      <c r="AG384" s="8">
        <v>12.5370648</v>
      </c>
      <c r="AH384" s="21">
        <v>9</v>
      </c>
      <c r="AI384" s="21"/>
      <c r="AJ384" s="21"/>
      <c r="AK384" s="8">
        <f t="shared" si="102"/>
        <v>108.0978824</v>
      </c>
      <c r="AL384" s="8">
        <v>16.399999999999999</v>
      </c>
      <c r="AM384" s="17">
        <f t="shared" si="103"/>
        <v>1.248529627973495</v>
      </c>
      <c r="AN384" s="8">
        <v>10.67</v>
      </c>
      <c r="AO384" s="17">
        <f t="shared" si="104"/>
        <v>1.2203985302329887</v>
      </c>
      <c r="AP384" s="7">
        <v>10</v>
      </c>
      <c r="AQ384" s="17">
        <f t="shared" si="105"/>
        <v>0.92323875404720179</v>
      </c>
      <c r="AR384" s="21">
        <v>17.7</v>
      </c>
      <c r="AS384" s="17">
        <f t="shared" si="106"/>
        <v>1.6951506891275985</v>
      </c>
      <c r="AT384" s="21">
        <v>14</v>
      </c>
      <c r="AU384" s="17">
        <f t="shared" si="107"/>
        <v>1.2664897874967642</v>
      </c>
      <c r="AV384" s="21">
        <v>18.8</v>
      </c>
      <c r="AW384" s="17">
        <f t="shared" si="108"/>
        <v>1.8089339321135578</v>
      </c>
      <c r="AX384" s="17"/>
      <c r="AY384" s="21">
        <v>11.6</v>
      </c>
      <c r="AZ384" s="17">
        <f t="shared" si="109"/>
        <v>1.0870422465099947</v>
      </c>
      <c r="BA384" s="17"/>
      <c r="BB384" s="21">
        <v>3</v>
      </c>
      <c r="BC384" s="17">
        <f t="shared" si="110"/>
        <v>0.26569501174265675</v>
      </c>
      <c r="BD384" s="21">
        <v>10</v>
      </c>
      <c r="BE384" s="17">
        <f t="shared" si="111"/>
        <v>0.79763486585791599</v>
      </c>
      <c r="BF384" s="21">
        <v>7</v>
      </c>
      <c r="BG384" s="17">
        <f t="shared" si="112"/>
        <v>0.77777777777777779</v>
      </c>
      <c r="BH384" s="21"/>
      <c r="BI384" s="17"/>
      <c r="BJ384" s="21">
        <f t="shared" si="114"/>
        <v>108.0978824</v>
      </c>
      <c r="BK384" s="21">
        <f t="shared" si="115"/>
        <v>119.16999999999999</v>
      </c>
      <c r="BL384" s="21">
        <f t="shared" si="116"/>
        <v>9</v>
      </c>
      <c r="BM384" s="21">
        <f t="shared" si="117"/>
        <v>7</v>
      </c>
      <c r="BN384" s="17"/>
      <c r="BO384" s="17"/>
      <c r="BQ384" s="17">
        <v>0.57228017883755555</v>
      </c>
      <c r="BR384" s="26">
        <v>0.72</v>
      </c>
      <c r="BS384" s="26">
        <f t="shared" si="118"/>
        <v>0.67228017883755553</v>
      </c>
      <c r="BU384" s="17" t="e">
        <f t="shared" si="119"/>
        <v>#DIV/0!</v>
      </c>
    </row>
    <row r="385" spans="1:73" s="6" customFormat="1" ht="18.75" customHeight="1" x14ac:dyDescent="0.15">
      <c r="A385" s="6" t="s">
        <v>1538</v>
      </c>
      <c r="B385" s="6" t="s">
        <v>895</v>
      </c>
      <c r="C385" s="6" t="s">
        <v>953</v>
      </c>
      <c r="D385" s="6" t="s">
        <v>953</v>
      </c>
      <c r="E385" s="6" t="s">
        <v>953</v>
      </c>
      <c r="F385" s="6" t="s">
        <v>953</v>
      </c>
      <c r="G385" s="6" t="s">
        <v>355</v>
      </c>
      <c r="H385" s="6" t="s">
        <v>972</v>
      </c>
      <c r="I385" s="6" t="s">
        <v>973</v>
      </c>
      <c r="J385" s="6" t="s">
        <v>29</v>
      </c>
      <c r="K385" s="6" t="s">
        <v>1520</v>
      </c>
      <c r="L385" s="6" t="s">
        <v>1545</v>
      </c>
      <c r="M385" s="6" t="s">
        <v>1533</v>
      </c>
      <c r="N385" s="6">
        <v>1</v>
      </c>
      <c r="O385" s="8"/>
      <c r="P385" s="8"/>
      <c r="Q385" s="8">
        <v>11</v>
      </c>
      <c r="R385" s="7">
        <f t="shared" si="120"/>
        <v>20.059253583333334</v>
      </c>
      <c r="S385" s="17">
        <f t="shared" si="121"/>
        <v>0.8235685075757575</v>
      </c>
      <c r="V385" s="6">
        <v>2</v>
      </c>
      <c r="W385" s="6">
        <v>2</v>
      </c>
      <c r="X385" s="6" t="s">
        <v>31</v>
      </c>
      <c r="Y385" s="8">
        <v>24.146049999999999</v>
      </c>
      <c r="Z385" s="8">
        <v>16.071774999999999</v>
      </c>
      <c r="AA385" s="8">
        <v>19.910724999999999</v>
      </c>
      <c r="AB385" s="8">
        <v>19.194025</v>
      </c>
      <c r="AC385" s="8">
        <v>20.320174999999999</v>
      </c>
      <c r="AD385" s="8">
        <v>19.104524999999999</v>
      </c>
      <c r="AE385" s="8">
        <v>19.616099999999999</v>
      </c>
      <c r="AF385" s="8">
        <v>20.755775</v>
      </c>
      <c r="AG385" s="8">
        <v>23.046074999999998</v>
      </c>
      <c r="AH385" s="21">
        <v>17</v>
      </c>
      <c r="AI385" s="21">
        <v>17.963968000000001</v>
      </c>
      <c r="AJ385" s="21">
        <v>23.581849999999999</v>
      </c>
      <c r="AK385" s="8">
        <f t="shared" si="102"/>
        <v>240.71104299999999</v>
      </c>
      <c r="AL385" s="8">
        <v>22.3</v>
      </c>
      <c r="AM385" s="17">
        <f t="shared" si="103"/>
        <v>0.92354650139463812</v>
      </c>
      <c r="AN385" s="8">
        <v>16.38</v>
      </c>
      <c r="AO385" s="17">
        <f t="shared" si="104"/>
        <v>1.0191780310513308</v>
      </c>
      <c r="AP385" s="7">
        <v>29.4</v>
      </c>
      <c r="AQ385" s="17">
        <f t="shared" si="105"/>
        <v>1.4765911336729325</v>
      </c>
      <c r="AR385" s="21">
        <v>8.1</v>
      </c>
      <c r="AS385" s="17">
        <f t="shared" si="106"/>
        <v>0.422006327489935</v>
      </c>
      <c r="AT385" s="21">
        <v>24</v>
      </c>
      <c r="AU385" s="17">
        <f t="shared" si="107"/>
        <v>1.1810921903969824</v>
      </c>
      <c r="AV385" s="21">
        <v>17.5</v>
      </c>
      <c r="AW385" s="17">
        <f t="shared" si="108"/>
        <v>0.91601335285750374</v>
      </c>
      <c r="AX385" s="17" t="s">
        <v>1537</v>
      </c>
      <c r="AY385" s="21">
        <v>22.7</v>
      </c>
      <c r="AZ385" s="17">
        <f t="shared" si="109"/>
        <v>1.1572126977329846</v>
      </c>
      <c r="BA385" s="17"/>
      <c r="BB385" s="21">
        <v>10</v>
      </c>
      <c r="BC385" s="17">
        <f t="shared" si="110"/>
        <v>0.4817936212933509</v>
      </c>
      <c r="BD385" s="21">
        <v>8</v>
      </c>
      <c r="BE385" s="17">
        <f t="shared" si="111"/>
        <v>0.34713069362136506</v>
      </c>
      <c r="BF385" s="21">
        <v>11</v>
      </c>
      <c r="BG385" s="17">
        <f t="shared" si="112"/>
        <v>0.6470588235294118</v>
      </c>
      <c r="BH385" s="21">
        <v>13.16</v>
      </c>
      <c r="BI385" s="17">
        <f t="shared" si="113"/>
        <v>0.73257756860844991</v>
      </c>
      <c r="BJ385" s="21">
        <f t="shared" si="114"/>
        <v>217.12919299999999</v>
      </c>
      <c r="BK385" s="21">
        <f t="shared" si="115"/>
        <v>182.54</v>
      </c>
      <c r="BL385" s="21">
        <f t="shared" si="116"/>
        <v>58.545817999999997</v>
      </c>
      <c r="BM385" s="21">
        <f t="shared" si="117"/>
        <v>24.16</v>
      </c>
      <c r="BN385" s="17" t="s">
        <v>1601</v>
      </c>
      <c r="BO385" s="17" t="s">
        <v>1601</v>
      </c>
      <c r="BQ385" s="17">
        <v>0.57228017883755555</v>
      </c>
      <c r="BR385" s="26">
        <v>0.72</v>
      </c>
      <c r="BS385" s="26">
        <f t="shared" si="118"/>
        <v>0.67228017883755553</v>
      </c>
      <c r="BU385" s="17">
        <f t="shared" si="119"/>
        <v>0</v>
      </c>
    </row>
    <row r="386" spans="1:73" s="6" customFormat="1" ht="18.75" customHeight="1" x14ac:dyDescent="0.15">
      <c r="A386" s="6" t="s">
        <v>1538</v>
      </c>
      <c r="B386" s="6" t="s">
        <v>895</v>
      </c>
      <c r="C386" s="6" t="s">
        <v>953</v>
      </c>
      <c r="D386" s="6" t="s">
        <v>953</v>
      </c>
      <c r="E386" s="6" t="s">
        <v>974</v>
      </c>
      <c r="F386" s="6" t="s">
        <v>974</v>
      </c>
      <c r="G386" s="6" t="s">
        <v>50</v>
      </c>
      <c r="H386" s="6" t="s">
        <v>975</v>
      </c>
      <c r="I386" s="6" t="s">
        <v>976</v>
      </c>
      <c r="J386" s="6" t="s">
        <v>29</v>
      </c>
      <c r="K386" s="6" t="s">
        <v>1520</v>
      </c>
      <c r="L386" s="6" t="s">
        <v>1545</v>
      </c>
      <c r="M386" s="6" t="s">
        <v>1533</v>
      </c>
      <c r="N386" s="6">
        <v>1</v>
      </c>
      <c r="O386" s="8"/>
      <c r="P386" s="8">
        <v>8.3333333333333339</v>
      </c>
      <c r="Q386" s="8">
        <v>8.8333333333333339</v>
      </c>
      <c r="R386" s="7">
        <f t="shared" si="120"/>
        <v>18.629133333333332</v>
      </c>
      <c r="S386" s="17">
        <f t="shared" si="121"/>
        <v>1.1089584905660375</v>
      </c>
      <c r="U386" s="6">
        <v>5</v>
      </c>
      <c r="V386" s="6">
        <v>3</v>
      </c>
      <c r="W386" s="6">
        <v>2</v>
      </c>
      <c r="X386" s="6" t="s">
        <v>31</v>
      </c>
      <c r="Y386" s="8">
        <v>15.984</v>
      </c>
      <c r="Z386" s="8">
        <v>15.432</v>
      </c>
      <c r="AA386" s="8">
        <v>19.103999999999999</v>
      </c>
      <c r="AB386" s="8">
        <v>18.431999999999999</v>
      </c>
      <c r="AC386" s="8">
        <v>19.512</v>
      </c>
      <c r="AD386" s="8">
        <v>18.335999999999999</v>
      </c>
      <c r="AE386" s="8">
        <v>18.84</v>
      </c>
      <c r="AF386" s="8">
        <v>19.920000000000002</v>
      </c>
      <c r="AG386" s="8">
        <v>22.128</v>
      </c>
      <c r="AH386" s="21">
        <v>16</v>
      </c>
      <c r="AI386" s="21">
        <v>17.253600000000002</v>
      </c>
      <c r="AJ386" s="21">
        <v>22.608000000000001</v>
      </c>
      <c r="AK386" s="8">
        <f t="shared" ref="AK386:AK448" si="122">SUM(Y386:AJ386)</f>
        <v>223.5496</v>
      </c>
      <c r="AL386" s="8">
        <v>27</v>
      </c>
      <c r="AM386" s="17">
        <f t="shared" ref="AM386:AM399" si="123">AL386/Y386</f>
        <v>1.6891891891891893</v>
      </c>
      <c r="AN386" s="8">
        <v>15.21</v>
      </c>
      <c r="AO386" s="17">
        <f t="shared" ref="AO386:AO399" si="124">AN386/Z386</f>
        <v>0.98561430793157079</v>
      </c>
      <c r="AP386" s="7">
        <v>23.8</v>
      </c>
      <c r="AQ386" s="17">
        <f t="shared" ref="AQ386:AQ399" si="125">AP386/AA386</f>
        <v>1.2458123953098827</v>
      </c>
      <c r="AR386" s="21">
        <v>6</v>
      </c>
      <c r="AS386" s="17">
        <f t="shared" ref="AS386:AS399" si="126">AR386/AB386</f>
        <v>0.32552083333333337</v>
      </c>
      <c r="AT386" s="21">
        <v>21</v>
      </c>
      <c r="AU386" s="17">
        <f t="shared" ref="AU386:AU448" si="127">AT386/AC386</f>
        <v>1.0762607626076262</v>
      </c>
      <c r="AV386" s="21">
        <v>12</v>
      </c>
      <c r="AW386" s="17">
        <f t="shared" ref="AW386:AW448" si="128">AV386/AD386</f>
        <v>0.65445026178010479</v>
      </c>
      <c r="AX386" s="17" t="s">
        <v>1537</v>
      </c>
      <c r="AY386" s="21">
        <v>0</v>
      </c>
      <c r="AZ386" s="17">
        <f t="shared" si="109"/>
        <v>0</v>
      </c>
      <c r="BA386" s="17" t="s">
        <v>1537</v>
      </c>
      <c r="BB386" s="21">
        <v>9</v>
      </c>
      <c r="BC386" s="17">
        <f t="shared" si="110"/>
        <v>0.45180722891566261</v>
      </c>
      <c r="BD386" s="21">
        <v>15</v>
      </c>
      <c r="BE386" s="17">
        <f t="shared" si="111"/>
        <v>0.67787418655097609</v>
      </c>
      <c r="BF386" s="21">
        <v>2</v>
      </c>
      <c r="BG386" s="17">
        <f t="shared" si="112"/>
        <v>0.125</v>
      </c>
      <c r="BH386" s="21">
        <v>4.28</v>
      </c>
      <c r="BI386" s="17">
        <f t="shared" si="113"/>
        <v>0.248064172114805</v>
      </c>
      <c r="BJ386" s="21">
        <f t="shared" si="114"/>
        <v>200.94159999999999</v>
      </c>
      <c r="BK386" s="21">
        <f t="shared" si="115"/>
        <v>135.29</v>
      </c>
      <c r="BL386" s="21">
        <f t="shared" si="116"/>
        <v>55.86160000000001</v>
      </c>
      <c r="BM386" s="21">
        <f t="shared" si="117"/>
        <v>6.28</v>
      </c>
      <c r="BN386" s="17" t="s">
        <v>1601</v>
      </c>
      <c r="BO386" s="17" t="s">
        <v>1601</v>
      </c>
      <c r="BQ386" s="17">
        <v>0.36945812807881773</v>
      </c>
      <c r="BR386" s="26">
        <v>0.72</v>
      </c>
      <c r="BS386" s="26">
        <f t="shared" si="118"/>
        <v>0.4694581280788177</v>
      </c>
      <c r="BU386" s="17">
        <f t="shared" si="119"/>
        <v>0</v>
      </c>
    </row>
    <row r="387" spans="1:73" s="6" customFormat="1" ht="18.75" customHeight="1" x14ac:dyDescent="0.15">
      <c r="A387" s="6" t="s">
        <v>1538</v>
      </c>
      <c r="B387" s="6" t="s">
        <v>895</v>
      </c>
      <c r="C387" s="6" t="s">
        <v>953</v>
      </c>
      <c r="D387" s="6" t="s">
        <v>953</v>
      </c>
      <c r="E387" s="6" t="s">
        <v>974</v>
      </c>
      <c r="F387" s="6" t="s">
        <v>974</v>
      </c>
      <c r="G387" s="6" t="s">
        <v>50</v>
      </c>
      <c r="H387" s="6" t="s">
        <v>977</v>
      </c>
      <c r="I387" s="6" t="s">
        <v>978</v>
      </c>
      <c r="J387" s="6" t="s">
        <v>27</v>
      </c>
      <c r="K387" s="6" t="s">
        <v>1513</v>
      </c>
      <c r="L387" s="6" t="s">
        <v>1545</v>
      </c>
      <c r="M387" s="6" t="s">
        <v>1533</v>
      </c>
      <c r="N387" s="6">
        <v>1</v>
      </c>
      <c r="O387" s="8">
        <v>5</v>
      </c>
      <c r="P387" s="8">
        <v>1.6666666666666667</v>
      </c>
      <c r="Q387" s="8">
        <v>3.3333333333333335</v>
      </c>
      <c r="R387" s="7">
        <f t="shared" si="120"/>
        <v>12.1</v>
      </c>
      <c r="S387" s="17">
        <f t="shared" si="121"/>
        <v>2.63</v>
      </c>
      <c r="T387" s="6">
        <v>5</v>
      </c>
      <c r="U387" s="6">
        <v>4</v>
      </c>
      <c r="V387" s="6">
        <v>2</v>
      </c>
      <c r="W387" s="6">
        <v>1</v>
      </c>
      <c r="X387" s="6" t="s">
        <v>31</v>
      </c>
      <c r="Y387" s="8">
        <v>10</v>
      </c>
      <c r="Z387" s="8">
        <v>10</v>
      </c>
      <c r="AA387" s="8">
        <v>13</v>
      </c>
      <c r="AB387" s="8">
        <v>13</v>
      </c>
      <c r="AC387" s="8">
        <v>13</v>
      </c>
      <c r="AD387" s="8">
        <v>13</v>
      </c>
      <c r="AE387" s="8">
        <v>13</v>
      </c>
      <c r="AF387" s="8">
        <v>13</v>
      </c>
      <c r="AG387" s="8">
        <v>13</v>
      </c>
      <c r="AH387" s="21">
        <v>10</v>
      </c>
      <c r="AI387" s="21"/>
      <c r="AJ387" s="21"/>
      <c r="AK387" s="8">
        <f t="shared" si="122"/>
        <v>121</v>
      </c>
      <c r="AL387" s="8">
        <v>20</v>
      </c>
      <c r="AM387" s="17">
        <f t="shared" si="123"/>
        <v>2</v>
      </c>
      <c r="AN387" s="8">
        <v>18</v>
      </c>
      <c r="AO387" s="17">
        <f t="shared" si="124"/>
        <v>1.8</v>
      </c>
      <c r="AP387" s="7">
        <v>0.2</v>
      </c>
      <c r="AQ387" s="17">
        <f t="shared" si="125"/>
        <v>1.5384615384615385E-2</v>
      </c>
      <c r="AR387" s="21">
        <v>1</v>
      </c>
      <c r="AS387" s="17">
        <f t="shared" si="126"/>
        <v>7.6923076923076927E-2</v>
      </c>
      <c r="AT387" s="21">
        <v>2</v>
      </c>
      <c r="AU387" s="17">
        <f t="shared" si="127"/>
        <v>0.15384615384615385</v>
      </c>
      <c r="AV387" s="21">
        <v>1</v>
      </c>
      <c r="AW387" s="17">
        <f t="shared" si="128"/>
        <v>7.6923076923076927E-2</v>
      </c>
      <c r="AX387" s="17" t="s">
        <v>1537</v>
      </c>
      <c r="AY387" s="21">
        <v>0</v>
      </c>
      <c r="AZ387" s="17">
        <f t="shared" ref="AZ387:AZ450" si="129">AY387/AE387</f>
        <v>0</v>
      </c>
      <c r="BA387" s="17" t="s">
        <v>1537</v>
      </c>
      <c r="BB387" s="21">
        <v>0</v>
      </c>
      <c r="BC387" s="17">
        <f t="shared" ref="BC387:BC450" si="130">BB387/AF387</f>
        <v>0</v>
      </c>
      <c r="BD387" s="21">
        <v>0</v>
      </c>
      <c r="BE387" s="17">
        <f t="shared" ref="BE387:BE450" si="131">BD387/AG387</f>
        <v>0</v>
      </c>
      <c r="BF387" s="21">
        <v>0</v>
      </c>
      <c r="BG387" s="17">
        <f t="shared" ref="BG387:BG450" si="132">BF387/AH387</f>
        <v>0</v>
      </c>
      <c r="BH387" s="21"/>
      <c r="BI387" s="17"/>
      <c r="BJ387" s="21">
        <f t="shared" ref="BJ387:BJ450" si="133">SUM(Y387:AI387)</f>
        <v>121</v>
      </c>
      <c r="BK387" s="21">
        <f t="shared" ref="BK387:BK450" si="134">AL387+AN387+AP387+AR387+AT387+AV387+AY387+BB387+BD387+BF387+BH387</f>
        <v>42.2</v>
      </c>
      <c r="BL387" s="21">
        <f t="shared" ref="BL387:BL450" si="135">AH387+AI387+AJ387</f>
        <v>10</v>
      </c>
      <c r="BM387" s="21">
        <f t="shared" ref="BM387:BM450" si="136">BF387+BH387</f>
        <v>0</v>
      </c>
      <c r="BN387" s="17"/>
      <c r="BO387" s="17"/>
      <c r="BQ387" s="17">
        <v>0.36945812807881773</v>
      </c>
      <c r="BR387" s="26">
        <v>0.72</v>
      </c>
      <c r="BS387" s="26">
        <f t="shared" ref="BS387:BS450" si="137">BQ387+10%</f>
        <v>0.4694581280788177</v>
      </c>
      <c r="BU387" s="17" t="e">
        <f t="shared" ref="BU387:BU450" si="138">BT387/AJ387</f>
        <v>#DIV/0!</v>
      </c>
    </row>
    <row r="388" spans="1:73" s="6" customFormat="1" ht="18.75" customHeight="1" x14ac:dyDescent="0.15">
      <c r="A388" s="6" t="s">
        <v>1538</v>
      </c>
      <c r="B388" s="6" t="s">
        <v>895</v>
      </c>
      <c r="C388" s="6" t="s">
        <v>953</v>
      </c>
      <c r="D388" s="6" t="s">
        <v>953</v>
      </c>
      <c r="E388" s="6" t="s">
        <v>974</v>
      </c>
      <c r="F388" s="6" t="s">
        <v>974</v>
      </c>
      <c r="G388" s="6" t="s">
        <v>50</v>
      </c>
      <c r="H388" s="6" t="s">
        <v>979</v>
      </c>
      <c r="I388" s="6" t="s">
        <v>980</v>
      </c>
      <c r="J388" s="6" t="s">
        <v>27</v>
      </c>
      <c r="K388" s="6" t="s">
        <v>1513</v>
      </c>
      <c r="L388" s="6" t="s">
        <v>1545</v>
      </c>
      <c r="M388" s="6" t="s">
        <v>1533</v>
      </c>
      <c r="N388" s="6">
        <v>1</v>
      </c>
      <c r="O388" s="8">
        <v>4</v>
      </c>
      <c r="P388" s="8">
        <v>2.5</v>
      </c>
      <c r="Q388" s="8">
        <v>4.166666666666667</v>
      </c>
      <c r="R388" s="7">
        <f t="shared" si="120"/>
        <v>17.104483333333331</v>
      </c>
      <c r="S388" s="17">
        <f t="shared" si="121"/>
        <v>3.1050759999999995</v>
      </c>
      <c r="T388" s="6">
        <v>4</v>
      </c>
      <c r="U388" s="6">
        <v>3</v>
      </c>
      <c r="V388" s="6">
        <v>3</v>
      </c>
      <c r="W388" s="6">
        <v>2</v>
      </c>
      <c r="X388" s="6" t="s">
        <v>981</v>
      </c>
      <c r="Y388" s="8">
        <v>14.651999999999999</v>
      </c>
      <c r="Z388" s="8">
        <v>14.146000000000001</v>
      </c>
      <c r="AA388" s="8">
        <v>17.512</v>
      </c>
      <c r="AB388" s="8">
        <v>16.896000000000001</v>
      </c>
      <c r="AC388" s="8">
        <v>17.885999999999999</v>
      </c>
      <c r="AD388" s="8">
        <v>16.808</v>
      </c>
      <c r="AE388" s="8">
        <v>17.27</v>
      </c>
      <c r="AF388" s="8">
        <v>18.260000000000002</v>
      </c>
      <c r="AG388" s="8">
        <v>20.283999999999999</v>
      </c>
      <c r="AH388" s="21">
        <v>15</v>
      </c>
      <c r="AI388" s="21">
        <v>15.815800000000001</v>
      </c>
      <c r="AJ388" s="21">
        <v>20.724</v>
      </c>
      <c r="AK388" s="8">
        <f t="shared" si="122"/>
        <v>205.25379999999998</v>
      </c>
      <c r="AL388" s="8">
        <v>20</v>
      </c>
      <c r="AM388" s="17">
        <f t="shared" si="123"/>
        <v>1.365001365001365</v>
      </c>
      <c r="AN388" s="8">
        <v>18</v>
      </c>
      <c r="AO388" s="17">
        <f t="shared" si="124"/>
        <v>1.2724445072812101</v>
      </c>
      <c r="AP388" s="7">
        <v>3</v>
      </c>
      <c r="AQ388" s="17">
        <f t="shared" si="125"/>
        <v>0.17131110095934216</v>
      </c>
      <c r="AR388" s="21">
        <v>3</v>
      </c>
      <c r="AS388" s="17">
        <f t="shared" si="126"/>
        <v>0.17755681818181818</v>
      </c>
      <c r="AT388" s="21">
        <v>1</v>
      </c>
      <c r="AU388" s="17">
        <f t="shared" si="127"/>
        <v>5.590965000559097E-2</v>
      </c>
      <c r="AV388" s="21">
        <v>1</v>
      </c>
      <c r="AW388" s="17">
        <f t="shared" si="128"/>
        <v>5.949547834364588E-2</v>
      </c>
      <c r="AX388" s="17" t="s">
        <v>1537</v>
      </c>
      <c r="AY388" s="21">
        <v>0</v>
      </c>
      <c r="AZ388" s="17">
        <f t="shared" si="129"/>
        <v>0</v>
      </c>
      <c r="BA388" s="17" t="s">
        <v>1537</v>
      </c>
      <c r="BB388" s="21">
        <v>0</v>
      </c>
      <c r="BC388" s="17">
        <f t="shared" si="130"/>
        <v>0</v>
      </c>
      <c r="BD388" s="21">
        <v>0</v>
      </c>
      <c r="BE388" s="17">
        <f t="shared" si="131"/>
        <v>0</v>
      </c>
      <c r="BF388" s="21">
        <v>0</v>
      </c>
      <c r="BG388" s="17">
        <f t="shared" si="132"/>
        <v>0</v>
      </c>
      <c r="BH388" s="21">
        <v>0</v>
      </c>
      <c r="BI388" s="17">
        <f t="shared" ref="BI388:BI450" si="139">BH388/AI388</f>
        <v>0</v>
      </c>
      <c r="BJ388" s="21">
        <f t="shared" si="133"/>
        <v>184.52979999999999</v>
      </c>
      <c r="BK388" s="21">
        <f t="shared" si="134"/>
        <v>46</v>
      </c>
      <c r="BL388" s="21">
        <f t="shared" si="135"/>
        <v>51.5398</v>
      </c>
      <c r="BM388" s="21">
        <f t="shared" si="136"/>
        <v>0</v>
      </c>
      <c r="BN388" s="17" t="s">
        <v>1601</v>
      </c>
      <c r="BO388" s="17" t="s">
        <v>1601</v>
      </c>
      <c r="BQ388" s="17">
        <v>0.36945812807881773</v>
      </c>
      <c r="BR388" s="26">
        <v>0.72</v>
      </c>
      <c r="BS388" s="26">
        <f t="shared" si="137"/>
        <v>0.4694581280788177</v>
      </c>
      <c r="BU388" s="17">
        <f t="shared" si="138"/>
        <v>0</v>
      </c>
    </row>
    <row r="389" spans="1:73" s="6" customFormat="1" ht="18.75" customHeight="1" x14ac:dyDescent="0.15">
      <c r="A389" s="6" t="s">
        <v>1538</v>
      </c>
      <c r="B389" s="6" t="s">
        <v>895</v>
      </c>
      <c r="C389" s="6" t="s">
        <v>953</v>
      </c>
      <c r="D389" s="6" t="s">
        <v>953</v>
      </c>
      <c r="E389" s="6" t="s">
        <v>974</v>
      </c>
      <c r="F389" s="6" t="s">
        <v>974</v>
      </c>
      <c r="G389" s="6" t="s">
        <v>50</v>
      </c>
      <c r="H389" s="6" t="s">
        <v>982</v>
      </c>
      <c r="I389" s="6" t="s">
        <v>983</v>
      </c>
      <c r="J389" s="6" t="s">
        <v>29</v>
      </c>
      <c r="K389" s="6" t="s">
        <v>1520</v>
      </c>
      <c r="L389" s="6" t="s">
        <v>1545</v>
      </c>
      <c r="M389" s="6" t="s">
        <v>1533</v>
      </c>
      <c r="N389" s="6">
        <v>1</v>
      </c>
      <c r="O389" s="8">
        <v>2</v>
      </c>
      <c r="P389" s="8">
        <v>5</v>
      </c>
      <c r="Q389" s="8">
        <v>10</v>
      </c>
      <c r="R389" s="7">
        <f t="shared" si="120"/>
        <v>14.315896200000001</v>
      </c>
      <c r="S389" s="17">
        <f t="shared" si="121"/>
        <v>0.43158962000000001</v>
      </c>
      <c r="U389" s="6">
        <v>4</v>
      </c>
      <c r="V389" s="6">
        <v>3</v>
      </c>
      <c r="W389" s="6">
        <v>2</v>
      </c>
      <c r="X389" s="6" t="s">
        <v>981</v>
      </c>
      <c r="Y389" s="8">
        <v>17.385155999999998</v>
      </c>
      <c r="Z389" s="8">
        <v>11.571678</v>
      </c>
      <c r="AA389" s="8">
        <v>14.335722000000001</v>
      </c>
      <c r="AB389" s="8">
        <v>13.819698000000001</v>
      </c>
      <c r="AC389" s="8">
        <v>14.630526</v>
      </c>
      <c r="AD389" s="8">
        <v>13.755258</v>
      </c>
      <c r="AE389" s="8">
        <v>14.123592</v>
      </c>
      <c r="AF389" s="8">
        <v>14.944158</v>
      </c>
      <c r="AG389" s="8">
        <v>16.593174000000001</v>
      </c>
      <c r="AH389" s="21">
        <v>12</v>
      </c>
      <c r="AI389" s="21"/>
      <c r="AJ389" s="21"/>
      <c r="AK389" s="8">
        <f t="shared" si="122"/>
        <v>143.158962</v>
      </c>
      <c r="AL389" s="8">
        <v>20</v>
      </c>
      <c r="AM389" s="17">
        <f t="shared" si="123"/>
        <v>1.1504067032818113</v>
      </c>
      <c r="AN389" s="8">
        <v>15.92</v>
      </c>
      <c r="AO389" s="17">
        <f t="shared" si="124"/>
        <v>1.3757728135884872</v>
      </c>
      <c r="AP389" s="7">
        <v>0.7</v>
      </c>
      <c r="AQ389" s="17">
        <f t="shared" si="125"/>
        <v>4.8829071880718666E-2</v>
      </c>
      <c r="AR389" s="21">
        <v>1</v>
      </c>
      <c r="AS389" s="17">
        <f t="shared" si="126"/>
        <v>7.2360481394021778E-2</v>
      </c>
      <c r="AT389" s="21">
        <v>1</v>
      </c>
      <c r="AU389" s="17">
        <f t="shared" si="127"/>
        <v>6.8350242499825367E-2</v>
      </c>
      <c r="AV389" s="21">
        <v>1</v>
      </c>
      <c r="AW389" s="17">
        <f t="shared" si="128"/>
        <v>7.2699472449008234E-2</v>
      </c>
      <c r="AX389" s="17" t="s">
        <v>1537</v>
      </c>
      <c r="AY389" s="21">
        <v>0</v>
      </c>
      <c r="AZ389" s="17">
        <f t="shared" si="129"/>
        <v>0</v>
      </c>
      <c r="BA389" s="17" t="s">
        <v>1537</v>
      </c>
      <c r="BB389" s="21">
        <v>0</v>
      </c>
      <c r="BC389" s="17">
        <f t="shared" si="130"/>
        <v>0</v>
      </c>
      <c r="BD389" s="21">
        <v>0</v>
      </c>
      <c r="BE389" s="17">
        <f t="shared" si="131"/>
        <v>0</v>
      </c>
      <c r="BF389" s="21">
        <v>0</v>
      </c>
      <c r="BG389" s="17">
        <f t="shared" si="132"/>
        <v>0</v>
      </c>
      <c r="BH389" s="21"/>
      <c r="BI389" s="17"/>
      <c r="BJ389" s="21">
        <f t="shared" si="133"/>
        <v>143.158962</v>
      </c>
      <c r="BK389" s="21">
        <f t="shared" si="134"/>
        <v>39.620000000000005</v>
      </c>
      <c r="BL389" s="21">
        <f t="shared" si="135"/>
        <v>12</v>
      </c>
      <c r="BM389" s="21">
        <f t="shared" si="136"/>
        <v>0</v>
      </c>
      <c r="BN389" s="17"/>
      <c r="BO389" s="17"/>
      <c r="BQ389" s="17">
        <v>0.36945812807881773</v>
      </c>
      <c r="BR389" s="26">
        <v>0.72</v>
      </c>
      <c r="BS389" s="26">
        <f t="shared" si="137"/>
        <v>0.4694581280788177</v>
      </c>
      <c r="BU389" s="17" t="e">
        <f t="shared" si="138"/>
        <v>#DIV/0!</v>
      </c>
    </row>
    <row r="390" spans="1:73" s="6" customFormat="1" ht="18.75" customHeight="1" x14ac:dyDescent="0.15">
      <c r="A390" s="6" t="s">
        <v>1538</v>
      </c>
      <c r="B390" s="6" t="s">
        <v>895</v>
      </c>
      <c r="C390" s="6" t="s">
        <v>953</v>
      </c>
      <c r="D390" s="6" t="s">
        <v>953</v>
      </c>
      <c r="E390" s="6" t="s">
        <v>974</v>
      </c>
      <c r="F390" s="6" t="s">
        <v>974</v>
      </c>
      <c r="G390" s="6" t="s">
        <v>50</v>
      </c>
      <c r="H390" s="6" t="s">
        <v>984</v>
      </c>
      <c r="I390" s="6" t="s">
        <v>985</v>
      </c>
      <c r="J390" s="6" t="s">
        <v>29</v>
      </c>
      <c r="K390" s="6" t="s">
        <v>1520</v>
      </c>
      <c r="L390" s="6" t="s">
        <v>1545</v>
      </c>
      <c r="M390" s="6" t="s">
        <v>1533</v>
      </c>
      <c r="N390" s="6">
        <v>1</v>
      </c>
      <c r="O390" s="8">
        <v>2</v>
      </c>
      <c r="P390" s="8">
        <v>5.416666666666667</v>
      </c>
      <c r="Q390" s="8">
        <v>5.833333333333333</v>
      </c>
      <c r="R390" s="7">
        <f t="shared" si="120"/>
        <v>13.209525000000001</v>
      </c>
      <c r="S390" s="17">
        <f t="shared" si="121"/>
        <v>1.2644900000000003</v>
      </c>
      <c r="T390" s="6">
        <v>5</v>
      </c>
      <c r="U390" s="6">
        <v>4</v>
      </c>
      <c r="V390" s="6">
        <v>3</v>
      </c>
      <c r="W390" s="6">
        <v>3</v>
      </c>
      <c r="X390" s="6" t="s">
        <v>981</v>
      </c>
      <c r="Y390" s="8">
        <v>11.321999999999999</v>
      </c>
      <c r="Z390" s="8">
        <v>10.930999999999999</v>
      </c>
      <c r="AA390" s="8">
        <v>13.532</v>
      </c>
      <c r="AB390" s="8">
        <v>13.055999999999999</v>
      </c>
      <c r="AC390" s="8">
        <v>13.821</v>
      </c>
      <c r="AD390" s="8">
        <v>12.988</v>
      </c>
      <c r="AE390" s="8">
        <v>13.345000000000001</v>
      </c>
      <c r="AF390" s="8">
        <v>14.11</v>
      </c>
      <c r="AG390" s="8">
        <v>15.673999999999999</v>
      </c>
      <c r="AH390" s="21">
        <v>11.5</v>
      </c>
      <c r="AI390" s="21">
        <v>12.221300000000001</v>
      </c>
      <c r="AJ390" s="21">
        <v>16.013999999999999</v>
      </c>
      <c r="AK390" s="8">
        <f t="shared" si="122"/>
        <v>158.51430000000002</v>
      </c>
      <c r="AL390" s="8">
        <v>19</v>
      </c>
      <c r="AM390" s="17">
        <f t="shared" si="123"/>
        <v>1.6781487369722665</v>
      </c>
      <c r="AN390" s="8">
        <v>14.67</v>
      </c>
      <c r="AO390" s="17">
        <f t="shared" si="124"/>
        <v>1.3420547067971824</v>
      </c>
      <c r="AP390" s="7">
        <v>18.3</v>
      </c>
      <c r="AQ390" s="17">
        <f t="shared" si="125"/>
        <v>1.3523499852202188</v>
      </c>
      <c r="AR390" s="21">
        <v>6</v>
      </c>
      <c r="AS390" s="17">
        <f t="shared" si="126"/>
        <v>0.4595588235294118</v>
      </c>
      <c r="AT390" s="21">
        <v>17</v>
      </c>
      <c r="AU390" s="17">
        <f t="shared" si="127"/>
        <v>1.2300123001230012</v>
      </c>
      <c r="AV390" s="21">
        <v>13.5</v>
      </c>
      <c r="AW390" s="17">
        <f t="shared" si="128"/>
        <v>1.0394210040036957</v>
      </c>
      <c r="AX390" s="17"/>
      <c r="AY390" s="21">
        <v>10</v>
      </c>
      <c r="AZ390" s="17">
        <f t="shared" si="129"/>
        <v>0.74934432371674786</v>
      </c>
      <c r="BA390" s="17" t="s">
        <v>1537</v>
      </c>
      <c r="BB390" s="21">
        <v>6</v>
      </c>
      <c r="BC390" s="17">
        <f t="shared" si="130"/>
        <v>0.42523033309709429</v>
      </c>
      <c r="BD390" s="21">
        <v>15</v>
      </c>
      <c r="BE390" s="17">
        <f t="shared" si="131"/>
        <v>0.9569988516013781</v>
      </c>
      <c r="BF390" s="21">
        <v>1</v>
      </c>
      <c r="BG390" s="17">
        <f t="shared" si="132"/>
        <v>8.6956521739130432E-2</v>
      </c>
      <c r="BH390" s="21">
        <v>3.2</v>
      </c>
      <c r="BI390" s="17">
        <f t="shared" si="139"/>
        <v>0.26183793868082772</v>
      </c>
      <c r="BJ390" s="21">
        <f t="shared" si="133"/>
        <v>142.50030000000001</v>
      </c>
      <c r="BK390" s="21">
        <f t="shared" si="134"/>
        <v>123.67</v>
      </c>
      <c r="BL390" s="21">
        <f t="shared" si="135"/>
        <v>39.735299999999995</v>
      </c>
      <c r="BM390" s="21">
        <f t="shared" si="136"/>
        <v>4.2</v>
      </c>
      <c r="BN390" s="17" t="s">
        <v>1601</v>
      </c>
      <c r="BO390" s="17" t="s">
        <v>1601</v>
      </c>
      <c r="BQ390" s="17">
        <v>0.36945812807881773</v>
      </c>
      <c r="BR390" s="26">
        <v>0.72</v>
      </c>
      <c r="BS390" s="26">
        <f t="shared" si="137"/>
        <v>0.4694581280788177</v>
      </c>
      <c r="BU390" s="17">
        <f t="shared" si="138"/>
        <v>0</v>
      </c>
    </row>
    <row r="391" spans="1:73" s="6" customFormat="1" ht="18.75" customHeight="1" x14ac:dyDescent="0.15">
      <c r="A391" s="6" t="s">
        <v>1538</v>
      </c>
      <c r="B391" s="6" t="s">
        <v>895</v>
      </c>
      <c r="C391" s="6" t="s">
        <v>953</v>
      </c>
      <c r="D391" s="6" t="s">
        <v>953</v>
      </c>
      <c r="E391" s="6" t="s">
        <v>974</v>
      </c>
      <c r="F391" s="6" t="s">
        <v>974</v>
      </c>
      <c r="G391" s="6" t="s">
        <v>50</v>
      </c>
      <c r="H391" s="6" t="s">
        <v>986</v>
      </c>
      <c r="I391" s="6" t="s">
        <v>987</v>
      </c>
      <c r="J391" s="6" t="s">
        <v>29</v>
      </c>
      <c r="K391" s="6" t="s">
        <v>1520</v>
      </c>
      <c r="L391" s="6" t="s">
        <v>1545</v>
      </c>
      <c r="M391" s="6" t="s">
        <v>1533</v>
      </c>
      <c r="N391" s="6">
        <v>1</v>
      </c>
      <c r="O391" s="8">
        <v>3</v>
      </c>
      <c r="P391" s="8">
        <v>5</v>
      </c>
      <c r="Q391" s="8">
        <v>7.5</v>
      </c>
      <c r="R391" s="7">
        <f t="shared" si="120"/>
        <v>16.816666666666666</v>
      </c>
      <c r="S391" s="17">
        <f t="shared" si="121"/>
        <v>1.2422222222222223</v>
      </c>
      <c r="T391" s="6">
        <v>4</v>
      </c>
      <c r="U391" s="6">
        <v>3</v>
      </c>
      <c r="V391" s="6">
        <v>2</v>
      </c>
      <c r="W391" s="6">
        <v>2</v>
      </c>
      <c r="X391" s="6" t="s">
        <v>31</v>
      </c>
      <c r="Y391" s="8">
        <v>20</v>
      </c>
      <c r="Z391" s="8">
        <v>15</v>
      </c>
      <c r="AA391" s="8">
        <v>15</v>
      </c>
      <c r="AB391" s="8">
        <v>15</v>
      </c>
      <c r="AC391" s="8">
        <v>15</v>
      </c>
      <c r="AD391" s="8">
        <v>15</v>
      </c>
      <c r="AE391" s="8">
        <v>15</v>
      </c>
      <c r="AF391" s="8">
        <v>20</v>
      </c>
      <c r="AG391" s="8">
        <v>20</v>
      </c>
      <c r="AH391" s="21">
        <v>16</v>
      </c>
      <c r="AI391" s="21">
        <v>15.8</v>
      </c>
      <c r="AJ391" s="21">
        <v>20</v>
      </c>
      <c r="AK391" s="8">
        <f t="shared" si="122"/>
        <v>201.8</v>
      </c>
      <c r="AL391" s="8">
        <v>20</v>
      </c>
      <c r="AM391" s="17">
        <f t="shared" si="123"/>
        <v>1</v>
      </c>
      <c r="AN391" s="8">
        <v>18</v>
      </c>
      <c r="AO391" s="17">
        <f t="shared" si="124"/>
        <v>1.2</v>
      </c>
      <c r="AP391" s="7">
        <v>4</v>
      </c>
      <c r="AQ391" s="17">
        <f t="shared" si="125"/>
        <v>0.26666666666666666</v>
      </c>
      <c r="AR391" s="21">
        <v>6</v>
      </c>
      <c r="AS391" s="17">
        <f t="shared" si="126"/>
        <v>0.4</v>
      </c>
      <c r="AT391" s="21">
        <v>15</v>
      </c>
      <c r="AU391" s="17">
        <f t="shared" si="127"/>
        <v>1</v>
      </c>
      <c r="AV391" s="21">
        <v>25</v>
      </c>
      <c r="AW391" s="17">
        <f t="shared" si="128"/>
        <v>1.6666666666666667</v>
      </c>
      <c r="AX391" s="17"/>
      <c r="AY391" s="21">
        <v>7.4</v>
      </c>
      <c r="AZ391" s="17">
        <f t="shared" si="129"/>
        <v>0.49333333333333335</v>
      </c>
      <c r="BA391" s="17" t="s">
        <v>1537</v>
      </c>
      <c r="BB391" s="21">
        <v>0</v>
      </c>
      <c r="BC391" s="17">
        <f t="shared" si="130"/>
        <v>0</v>
      </c>
      <c r="BD391" s="21">
        <v>1</v>
      </c>
      <c r="BE391" s="17">
        <f t="shared" si="131"/>
        <v>0.05</v>
      </c>
      <c r="BF391" s="21">
        <v>0</v>
      </c>
      <c r="BG391" s="17">
        <f t="shared" si="132"/>
        <v>0</v>
      </c>
      <c r="BH391" s="21">
        <v>2</v>
      </c>
      <c r="BI391" s="17">
        <f t="shared" si="139"/>
        <v>0.12658227848101264</v>
      </c>
      <c r="BJ391" s="21">
        <f t="shared" si="133"/>
        <v>181.8</v>
      </c>
      <c r="BK391" s="21">
        <f t="shared" si="134"/>
        <v>98.4</v>
      </c>
      <c r="BL391" s="21">
        <f t="shared" si="135"/>
        <v>51.8</v>
      </c>
      <c r="BM391" s="21">
        <f t="shared" si="136"/>
        <v>2</v>
      </c>
      <c r="BN391" s="17" t="s">
        <v>1601</v>
      </c>
      <c r="BO391" s="17" t="s">
        <v>1601</v>
      </c>
      <c r="BQ391" s="17">
        <v>0.36945812807881773</v>
      </c>
      <c r="BR391" s="26">
        <v>0.72</v>
      </c>
      <c r="BS391" s="26">
        <f t="shared" si="137"/>
        <v>0.4694581280788177</v>
      </c>
      <c r="BU391" s="17">
        <f t="shared" si="138"/>
        <v>0</v>
      </c>
    </row>
    <row r="392" spans="1:73" s="6" customFormat="1" ht="18.75" customHeight="1" x14ac:dyDescent="0.15">
      <c r="A392" s="6" t="s">
        <v>1538</v>
      </c>
      <c r="B392" s="6" t="s">
        <v>895</v>
      </c>
      <c r="C392" s="6" t="s">
        <v>953</v>
      </c>
      <c r="D392" s="6" t="s">
        <v>953</v>
      </c>
      <c r="E392" s="6" t="s">
        <v>974</v>
      </c>
      <c r="F392" s="6" t="s">
        <v>974</v>
      </c>
      <c r="G392" s="6" t="s">
        <v>50</v>
      </c>
      <c r="H392" s="6" t="s">
        <v>988</v>
      </c>
      <c r="I392" s="6" t="s">
        <v>989</v>
      </c>
      <c r="J392" s="6" t="s">
        <v>29</v>
      </c>
      <c r="K392" s="6" t="s">
        <v>1520</v>
      </c>
      <c r="L392" s="6" t="s">
        <v>1545</v>
      </c>
      <c r="M392" s="6" t="s">
        <v>1533</v>
      </c>
      <c r="N392" s="6">
        <v>1</v>
      </c>
      <c r="O392" s="8">
        <v>3</v>
      </c>
      <c r="P392" s="8">
        <v>0.92083333333333339</v>
      </c>
      <c r="Q392" s="8">
        <v>23.583333333333332</v>
      </c>
      <c r="R392" s="7">
        <f t="shared" si="120"/>
        <v>37.712608333333328</v>
      </c>
      <c r="S392" s="17">
        <f t="shared" si="121"/>
        <v>0.59912120141342751</v>
      </c>
      <c r="T392" s="6">
        <v>5</v>
      </c>
      <c r="U392" s="6">
        <v>4</v>
      </c>
      <c r="V392" s="6">
        <v>3</v>
      </c>
      <c r="W392" s="6">
        <v>3</v>
      </c>
      <c r="X392" s="6" t="s">
        <v>981</v>
      </c>
      <c r="Y392" s="8">
        <v>45.402000000000001</v>
      </c>
      <c r="Z392" s="8">
        <v>30.221</v>
      </c>
      <c r="AA392" s="8">
        <v>37.411999999999999</v>
      </c>
      <c r="AB392" s="8">
        <v>36.095999999999997</v>
      </c>
      <c r="AC392" s="8">
        <v>38.210999999999999</v>
      </c>
      <c r="AD392" s="8">
        <v>35.908000000000001</v>
      </c>
      <c r="AE392" s="8">
        <v>36.895000000000003</v>
      </c>
      <c r="AF392" s="8">
        <v>39.01</v>
      </c>
      <c r="AG392" s="8">
        <v>43.334000000000003</v>
      </c>
      <c r="AH392" s="21">
        <v>32</v>
      </c>
      <c r="AI392" s="21">
        <v>33.788300000000007</v>
      </c>
      <c r="AJ392" s="21">
        <v>44.274000000000001</v>
      </c>
      <c r="AK392" s="8">
        <f t="shared" si="122"/>
        <v>452.55129999999997</v>
      </c>
      <c r="AL392" s="8">
        <v>40</v>
      </c>
      <c r="AM392" s="17">
        <f t="shared" si="123"/>
        <v>0.88101845733668116</v>
      </c>
      <c r="AN392" s="8">
        <v>38.21</v>
      </c>
      <c r="AO392" s="17">
        <f t="shared" si="124"/>
        <v>1.2643526024949538</v>
      </c>
      <c r="AP392" s="7">
        <v>33.799999999999997</v>
      </c>
      <c r="AQ392" s="17">
        <f t="shared" si="125"/>
        <v>0.90345343739976469</v>
      </c>
      <c r="AR392" s="21">
        <v>3</v>
      </c>
      <c r="AS392" s="17">
        <f t="shared" si="126"/>
        <v>8.3111702127659587E-2</v>
      </c>
      <c r="AT392" s="21">
        <v>25</v>
      </c>
      <c r="AU392" s="17">
        <f t="shared" si="127"/>
        <v>0.65426186176755385</v>
      </c>
      <c r="AV392" s="21">
        <v>22</v>
      </c>
      <c r="AW392" s="17">
        <f t="shared" si="128"/>
        <v>0.61267684081541718</v>
      </c>
      <c r="AX392" s="17" t="s">
        <v>1537</v>
      </c>
      <c r="AY392" s="21">
        <v>0</v>
      </c>
      <c r="AZ392" s="17">
        <f t="shared" si="129"/>
        <v>0</v>
      </c>
      <c r="BA392" s="17" t="s">
        <v>1537</v>
      </c>
      <c r="BB392" s="21">
        <v>6</v>
      </c>
      <c r="BC392" s="17">
        <f t="shared" si="130"/>
        <v>0.15380671622660858</v>
      </c>
      <c r="BD392" s="21">
        <v>10</v>
      </c>
      <c r="BE392" s="17">
        <f t="shared" si="131"/>
        <v>0.23076568052799187</v>
      </c>
      <c r="BF392" s="21">
        <v>2</v>
      </c>
      <c r="BG392" s="17">
        <f t="shared" si="132"/>
        <v>6.25E-2</v>
      </c>
      <c r="BH392" s="21">
        <v>2</v>
      </c>
      <c r="BI392" s="17">
        <f t="shared" si="139"/>
        <v>5.9192087201782852E-2</v>
      </c>
      <c r="BJ392" s="21">
        <f t="shared" si="133"/>
        <v>408.27729999999997</v>
      </c>
      <c r="BK392" s="21">
        <f t="shared" si="134"/>
        <v>182.01</v>
      </c>
      <c r="BL392" s="21">
        <f t="shared" si="135"/>
        <v>110.06230000000001</v>
      </c>
      <c r="BM392" s="21">
        <f t="shared" si="136"/>
        <v>4</v>
      </c>
      <c r="BN392" s="17" t="s">
        <v>1601</v>
      </c>
      <c r="BO392" s="17" t="s">
        <v>1601</v>
      </c>
      <c r="BQ392" s="17">
        <v>0.36945812807881773</v>
      </c>
      <c r="BR392" s="26">
        <v>0.72</v>
      </c>
      <c r="BS392" s="26">
        <f t="shared" si="137"/>
        <v>0.4694581280788177</v>
      </c>
      <c r="BU392" s="17">
        <f t="shared" si="138"/>
        <v>0</v>
      </c>
    </row>
    <row r="393" spans="1:73" s="6" customFormat="1" ht="18.75" customHeight="1" x14ac:dyDescent="0.15">
      <c r="A393" s="6" t="s">
        <v>1538</v>
      </c>
      <c r="B393" s="6" t="s">
        <v>895</v>
      </c>
      <c r="C393" s="6" t="s">
        <v>953</v>
      </c>
      <c r="D393" s="6" t="s">
        <v>953</v>
      </c>
      <c r="E393" s="6" t="s">
        <v>974</v>
      </c>
      <c r="F393" s="6" t="s">
        <v>974</v>
      </c>
      <c r="G393" s="6" t="s">
        <v>50</v>
      </c>
      <c r="H393" s="6" t="s">
        <v>990</v>
      </c>
      <c r="I393" s="6" t="s">
        <v>991</v>
      </c>
      <c r="J393" s="6" t="s">
        <v>27</v>
      </c>
      <c r="K393" s="6" t="s">
        <v>1513</v>
      </c>
      <c r="L393" s="6" t="s">
        <v>1545</v>
      </c>
      <c r="M393" s="6" t="s">
        <v>1533</v>
      </c>
      <c r="N393" s="6">
        <v>1</v>
      </c>
      <c r="O393" s="8"/>
      <c r="P393" s="8">
        <v>9.1666666666666661</v>
      </c>
      <c r="Q393" s="8">
        <v>9.1666666666666661</v>
      </c>
      <c r="R393" s="7">
        <f t="shared" si="120"/>
        <v>20.237116666666669</v>
      </c>
      <c r="S393" s="17">
        <f t="shared" si="121"/>
        <v>1.2076854545454547</v>
      </c>
      <c r="V393" s="6">
        <v>3</v>
      </c>
      <c r="W393" s="6">
        <v>2</v>
      </c>
      <c r="X393" s="6" t="s">
        <v>981</v>
      </c>
      <c r="Y393" s="8">
        <v>17.315999999999999</v>
      </c>
      <c r="Z393" s="8">
        <v>16.718</v>
      </c>
      <c r="AA393" s="8">
        <v>20.696000000000002</v>
      </c>
      <c r="AB393" s="8">
        <v>19.968</v>
      </c>
      <c r="AC393" s="8">
        <v>21.138000000000002</v>
      </c>
      <c r="AD393" s="8">
        <v>19.864000000000001</v>
      </c>
      <c r="AE393" s="8">
        <v>20.41</v>
      </c>
      <c r="AF393" s="8">
        <v>21.58</v>
      </c>
      <c r="AG393" s="8">
        <v>23.972000000000001</v>
      </c>
      <c r="AH393" s="21">
        <v>18</v>
      </c>
      <c r="AI393" s="21">
        <v>18.691400000000002</v>
      </c>
      <c r="AJ393" s="21">
        <v>24.492000000000001</v>
      </c>
      <c r="AK393" s="8">
        <f t="shared" si="122"/>
        <v>242.84540000000001</v>
      </c>
      <c r="AL393" s="8">
        <v>22</v>
      </c>
      <c r="AM393" s="17">
        <f t="shared" si="123"/>
        <v>1.2705012705012706</v>
      </c>
      <c r="AN393" s="8">
        <v>20</v>
      </c>
      <c r="AO393" s="17">
        <f t="shared" si="124"/>
        <v>1.1963153487259242</v>
      </c>
      <c r="AP393" s="7">
        <v>22.5</v>
      </c>
      <c r="AQ393" s="17">
        <f t="shared" si="125"/>
        <v>1.087166602241979</v>
      </c>
      <c r="AR393" s="21">
        <v>2.5</v>
      </c>
      <c r="AS393" s="17">
        <f t="shared" si="126"/>
        <v>0.12520032051282051</v>
      </c>
      <c r="AT393" s="21">
        <v>11</v>
      </c>
      <c r="AU393" s="17">
        <f t="shared" si="127"/>
        <v>0.52038981928280814</v>
      </c>
      <c r="AV393" s="21">
        <v>21</v>
      </c>
      <c r="AW393" s="17">
        <f t="shared" si="128"/>
        <v>1.0571888844140154</v>
      </c>
      <c r="AX393" s="17"/>
      <c r="AY393" s="21">
        <v>0</v>
      </c>
      <c r="AZ393" s="17">
        <f t="shared" si="129"/>
        <v>0</v>
      </c>
      <c r="BA393" s="17" t="s">
        <v>1537</v>
      </c>
      <c r="BB393" s="21">
        <v>0</v>
      </c>
      <c r="BC393" s="17">
        <f t="shared" si="130"/>
        <v>0</v>
      </c>
      <c r="BD393" s="21">
        <v>29.5</v>
      </c>
      <c r="BE393" s="17">
        <f t="shared" si="131"/>
        <v>1.2306023694310029</v>
      </c>
      <c r="BF393" s="21">
        <v>18.083333333333336</v>
      </c>
      <c r="BG393" s="17">
        <f t="shared" si="132"/>
        <v>1.0046296296296298</v>
      </c>
      <c r="BH393" s="21">
        <v>12.92</v>
      </c>
      <c r="BI393" s="17">
        <f t="shared" si="139"/>
        <v>0.69122698139251204</v>
      </c>
      <c r="BJ393" s="21">
        <f t="shared" si="133"/>
        <v>218.35340000000002</v>
      </c>
      <c r="BK393" s="21">
        <f t="shared" si="134"/>
        <v>159.50333333333333</v>
      </c>
      <c r="BL393" s="21">
        <f t="shared" si="135"/>
        <v>61.183400000000006</v>
      </c>
      <c r="BM393" s="21">
        <f t="shared" si="136"/>
        <v>31.003333333333337</v>
      </c>
      <c r="BN393" s="17" t="s">
        <v>1601</v>
      </c>
      <c r="BO393" s="17" t="s">
        <v>1601</v>
      </c>
      <c r="BQ393" s="17">
        <v>0.36945812807881773</v>
      </c>
      <c r="BR393" s="26">
        <v>0.72</v>
      </c>
      <c r="BS393" s="26">
        <f t="shared" si="137"/>
        <v>0.4694581280788177</v>
      </c>
      <c r="BU393" s="17">
        <f t="shared" si="138"/>
        <v>0</v>
      </c>
    </row>
    <row r="394" spans="1:73" s="6" customFormat="1" ht="18.75" customHeight="1" x14ac:dyDescent="0.15">
      <c r="A394" s="6" t="s">
        <v>1538</v>
      </c>
      <c r="B394" s="6" t="s">
        <v>895</v>
      </c>
      <c r="C394" s="6" t="s">
        <v>953</v>
      </c>
      <c r="D394" s="6" t="s">
        <v>953</v>
      </c>
      <c r="E394" s="6" t="s">
        <v>974</v>
      </c>
      <c r="F394" s="6" t="s">
        <v>974</v>
      </c>
      <c r="G394" s="6" t="s">
        <v>50</v>
      </c>
      <c r="H394" s="6" t="s">
        <v>992</v>
      </c>
      <c r="I394" s="6" t="s">
        <v>993</v>
      </c>
      <c r="J394" s="6" t="s">
        <v>27</v>
      </c>
      <c r="K394" s="6" t="s">
        <v>1513</v>
      </c>
      <c r="L394" s="6" t="s">
        <v>1545</v>
      </c>
      <c r="M394" s="6" t="s">
        <v>1533</v>
      </c>
      <c r="N394" s="6">
        <v>1</v>
      </c>
      <c r="O394" s="8">
        <v>3</v>
      </c>
      <c r="P394" s="8">
        <v>6.583333333333333</v>
      </c>
      <c r="Q394" s="8">
        <v>6.916666666666667</v>
      </c>
      <c r="R394" s="7">
        <f t="shared" si="120"/>
        <v>20.237116666666669</v>
      </c>
      <c r="S394" s="17">
        <f t="shared" si="121"/>
        <v>1.9258481927710847</v>
      </c>
      <c r="T394" s="6">
        <v>5</v>
      </c>
      <c r="U394" s="6">
        <v>4</v>
      </c>
      <c r="V394" s="6">
        <v>3</v>
      </c>
      <c r="W394" s="6">
        <v>3</v>
      </c>
      <c r="X394" s="6" t="s">
        <v>31</v>
      </c>
      <c r="Y394" s="8">
        <v>17.315999999999999</v>
      </c>
      <c r="Z394" s="8">
        <v>16.718</v>
      </c>
      <c r="AA394" s="8">
        <v>20.696000000000002</v>
      </c>
      <c r="AB394" s="8">
        <v>19.968</v>
      </c>
      <c r="AC394" s="8">
        <v>21.138000000000002</v>
      </c>
      <c r="AD394" s="8">
        <v>19.864000000000001</v>
      </c>
      <c r="AE394" s="8">
        <v>20.41</v>
      </c>
      <c r="AF394" s="8">
        <v>21.58</v>
      </c>
      <c r="AG394" s="8">
        <v>23.972000000000001</v>
      </c>
      <c r="AH394" s="21">
        <v>18</v>
      </c>
      <c r="AI394" s="21">
        <v>18.691400000000002</v>
      </c>
      <c r="AJ394" s="21">
        <v>24.492000000000001</v>
      </c>
      <c r="AK394" s="8">
        <f t="shared" si="122"/>
        <v>242.84540000000001</v>
      </c>
      <c r="AL394" s="8">
        <v>18</v>
      </c>
      <c r="AM394" s="17">
        <f t="shared" si="123"/>
        <v>1.0395010395010396</v>
      </c>
      <c r="AN394" s="8">
        <v>18.5</v>
      </c>
      <c r="AO394" s="17">
        <f t="shared" si="124"/>
        <v>1.1065916975714798</v>
      </c>
      <c r="AP394" s="7">
        <v>17.100000000000001</v>
      </c>
      <c r="AQ394" s="17">
        <f t="shared" si="125"/>
        <v>0.82624661770390417</v>
      </c>
      <c r="AR394" s="21">
        <v>20</v>
      </c>
      <c r="AS394" s="17">
        <f t="shared" si="126"/>
        <v>1.0016025641025641</v>
      </c>
      <c r="AT394" s="21">
        <v>10.5</v>
      </c>
      <c r="AU394" s="17">
        <f t="shared" si="127"/>
        <v>0.49673573658813508</v>
      </c>
      <c r="AV394" s="21">
        <v>10</v>
      </c>
      <c r="AW394" s="17">
        <f t="shared" si="128"/>
        <v>0.5034232782923882</v>
      </c>
      <c r="AX394" s="17" t="s">
        <v>1537</v>
      </c>
      <c r="AY394" s="21">
        <v>15.5</v>
      </c>
      <c r="AZ394" s="17">
        <f t="shared" si="129"/>
        <v>0.75943165115139633</v>
      </c>
      <c r="BA394" s="17" t="s">
        <v>1537</v>
      </c>
      <c r="BB394" s="21">
        <v>6.5</v>
      </c>
      <c r="BC394" s="17">
        <f t="shared" si="130"/>
        <v>0.30120481927710846</v>
      </c>
      <c r="BD394" s="21">
        <v>17.5</v>
      </c>
      <c r="BE394" s="17">
        <f t="shared" si="131"/>
        <v>0.730018354747205</v>
      </c>
      <c r="BF394" s="21">
        <v>10</v>
      </c>
      <c r="BG394" s="17">
        <f t="shared" si="132"/>
        <v>0.55555555555555558</v>
      </c>
      <c r="BH394" s="21">
        <v>1.58</v>
      </c>
      <c r="BI394" s="17">
        <f t="shared" si="139"/>
        <v>8.453085376162299E-2</v>
      </c>
      <c r="BJ394" s="21">
        <f t="shared" si="133"/>
        <v>218.35340000000002</v>
      </c>
      <c r="BK394" s="21">
        <f t="shared" si="134"/>
        <v>145.18</v>
      </c>
      <c r="BL394" s="21">
        <f t="shared" si="135"/>
        <v>61.183400000000006</v>
      </c>
      <c r="BM394" s="21">
        <f t="shared" si="136"/>
        <v>11.58</v>
      </c>
      <c r="BN394" s="17" t="s">
        <v>1601</v>
      </c>
      <c r="BO394" s="17" t="s">
        <v>1601</v>
      </c>
      <c r="BQ394" s="17">
        <v>0.36945812807881773</v>
      </c>
      <c r="BR394" s="26">
        <v>0.72</v>
      </c>
      <c r="BS394" s="26">
        <f t="shared" si="137"/>
        <v>0.4694581280788177</v>
      </c>
      <c r="BU394" s="17">
        <f t="shared" si="138"/>
        <v>0</v>
      </c>
    </row>
    <row r="395" spans="1:73" s="6" customFormat="1" ht="18.75" customHeight="1" x14ac:dyDescent="0.15">
      <c r="A395" s="6" t="s">
        <v>1538</v>
      </c>
      <c r="B395" s="6" t="s">
        <v>895</v>
      </c>
      <c r="C395" s="6" t="s">
        <v>953</v>
      </c>
      <c r="D395" s="6" t="s">
        <v>953</v>
      </c>
      <c r="E395" s="6" t="s">
        <v>974</v>
      </c>
      <c r="F395" s="6" t="s">
        <v>974</v>
      </c>
      <c r="G395" s="6" t="s">
        <v>50</v>
      </c>
      <c r="H395" s="6" t="s">
        <v>1337</v>
      </c>
      <c r="I395" s="6" t="s">
        <v>1338</v>
      </c>
      <c r="J395" s="6" t="s">
        <v>29</v>
      </c>
      <c r="K395" s="6" t="s">
        <v>1520</v>
      </c>
      <c r="L395" s="6" t="s">
        <v>1545</v>
      </c>
      <c r="M395" s="6" t="s">
        <v>1521</v>
      </c>
      <c r="N395" s="6">
        <v>0</v>
      </c>
      <c r="O395" s="8">
        <v>0</v>
      </c>
      <c r="P395" s="8">
        <v>0</v>
      </c>
      <c r="Q395" s="8">
        <v>0</v>
      </c>
      <c r="R395" s="7">
        <f t="shared" si="120"/>
        <v>2.8333333333333335</v>
      </c>
      <c r="S395" s="17">
        <v>0</v>
      </c>
      <c r="T395" s="6">
        <v>0</v>
      </c>
      <c r="U395" s="6">
        <v>0</v>
      </c>
      <c r="V395" s="6">
        <v>0</v>
      </c>
      <c r="W395" s="6">
        <v>1</v>
      </c>
      <c r="Y395" s="8">
        <v>3</v>
      </c>
      <c r="Z395" s="8">
        <v>3</v>
      </c>
      <c r="AA395" s="8">
        <v>3</v>
      </c>
      <c r="AB395" s="8">
        <v>3</v>
      </c>
      <c r="AC395" s="8">
        <v>3</v>
      </c>
      <c r="AD395" s="8">
        <v>3</v>
      </c>
      <c r="AE395" s="8">
        <v>2</v>
      </c>
      <c r="AF395" s="8">
        <v>2</v>
      </c>
      <c r="AG395" s="8">
        <v>2</v>
      </c>
      <c r="AH395" s="21">
        <v>2</v>
      </c>
      <c r="AI395" s="21">
        <v>6</v>
      </c>
      <c r="AJ395" s="21">
        <v>2</v>
      </c>
      <c r="AK395" s="8">
        <f t="shared" si="122"/>
        <v>34</v>
      </c>
      <c r="AL395" s="8">
        <v>10</v>
      </c>
      <c r="AM395" s="17">
        <f t="shared" si="123"/>
        <v>3.3333333333333335</v>
      </c>
      <c r="AN395" s="8">
        <v>6.41</v>
      </c>
      <c r="AO395" s="17">
        <f t="shared" si="124"/>
        <v>2.1366666666666667</v>
      </c>
      <c r="AP395" s="7">
        <v>2</v>
      </c>
      <c r="AQ395" s="17">
        <f t="shared" si="125"/>
        <v>0.66666666666666663</v>
      </c>
      <c r="AR395" s="21">
        <v>0.1</v>
      </c>
      <c r="AS395" s="17">
        <f t="shared" si="126"/>
        <v>3.3333333333333333E-2</v>
      </c>
      <c r="AT395" s="21">
        <v>11</v>
      </c>
      <c r="AU395" s="17">
        <f t="shared" si="127"/>
        <v>3.6666666666666665</v>
      </c>
      <c r="AV395" s="21">
        <v>11</v>
      </c>
      <c r="AW395" s="17">
        <f t="shared" si="128"/>
        <v>3.6666666666666665</v>
      </c>
      <c r="AX395" s="17"/>
      <c r="AY395" s="21">
        <v>10</v>
      </c>
      <c r="AZ395" s="17">
        <f t="shared" si="129"/>
        <v>5</v>
      </c>
      <c r="BA395" s="17"/>
      <c r="BB395" s="21">
        <v>4</v>
      </c>
      <c r="BC395" s="17">
        <f t="shared" si="130"/>
        <v>2</v>
      </c>
      <c r="BD395" s="21">
        <v>5</v>
      </c>
      <c r="BE395" s="17">
        <f t="shared" si="131"/>
        <v>2.5</v>
      </c>
      <c r="BF395" s="21">
        <v>2</v>
      </c>
      <c r="BG395" s="17">
        <f t="shared" si="132"/>
        <v>1</v>
      </c>
      <c r="BH395" s="21">
        <v>2</v>
      </c>
      <c r="BI395" s="17">
        <f t="shared" si="139"/>
        <v>0.33333333333333331</v>
      </c>
      <c r="BJ395" s="21">
        <f t="shared" si="133"/>
        <v>32</v>
      </c>
      <c r="BK395" s="21">
        <f t="shared" si="134"/>
        <v>63.510000000000005</v>
      </c>
      <c r="BL395" s="21">
        <f t="shared" si="135"/>
        <v>10</v>
      </c>
      <c r="BM395" s="21">
        <f t="shared" si="136"/>
        <v>4</v>
      </c>
      <c r="BN395" s="17" t="s">
        <v>1601</v>
      </c>
      <c r="BO395" s="17" t="s">
        <v>1601</v>
      </c>
      <c r="BQ395" s="17">
        <v>0.36945812807881773</v>
      </c>
      <c r="BR395" s="26">
        <v>0.72</v>
      </c>
      <c r="BS395" s="26">
        <f t="shared" si="137"/>
        <v>0.4694581280788177</v>
      </c>
      <c r="BU395" s="17">
        <f t="shared" si="138"/>
        <v>0</v>
      </c>
    </row>
    <row r="396" spans="1:73" s="6" customFormat="1" ht="18.75" customHeight="1" x14ac:dyDescent="0.15">
      <c r="A396" s="6" t="s">
        <v>1541</v>
      </c>
      <c r="B396" s="6" t="s">
        <v>1254</v>
      </c>
      <c r="C396" s="6" t="s">
        <v>1254</v>
      </c>
      <c r="D396" s="6" t="s">
        <v>1267</v>
      </c>
      <c r="E396" s="6" t="s">
        <v>1267</v>
      </c>
      <c r="F396" s="6" t="s">
        <v>1267</v>
      </c>
      <c r="G396" s="6" t="s">
        <v>24</v>
      </c>
      <c r="H396" s="6" t="s">
        <v>1268</v>
      </c>
      <c r="I396" s="6" t="s">
        <v>1269</v>
      </c>
      <c r="J396" s="6" t="s">
        <v>29</v>
      </c>
      <c r="K396" s="6" t="s">
        <v>1520</v>
      </c>
      <c r="L396" s="6" t="s">
        <v>1545</v>
      </c>
      <c r="M396" s="6" t="s">
        <v>1518</v>
      </c>
      <c r="N396" s="6">
        <v>1</v>
      </c>
      <c r="O396" s="8"/>
      <c r="P396" s="8">
        <v>37.173913043478258</v>
      </c>
      <c r="Q396" s="8">
        <v>26.666666666666668</v>
      </c>
      <c r="R396" s="7">
        <v>42</v>
      </c>
      <c r="S396" s="17">
        <v>0.57499999999999996</v>
      </c>
      <c r="T396" s="6">
        <v>4</v>
      </c>
      <c r="U396" s="6">
        <v>3</v>
      </c>
      <c r="V396" s="6">
        <v>3</v>
      </c>
      <c r="W396" s="6">
        <v>2</v>
      </c>
      <c r="X396" s="6" t="s">
        <v>36</v>
      </c>
      <c r="Y396" s="8">
        <v>42</v>
      </c>
      <c r="Z396" s="8">
        <v>42</v>
      </c>
      <c r="AA396" s="8">
        <v>42</v>
      </c>
      <c r="AB396" s="8">
        <v>42</v>
      </c>
      <c r="AC396" s="8">
        <v>42</v>
      </c>
      <c r="AD396" s="8">
        <v>42</v>
      </c>
      <c r="AE396" s="8">
        <v>42</v>
      </c>
      <c r="AF396" s="8">
        <v>42</v>
      </c>
      <c r="AG396" s="8">
        <v>42</v>
      </c>
      <c r="AH396" s="21">
        <v>20</v>
      </c>
      <c r="AI396" s="21">
        <v>33.18</v>
      </c>
      <c r="AJ396" s="21">
        <v>42</v>
      </c>
      <c r="AK396" s="8">
        <f t="shared" si="122"/>
        <v>473.18</v>
      </c>
      <c r="AL396" s="8">
        <v>42</v>
      </c>
      <c r="AM396" s="17">
        <f t="shared" si="123"/>
        <v>1</v>
      </c>
      <c r="AN396" s="8">
        <v>39.332900000000002</v>
      </c>
      <c r="AO396" s="17">
        <f t="shared" si="124"/>
        <v>0.93649761904761908</v>
      </c>
      <c r="AP396" s="7">
        <v>40</v>
      </c>
      <c r="AQ396" s="17">
        <f t="shared" si="125"/>
        <v>0.95238095238095233</v>
      </c>
      <c r="AR396" s="21">
        <v>40</v>
      </c>
      <c r="AS396" s="17">
        <f t="shared" si="126"/>
        <v>0.95238095238095233</v>
      </c>
      <c r="AT396" s="21">
        <v>0</v>
      </c>
      <c r="AU396" s="17">
        <f t="shared" si="127"/>
        <v>0</v>
      </c>
      <c r="AV396" s="21">
        <v>42</v>
      </c>
      <c r="AW396" s="17">
        <f t="shared" si="128"/>
        <v>1</v>
      </c>
      <c r="AX396" s="17"/>
      <c r="AY396" s="21">
        <v>-100</v>
      </c>
      <c r="AZ396" s="17">
        <f t="shared" si="129"/>
        <v>-2.3809523809523809</v>
      </c>
      <c r="BA396" s="17" t="s">
        <v>1537</v>
      </c>
      <c r="BB396" s="21">
        <v>35</v>
      </c>
      <c r="BC396" s="17">
        <f t="shared" si="130"/>
        <v>0.83333333333333337</v>
      </c>
      <c r="BD396" s="21">
        <v>45.91</v>
      </c>
      <c r="BE396" s="17">
        <f t="shared" si="131"/>
        <v>1.0930952380952381</v>
      </c>
      <c r="BF396" s="21">
        <v>0.3</v>
      </c>
      <c r="BG396" s="17">
        <f t="shared" si="132"/>
        <v>1.4999999999999999E-2</v>
      </c>
      <c r="BH396" s="21">
        <v>100</v>
      </c>
      <c r="BI396" s="17">
        <f t="shared" si="139"/>
        <v>3.0138637733574445</v>
      </c>
      <c r="BJ396" s="21">
        <f t="shared" si="133"/>
        <v>431.18</v>
      </c>
      <c r="BK396" s="21">
        <f t="shared" si="134"/>
        <v>284.54290000000003</v>
      </c>
      <c r="BL396" s="21">
        <f t="shared" si="135"/>
        <v>95.18</v>
      </c>
      <c r="BM396" s="21">
        <f t="shared" si="136"/>
        <v>100.3</v>
      </c>
      <c r="BN396" s="17"/>
      <c r="BO396" s="17"/>
      <c r="BQ396" s="17">
        <v>0.61625090071135691</v>
      </c>
      <c r="BR396" s="26">
        <v>0.72</v>
      </c>
      <c r="BS396" s="26">
        <f t="shared" si="137"/>
        <v>0.71625090071135689</v>
      </c>
      <c r="BU396" s="17">
        <f t="shared" si="138"/>
        <v>0</v>
      </c>
    </row>
    <row r="397" spans="1:73" s="6" customFormat="1" ht="18.75" customHeight="1" x14ac:dyDescent="0.15">
      <c r="A397" s="6" t="s">
        <v>1541</v>
      </c>
      <c r="B397" s="6" t="s">
        <v>1254</v>
      </c>
      <c r="C397" s="6" t="s">
        <v>1254</v>
      </c>
      <c r="D397" s="6" t="s">
        <v>1267</v>
      </c>
      <c r="E397" s="6" t="s">
        <v>1267</v>
      </c>
      <c r="F397" s="6" t="s">
        <v>1267</v>
      </c>
      <c r="G397" s="6" t="s">
        <v>24</v>
      </c>
      <c r="H397" s="6" t="s">
        <v>1272</v>
      </c>
      <c r="I397" s="6" t="s">
        <v>1273</v>
      </c>
      <c r="J397" s="6" t="s">
        <v>29</v>
      </c>
      <c r="K397" s="6" t="s">
        <v>1520</v>
      </c>
      <c r="L397" s="6" t="s">
        <v>1545</v>
      </c>
      <c r="M397" s="6" t="s">
        <v>1533</v>
      </c>
      <c r="N397" s="6">
        <v>2</v>
      </c>
      <c r="O397" s="8"/>
      <c r="P397" s="8">
        <v>41.304347826086953</v>
      </c>
      <c r="Q397" s="8">
        <v>35.832000000000008</v>
      </c>
      <c r="R397" s="7">
        <v>50</v>
      </c>
      <c r="S397" s="17">
        <v>0.39540075909801264</v>
      </c>
      <c r="T397" s="6">
        <v>4</v>
      </c>
      <c r="U397" s="6">
        <v>3</v>
      </c>
      <c r="V397" s="6">
        <v>3</v>
      </c>
      <c r="W397" s="6">
        <v>2</v>
      </c>
      <c r="X397" s="6" t="s">
        <v>1356</v>
      </c>
      <c r="Y397" s="8">
        <v>50</v>
      </c>
      <c r="Z397" s="8">
        <v>50</v>
      </c>
      <c r="AA397" s="8">
        <v>50</v>
      </c>
      <c r="AB397" s="8">
        <v>50</v>
      </c>
      <c r="AC397" s="8">
        <v>50</v>
      </c>
      <c r="AD397" s="8">
        <v>50</v>
      </c>
      <c r="AE397" s="8">
        <v>50</v>
      </c>
      <c r="AF397" s="8">
        <v>50</v>
      </c>
      <c r="AG397" s="8">
        <v>50</v>
      </c>
      <c r="AH397" s="21">
        <v>38.5</v>
      </c>
      <c r="AI397" s="21">
        <v>39.5</v>
      </c>
      <c r="AJ397" s="21">
        <v>50</v>
      </c>
      <c r="AK397" s="8">
        <f t="shared" si="122"/>
        <v>578</v>
      </c>
      <c r="AL397" s="8">
        <v>62</v>
      </c>
      <c r="AM397" s="17">
        <f t="shared" si="123"/>
        <v>1.24</v>
      </c>
      <c r="AN397" s="8">
        <v>49.540600000000012</v>
      </c>
      <c r="AO397" s="17">
        <f t="shared" si="124"/>
        <v>0.99081200000000025</v>
      </c>
      <c r="AP397" s="7">
        <v>50</v>
      </c>
      <c r="AQ397" s="17">
        <f t="shared" si="125"/>
        <v>1</v>
      </c>
      <c r="AR397" s="21">
        <v>50</v>
      </c>
      <c r="AS397" s="17">
        <f t="shared" si="126"/>
        <v>1</v>
      </c>
      <c r="AT397" s="21">
        <v>64.5</v>
      </c>
      <c r="AU397" s="17">
        <f t="shared" si="127"/>
        <v>1.29</v>
      </c>
      <c r="AV397" s="21">
        <v>79</v>
      </c>
      <c r="AW397" s="17">
        <f t="shared" si="128"/>
        <v>1.58</v>
      </c>
      <c r="AX397" s="17"/>
      <c r="AY397" s="21">
        <v>39</v>
      </c>
      <c r="AZ397" s="17">
        <f t="shared" si="129"/>
        <v>0.78</v>
      </c>
      <c r="BA397" s="17" t="s">
        <v>1537</v>
      </c>
      <c r="BB397" s="21">
        <v>23.5</v>
      </c>
      <c r="BC397" s="17">
        <f t="shared" si="130"/>
        <v>0.47</v>
      </c>
      <c r="BD397" s="21">
        <v>94.67</v>
      </c>
      <c r="BE397" s="17">
        <f t="shared" si="131"/>
        <v>1.8934</v>
      </c>
      <c r="BF397" s="21">
        <v>2.92</v>
      </c>
      <c r="BG397" s="17">
        <f t="shared" si="132"/>
        <v>7.5844155844155839E-2</v>
      </c>
      <c r="BH397" s="21">
        <v>0.38</v>
      </c>
      <c r="BI397" s="17">
        <f t="shared" si="139"/>
        <v>9.6202531645569623E-3</v>
      </c>
      <c r="BJ397" s="21">
        <f t="shared" si="133"/>
        <v>528</v>
      </c>
      <c r="BK397" s="21">
        <f t="shared" si="134"/>
        <v>515.51059999999995</v>
      </c>
      <c r="BL397" s="21">
        <f t="shared" si="135"/>
        <v>128</v>
      </c>
      <c r="BM397" s="21">
        <f t="shared" si="136"/>
        <v>3.3</v>
      </c>
      <c r="BN397" s="17" t="s">
        <v>1601</v>
      </c>
      <c r="BO397" s="17" t="s">
        <v>1601</v>
      </c>
      <c r="BQ397" s="17">
        <v>0.61625090071135691</v>
      </c>
      <c r="BR397" s="26">
        <v>0.72</v>
      </c>
      <c r="BS397" s="26">
        <f t="shared" si="137"/>
        <v>0.71625090071135689</v>
      </c>
      <c r="BU397" s="17">
        <f t="shared" si="138"/>
        <v>0</v>
      </c>
    </row>
    <row r="398" spans="1:73" s="6" customFormat="1" ht="18.75" customHeight="1" x14ac:dyDescent="0.15">
      <c r="A398" s="6" t="s">
        <v>1541</v>
      </c>
      <c r="B398" s="6" t="s">
        <v>1254</v>
      </c>
      <c r="C398" s="6" t="s">
        <v>1254</v>
      </c>
      <c r="D398" s="6" t="s">
        <v>1267</v>
      </c>
      <c r="E398" s="6" t="s">
        <v>1267</v>
      </c>
      <c r="F398" s="6" t="s">
        <v>1267</v>
      </c>
      <c r="G398" s="6" t="s">
        <v>24</v>
      </c>
      <c r="H398" s="6" t="s">
        <v>1280</v>
      </c>
      <c r="I398" s="6" t="s">
        <v>1281</v>
      </c>
      <c r="J398" s="6" t="s">
        <v>27</v>
      </c>
      <c r="K398" s="6" t="s">
        <v>1539</v>
      </c>
      <c r="L398" s="6" t="s">
        <v>1545</v>
      </c>
      <c r="M398" s="6" t="s">
        <v>1533</v>
      </c>
      <c r="N398" s="6">
        <v>1</v>
      </c>
      <c r="O398" s="8"/>
      <c r="P398" s="8">
        <v>23.416666666666668</v>
      </c>
      <c r="Q398" s="8">
        <v>20.038333333333334</v>
      </c>
      <c r="R398" s="7">
        <v>28.333333333333332</v>
      </c>
      <c r="S398" s="17">
        <v>0.41395658321550344</v>
      </c>
      <c r="T398" s="6">
        <v>3</v>
      </c>
      <c r="U398" s="6">
        <v>2</v>
      </c>
      <c r="V398" s="6">
        <v>2</v>
      </c>
      <c r="W398" s="6">
        <v>2</v>
      </c>
      <c r="X398" s="6" t="s">
        <v>1355</v>
      </c>
      <c r="Y398" s="8">
        <v>28.333333333333332</v>
      </c>
      <c r="Z398" s="8">
        <v>28.333333333333332</v>
      </c>
      <c r="AA398" s="8">
        <v>28.333333333333332</v>
      </c>
      <c r="AB398" s="8">
        <v>28.333333333333332</v>
      </c>
      <c r="AC398" s="8">
        <v>28.333333333333332</v>
      </c>
      <c r="AD398" s="8">
        <v>28.333333333333332</v>
      </c>
      <c r="AE398" s="8">
        <v>28.333333333333332</v>
      </c>
      <c r="AF398" s="8">
        <v>28.333333333333332</v>
      </c>
      <c r="AG398" s="8">
        <v>28.333333333333332</v>
      </c>
      <c r="AH398" s="21">
        <v>21.816666666666666</v>
      </c>
      <c r="AI398" s="21">
        <v>22.383333333333333</v>
      </c>
      <c r="AJ398" s="21">
        <v>28.333333333333332</v>
      </c>
      <c r="AK398" s="8">
        <f t="shared" si="122"/>
        <v>327.53333333333336</v>
      </c>
      <c r="AL398" s="8">
        <v>31</v>
      </c>
      <c r="AM398" s="17">
        <f t="shared" si="123"/>
        <v>1.0941176470588236</v>
      </c>
      <c r="AN398" s="8">
        <v>40.666666666666679</v>
      </c>
      <c r="AO398" s="17">
        <f t="shared" si="124"/>
        <v>1.4352941176470593</v>
      </c>
      <c r="AP398" s="7">
        <v>18</v>
      </c>
      <c r="AQ398" s="17">
        <f t="shared" si="125"/>
        <v>0.6352941176470589</v>
      </c>
      <c r="AR398" s="21">
        <v>13</v>
      </c>
      <c r="AS398" s="17">
        <f t="shared" si="126"/>
        <v>0.45882352941176474</v>
      </c>
      <c r="AT398" s="21">
        <v>20.079999999999998</v>
      </c>
      <c r="AU398" s="17">
        <f t="shared" si="127"/>
        <v>0.70870588235294119</v>
      </c>
      <c r="AV398" s="21">
        <v>14.003999999999998</v>
      </c>
      <c r="AW398" s="17">
        <f t="shared" si="128"/>
        <v>0.49425882352941169</v>
      </c>
      <c r="AX398" s="17" t="s">
        <v>1537</v>
      </c>
      <c r="AY398" s="21">
        <v>17.625000000000004</v>
      </c>
      <c r="AZ398" s="17">
        <f t="shared" si="129"/>
        <v>0.62205882352941189</v>
      </c>
      <c r="BA398" s="17" t="s">
        <v>1537</v>
      </c>
      <c r="BB398" s="21">
        <v>13.625000000000002</v>
      </c>
      <c r="BC398" s="17">
        <f t="shared" si="130"/>
        <v>0.48088235294117654</v>
      </c>
      <c r="BD398" s="21">
        <v>19.7083333333333</v>
      </c>
      <c r="BE398" s="17">
        <f t="shared" si="131"/>
        <v>0.69558823529411651</v>
      </c>
      <c r="BF398" s="21">
        <v>15.291666666666666</v>
      </c>
      <c r="BG398" s="17">
        <f t="shared" si="132"/>
        <v>0.700916730328495</v>
      </c>
      <c r="BH398" s="21">
        <v>14.875</v>
      </c>
      <c r="BI398" s="17">
        <f t="shared" si="139"/>
        <v>0.66455696202531644</v>
      </c>
      <c r="BJ398" s="21">
        <f t="shared" si="133"/>
        <v>299.20000000000005</v>
      </c>
      <c r="BK398" s="21">
        <f t="shared" si="134"/>
        <v>217.87566666666666</v>
      </c>
      <c r="BL398" s="21">
        <f t="shared" si="135"/>
        <v>72.533333333333331</v>
      </c>
      <c r="BM398" s="21">
        <f t="shared" si="136"/>
        <v>30.166666666666664</v>
      </c>
      <c r="BN398" s="17" t="s">
        <v>1601</v>
      </c>
      <c r="BO398" s="17" t="s">
        <v>1601</v>
      </c>
      <c r="BQ398" s="17">
        <v>0.61625090071135691</v>
      </c>
      <c r="BR398" s="26">
        <v>0.72</v>
      </c>
      <c r="BS398" s="26">
        <f t="shared" si="137"/>
        <v>0.71625090071135689</v>
      </c>
      <c r="BU398" s="17">
        <f t="shared" si="138"/>
        <v>0</v>
      </c>
    </row>
    <row r="399" spans="1:73" s="6" customFormat="1" ht="18.75" customHeight="1" x14ac:dyDescent="0.15">
      <c r="A399" s="6" t="s">
        <v>1541</v>
      </c>
      <c r="B399" s="6" t="s">
        <v>1254</v>
      </c>
      <c r="C399" s="6" t="s">
        <v>1254</v>
      </c>
      <c r="D399" s="6" t="s">
        <v>1267</v>
      </c>
      <c r="E399" s="6" t="s">
        <v>1267</v>
      </c>
      <c r="F399" s="6" t="s">
        <v>1267</v>
      </c>
      <c r="G399" s="6" t="s">
        <v>24</v>
      </c>
      <c r="H399" s="6" t="s">
        <v>1293</v>
      </c>
      <c r="I399" s="6" t="s">
        <v>1294</v>
      </c>
      <c r="J399" s="6" t="s">
        <v>29</v>
      </c>
      <c r="K399" s="6" t="s">
        <v>1520</v>
      </c>
      <c r="L399" s="6" t="s">
        <v>1545</v>
      </c>
      <c r="M399" s="6" t="s">
        <v>1518</v>
      </c>
      <c r="N399" s="6">
        <v>1</v>
      </c>
      <c r="O399" s="8"/>
      <c r="P399" s="8">
        <v>0</v>
      </c>
      <c r="Q399" s="8">
        <v>59.333333333333336</v>
      </c>
      <c r="R399" s="7">
        <v>50</v>
      </c>
      <c r="S399" s="17">
        <v>-0.15730337078651691</v>
      </c>
      <c r="T399" s="6">
        <v>4</v>
      </c>
      <c r="U399" s="6">
        <v>3</v>
      </c>
      <c r="V399" s="6">
        <v>3</v>
      </c>
      <c r="W399" s="6">
        <v>2</v>
      </c>
      <c r="X399" s="6" t="s">
        <v>28</v>
      </c>
      <c r="Y399" s="8">
        <v>50</v>
      </c>
      <c r="Z399" s="8">
        <v>50</v>
      </c>
      <c r="AA399" s="8">
        <v>50</v>
      </c>
      <c r="AB399" s="8">
        <v>50</v>
      </c>
      <c r="AC399" s="8">
        <v>50</v>
      </c>
      <c r="AD399" s="8">
        <v>50</v>
      </c>
      <c r="AE399" s="8">
        <v>50</v>
      </c>
      <c r="AF399" s="8">
        <v>50</v>
      </c>
      <c r="AG399" s="8">
        <v>50</v>
      </c>
      <c r="AH399" s="21">
        <v>30</v>
      </c>
      <c r="AI399" s="21">
        <v>39.5</v>
      </c>
      <c r="AJ399" s="21">
        <v>50</v>
      </c>
      <c r="AK399" s="8">
        <f t="shared" si="122"/>
        <v>569.5</v>
      </c>
      <c r="AL399" s="8">
        <v>36</v>
      </c>
      <c r="AM399" s="17">
        <f t="shared" si="123"/>
        <v>0.72</v>
      </c>
      <c r="AN399" s="8">
        <v>41.790900000000008</v>
      </c>
      <c r="AO399" s="17">
        <f t="shared" si="124"/>
        <v>0.83581800000000017</v>
      </c>
      <c r="AP399" s="7">
        <v>85.833333333333329</v>
      </c>
      <c r="AQ399" s="17">
        <f t="shared" si="125"/>
        <v>1.7166666666666666</v>
      </c>
      <c r="AR399" s="21">
        <v>35.700000000000003</v>
      </c>
      <c r="AS399" s="17">
        <f t="shared" si="126"/>
        <v>0.71400000000000008</v>
      </c>
      <c r="AT399" s="21">
        <v>0</v>
      </c>
      <c r="AU399" s="17">
        <f t="shared" si="127"/>
        <v>0</v>
      </c>
      <c r="AV399" s="21">
        <v>50</v>
      </c>
      <c r="AW399" s="17">
        <f t="shared" si="128"/>
        <v>1</v>
      </c>
      <c r="AX399" s="17"/>
      <c r="AY399" s="21">
        <v>0</v>
      </c>
      <c r="AZ399" s="17">
        <f t="shared" si="129"/>
        <v>0</v>
      </c>
      <c r="BA399" s="17" t="s">
        <v>1537</v>
      </c>
      <c r="BB399" s="21">
        <v>38</v>
      </c>
      <c r="BC399" s="17">
        <f t="shared" si="130"/>
        <v>0.76</v>
      </c>
      <c r="BD399" s="21">
        <v>50</v>
      </c>
      <c r="BE399" s="17">
        <f t="shared" si="131"/>
        <v>1</v>
      </c>
      <c r="BF399" s="21">
        <v>0.3</v>
      </c>
      <c r="BG399" s="17">
        <f t="shared" si="132"/>
        <v>0.01</v>
      </c>
      <c r="BH399" s="21">
        <v>120</v>
      </c>
      <c r="BI399" s="17">
        <f t="shared" si="139"/>
        <v>3.037974683544304</v>
      </c>
      <c r="BJ399" s="21">
        <f t="shared" si="133"/>
        <v>519.5</v>
      </c>
      <c r="BK399" s="21">
        <f t="shared" si="134"/>
        <v>457.62423333333334</v>
      </c>
      <c r="BL399" s="21">
        <f t="shared" si="135"/>
        <v>119.5</v>
      </c>
      <c r="BM399" s="21">
        <f t="shared" si="136"/>
        <v>120.3</v>
      </c>
      <c r="BN399" s="17"/>
      <c r="BO399" s="17"/>
      <c r="BQ399" s="17">
        <v>0.61625090071135691</v>
      </c>
      <c r="BR399" s="26">
        <v>0.72</v>
      </c>
      <c r="BS399" s="26">
        <f t="shared" si="137"/>
        <v>0.71625090071135689</v>
      </c>
      <c r="BU399" s="17">
        <f t="shared" si="138"/>
        <v>0</v>
      </c>
    </row>
    <row r="400" spans="1:73" s="6" customFormat="1" ht="18.75" customHeight="1" x14ac:dyDescent="0.15">
      <c r="A400" s="6" t="s">
        <v>1541</v>
      </c>
      <c r="B400" s="6" t="s">
        <v>1254</v>
      </c>
      <c r="C400" s="6" t="s">
        <v>1254</v>
      </c>
      <c r="D400" s="6" t="s">
        <v>1254</v>
      </c>
      <c r="E400" s="6" t="s">
        <v>1254</v>
      </c>
      <c r="F400" s="6" t="s">
        <v>1254</v>
      </c>
      <c r="G400" s="6" t="s">
        <v>61</v>
      </c>
      <c r="H400" s="6" t="s">
        <v>1255</v>
      </c>
      <c r="I400" s="6" t="s">
        <v>1256</v>
      </c>
      <c r="J400" s="6" t="s">
        <v>29</v>
      </c>
      <c r="K400" s="6" t="s">
        <v>1520</v>
      </c>
      <c r="L400" s="6" t="s">
        <v>1545</v>
      </c>
      <c r="M400" s="6" t="s">
        <v>1518</v>
      </c>
      <c r="N400" s="6">
        <v>1</v>
      </c>
      <c r="O400" s="8"/>
      <c r="P400" s="8">
        <v>35.625</v>
      </c>
      <c r="Q400" s="8">
        <v>32</v>
      </c>
      <c r="R400" s="7">
        <v>43</v>
      </c>
      <c r="S400" s="17">
        <v>0.34375</v>
      </c>
      <c r="T400" s="6">
        <v>3</v>
      </c>
      <c r="U400" s="6">
        <v>2</v>
      </c>
      <c r="V400" s="6">
        <v>2</v>
      </c>
      <c r="W400" s="6">
        <v>2</v>
      </c>
      <c r="X400" s="6" t="s">
        <v>36</v>
      </c>
      <c r="Y400" s="8">
        <v>43</v>
      </c>
      <c r="Z400" s="8">
        <v>43</v>
      </c>
      <c r="AA400" s="8">
        <v>43</v>
      </c>
      <c r="AB400" s="8">
        <v>43</v>
      </c>
      <c r="AC400" s="8">
        <v>43</v>
      </c>
      <c r="AD400" s="8">
        <v>43</v>
      </c>
      <c r="AE400" s="8">
        <v>43</v>
      </c>
      <c r="AF400" s="8">
        <v>43</v>
      </c>
      <c r="AG400" s="8">
        <v>43</v>
      </c>
      <c r="AH400" s="21">
        <v>36.549999999999997</v>
      </c>
      <c r="AI400" s="21">
        <v>37.962834132773537</v>
      </c>
      <c r="AJ400" s="21">
        <v>43</v>
      </c>
      <c r="AK400" s="8">
        <f t="shared" si="122"/>
        <v>504.51283413277355</v>
      </c>
      <c r="AL400" s="8">
        <v>36</v>
      </c>
      <c r="AM400" s="17">
        <v>0.72</v>
      </c>
      <c r="AN400" s="8">
        <v>41.790900000000008</v>
      </c>
      <c r="AO400" s="17">
        <v>0.83581800000000017</v>
      </c>
      <c r="AP400" s="7">
        <v>37</v>
      </c>
      <c r="AQ400" s="17">
        <v>1.7166666666666666</v>
      </c>
      <c r="AR400" s="21">
        <v>59</v>
      </c>
      <c r="AS400" s="17">
        <v>0.71400000000000008</v>
      </c>
      <c r="AT400" s="21">
        <v>40</v>
      </c>
      <c r="AU400" s="17">
        <f t="shared" si="127"/>
        <v>0.93023255813953487</v>
      </c>
      <c r="AV400" s="21">
        <v>45.954000000000008</v>
      </c>
      <c r="AW400" s="17">
        <f t="shared" si="128"/>
        <v>1.0686976744186047</v>
      </c>
      <c r="AX400" s="17"/>
      <c r="AY400" s="21">
        <v>0</v>
      </c>
      <c r="AZ400" s="17">
        <f t="shared" si="129"/>
        <v>0</v>
      </c>
      <c r="BA400" s="17" t="s">
        <v>1537</v>
      </c>
      <c r="BB400" s="21">
        <v>5</v>
      </c>
      <c r="BC400" s="17">
        <f t="shared" si="130"/>
        <v>0.11627906976744186</v>
      </c>
      <c r="BD400" s="21">
        <v>20.85</v>
      </c>
      <c r="BE400" s="17">
        <f t="shared" si="131"/>
        <v>0.48488372093023258</v>
      </c>
      <c r="BF400" s="21">
        <v>33</v>
      </c>
      <c r="BG400" s="17">
        <f t="shared" si="132"/>
        <v>0.9028727770177839</v>
      </c>
      <c r="BH400" s="21">
        <v>10</v>
      </c>
      <c r="BI400" s="17">
        <f t="shared" si="139"/>
        <v>0.26341552806688218</v>
      </c>
      <c r="BJ400" s="21">
        <f t="shared" si="133"/>
        <v>461.51283413277355</v>
      </c>
      <c r="BK400" s="21">
        <f t="shared" si="134"/>
        <v>328.59490000000005</v>
      </c>
      <c r="BL400" s="21">
        <f t="shared" si="135"/>
        <v>117.51283413277353</v>
      </c>
      <c r="BM400" s="21">
        <f t="shared" si="136"/>
        <v>43</v>
      </c>
      <c r="BN400" s="17" t="s">
        <v>1601</v>
      </c>
      <c r="BO400" s="17" t="s">
        <v>1601</v>
      </c>
      <c r="BQ400" s="17">
        <v>0.7575273316687271</v>
      </c>
      <c r="BR400" s="26">
        <v>0.72</v>
      </c>
      <c r="BS400" s="26">
        <f t="shared" si="137"/>
        <v>0.85752733166872708</v>
      </c>
      <c r="BU400" s="17">
        <f t="shared" si="138"/>
        <v>0</v>
      </c>
    </row>
    <row r="401" spans="1:73" s="6" customFormat="1" ht="18.75" customHeight="1" x14ac:dyDescent="0.15">
      <c r="A401" s="6" t="s">
        <v>1541</v>
      </c>
      <c r="B401" s="6" t="s">
        <v>1254</v>
      </c>
      <c r="C401" s="6" t="s">
        <v>1254</v>
      </c>
      <c r="D401" s="6" t="s">
        <v>1254</v>
      </c>
      <c r="E401" s="6" t="s">
        <v>1254</v>
      </c>
      <c r="F401" s="6" t="s">
        <v>1254</v>
      </c>
      <c r="G401" s="6" t="s">
        <v>61</v>
      </c>
      <c r="H401" s="6" t="s">
        <v>1257</v>
      </c>
      <c r="I401" s="6" t="s">
        <v>1258</v>
      </c>
      <c r="J401" s="6" t="s">
        <v>29</v>
      </c>
      <c r="K401" s="6" t="s">
        <v>1520</v>
      </c>
      <c r="L401" s="6" t="s">
        <v>1545</v>
      </c>
      <c r="M401" s="6" t="s">
        <v>1533</v>
      </c>
      <c r="N401" s="6">
        <v>1</v>
      </c>
      <c r="O401" s="8"/>
      <c r="P401" s="8">
        <v>36.1</v>
      </c>
      <c r="Q401" s="8">
        <v>47.059999999999995</v>
      </c>
      <c r="R401" s="7">
        <v>51.666666666666664</v>
      </c>
      <c r="S401" s="17">
        <v>9.7889219436180896E-2</v>
      </c>
      <c r="T401" s="6">
        <v>4</v>
      </c>
      <c r="U401" s="6">
        <v>3</v>
      </c>
      <c r="V401" s="6">
        <v>3</v>
      </c>
      <c r="W401" s="6">
        <v>2</v>
      </c>
      <c r="X401" s="6" t="s">
        <v>1356</v>
      </c>
      <c r="Y401" s="8">
        <v>51.666666666666664</v>
      </c>
      <c r="Z401" s="8">
        <v>51.666666666666664</v>
      </c>
      <c r="AA401" s="8">
        <v>51.666666666666664</v>
      </c>
      <c r="AB401" s="8">
        <v>51.666666666666664</v>
      </c>
      <c r="AC401" s="8">
        <v>51.666666666666664</v>
      </c>
      <c r="AD401" s="8">
        <v>51.666666666666664</v>
      </c>
      <c r="AE401" s="8">
        <v>51.666666666666664</v>
      </c>
      <c r="AF401" s="8">
        <v>51.666666666666664</v>
      </c>
      <c r="AG401" s="8">
        <v>51.666666666666664</v>
      </c>
      <c r="AH401" s="21">
        <v>43.916666666666664</v>
      </c>
      <c r="AI401" s="21">
        <v>45.614258066510835</v>
      </c>
      <c r="AJ401" s="21">
        <v>51.666666666666664</v>
      </c>
      <c r="AK401" s="8">
        <f t="shared" si="122"/>
        <v>606.19759139984421</v>
      </c>
      <c r="AL401" s="8">
        <v>52</v>
      </c>
      <c r="AM401" s="17">
        <f>AL401/Y401</f>
        <v>1.0064516129032259</v>
      </c>
      <c r="AN401" s="8">
        <v>46.999300000000005</v>
      </c>
      <c r="AO401" s="17">
        <f>AN401/Z401</f>
        <v>0.90966387096774204</v>
      </c>
      <c r="AP401" s="7">
        <v>51.666666666666664</v>
      </c>
      <c r="AQ401" s="17">
        <f>AP401/AA401</f>
        <v>1</v>
      </c>
      <c r="AR401" s="21">
        <v>38.9</v>
      </c>
      <c r="AS401" s="17">
        <f>AR401/AB401</f>
        <v>0.75290322580645164</v>
      </c>
      <c r="AT401" s="21">
        <v>42.129999999999995</v>
      </c>
      <c r="AU401" s="17">
        <f t="shared" si="127"/>
        <v>0.81541935483870964</v>
      </c>
      <c r="AV401" s="21">
        <v>49.449999999999996</v>
      </c>
      <c r="AW401" s="17">
        <f t="shared" si="128"/>
        <v>0.95709677419354833</v>
      </c>
      <c r="AX401" s="17" t="s">
        <v>1537</v>
      </c>
      <c r="AY401" s="21">
        <v>0</v>
      </c>
      <c r="AZ401" s="17">
        <f t="shared" si="129"/>
        <v>0</v>
      </c>
      <c r="BA401" s="17" t="s">
        <v>1537</v>
      </c>
      <c r="BB401" s="21">
        <v>17.670000000000002</v>
      </c>
      <c r="BC401" s="17">
        <f t="shared" si="130"/>
        <v>0.34200000000000003</v>
      </c>
      <c r="BD401" s="21"/>
      <c r="BE401" s="17">
        <f t="shared" si="131"/>
        <v>0</v>
      </c>
      <c r="BF401" s="21">
        <v>23.63</v>
      </c>
      <c r="BG401" s="17">
        <f t="shared" si="132"/>
        <v>0.53806451612903228</v>
      </c>
      <c r="BH401" s="21">
        <v>36.430000000000007</v>
      </c>
      <c r="BI401" s="17">
        <f t="shared" si="139"/>
        <v>0.79865378818352972</v>
      </c>
      <c r="BJ401" s="21">
        <f t="shared" si="133"/>
        <v>554.53092473317759</v>
      </c>
      <c r="BK401" s="21">
        <f t="shared" si="134"/>
        <v>358.87596666666667</v>
      </c>
      <c r="BL401" s="21">
        <f t="shared" si="135"/>
        <v>141.19759139984416</v>
      </c>
      <c r="BM401" s="21">
        <f t="shared" si="136"/>
        <v>60.06</v>
      </c>
      <c r="BN401" s="17" t="s">
        <v>1601</v>
      </c>
      <c r="BO401" s="17" t="s">
        <v>1601</v>
      </c>
      <c r="BQ401" s="17">
        <v>0.7575273316687271</v>
      </c>
      <c r="BR401" s="26">
        <v>0.72</v>
      </c>
      <c r="BS401" s="26">
        <f t="shared" si="137"/>
        <v>0.85752733166872708</v>
      </c>
      <c r="BU401" s="17">
        <f t="shared" si="138"/>
        <v>0</v>
      </c>
    </row>
    <row r="402" spans="1:73" s="6" customFormat="1" ht="18.75" customHeight="1" x14ac:dyDescent="0.15">
      <c r="A402" s="6" t="s">
        <v>1541</v>
      </c>
      <c r="B402" s="6" t="s">
        <v>1254</v>
      </c>
      <c r="C402" s="6" t="s">
        <v>1254</v>
      </c>
      <c r="D402" s="6" t="s">
        <v>1254</v>
      </c>
      <c r="E402" s="6" t="s">
        <v>1254</v>
      </c>
      <c r="F402" s="6" t="s">
        <v>1254</v>
      </c>
      <c r="G402" s="6" t="s">
        <v>61</v>
      </c>
      <c r="H402" s="6" t="s">
        <v>1259</v>
      </c>
      <c r="I402" s="6" t="s">
        <v>1260</v>
      </c>
      <c r="J402" s="6" t="s">
        <v>29</v>
      </c>
      <c r="K402" s="6" t="s">
        <v>1520</v>
      </c>
      <c r="L402" s="6" t="s">
        <v>1545</v>
      </c>
      <c r="M402" s="6" t="s">
        <v>1518</v>
      </c>
      <c r="N402" s="6">
        <v>1</v>
      </c>
      <c r="O402" s="8"/>
      <c r="P402" s="8">
        <v>34.166666666666664</v>
      </c>
      <c r="Q402" s="8">
        <v>36</v>
      </c>
      <c r="R402" s="7">
        <v>45</v>
      </c>
      <c r="S402" s="17">
        <v>0.25</v>
      </c>
      <c r="T402" s="6">
        <v>4</v>
      </c>
      <c r="U402" s="6">
        <v>3</v>
      </c>
      <c r="V402" s="6">
        <v>3</v>
      </c>
      <c r="W402" s="6">
        <v>2</v>
      </c>
      <c r="X402" s="6" t="s">
        <v>36</v>
      </c>
      <c r="Y402" s="8">
        <v>45</v>
      </c>
      <c r="Z402" s="8">
        <v>45</v>
      </c>
      <c r="AA402" s="8">
        <v>45</v>
      </c>
      <c r="AB402" s="8">
        <v>45</v>
      </c>
      <c r="AC402" s="8">
        <v>45</v>
      </c>
      <c r="AD402" s="8">
        <v>45</v>
      </c>
      <c r="AE402" s="8">
        <v>45</v>
      </c>
      <c r="AF402" s="8">
        <v>45</v>
      </c>
      <c r="AG402" s="8">
        <v>45</v>
      </c>
      <c r="AH402" s="21">
        <v>38.25</v>
      </c>
      <c r="AI402" s="21">
        <v>39.728547348251375</v>
      </c>
      <c r="AJ402" s="21">
        <v>45</v>
      </c>
      <c r="AK402" s="8">
        <f t="shared" si="122"/>
        <v>527.97854734825137</v>
      </c>
      <c r="AL402" s="8">
        <v>40</v>
      </c>
      <c r="AM402" s="17">
        <f>AL402/Y402</f>
        <v>0.88888888888888884</v>
      </c>
      <c r="AN402" s="8">
        <v>39.958000000000006</v>
      </c>
      <c r="AO402" s="17">
        <f>AN402/Z402</f>
        <v>0.88795555555555572</v>
      </c>
      <c r="AP402" s="7">
        <v>38.4</v>
      </c>
      <c r="AQ402" s="17">
        <f>AP402/AA402</f>
        <v>0.85333333333333328</v>
      </c>
      <c r="AR402" s="21">
        <v>43</v>
      </c>
      <c r="AS402" s="17">
        <f>AR402/AB402</f>
        <v>0.9555555555555556</v>
      </c>
      <c r="AT402" s="21">
        <v>51.67</v>
      </c>
      <c r="AU402" s="17">
        <f t="shared" si="127"/>
        <v>1.1482222222222223</v>
      </c>
      <c r="AV402" s="21">
        <v>30.360000000000007</v>
      </c>
      <c r="AW402" s="17">
        <f t="shared" si="128"/>
        <v>0.67466666666666686</v>
      </c>
      <c r="AX402" s="17" t="s">
        <v>1537</v>
      </c>
      <c r="AY402" s="21">
        <v>3</v>
      </c>
      <c r="AZ402" s="17">
        <f t="shared" si="129"/>
        <v>6.6666666666666666E-2</v>
      </c>
      <c r="BA402" s="17" t="s">
        <v>1537</v>
      </c>
      <c r="BB402" s="21">
        <v>5.17</v>
      </c>
      <c r="BC402" s="17">
        <f t="shared" si="130"/>
        <v>0.11488888888888889</v>
      </c>
      <c r="BD402" s="21">
        <v>0</v>
      </c>
      <c r="BE402" s="17">
        <f t="shared" si="131"/>
        <v>0</v>
      </c>
      <c r="BF402" s="21">
        <v>34.299999999999997</v>
      </c>
      <c r="BG402" s="17">
        <f t="shared" si="132"/>
        <v>0.89673202614379077</v>
      </c>
      <c r="BH402" s="21">
        <v>5</v>
      </c>
      <c r="BI402" s="17">
        <f t="shared" si="139"/>
        <v>0.12585408563195483</v>
      </c>
      <c r="BJ402" s="21">
        <f t="shared" si="133"/>
        <v>482.97854734825137</v>
      </c>
      <c r="BK402" s="21">
        <f t="shared" si="134"/>
        <v>290.858</v>
      </c>
      <c r="BL402" s="21">
        <f t="shared" si="135"/>
        <v>122.97854734825137</v>
      </c>
      <c r="BM402" s="21">
        <f t="shared" si="136"/>
        <v>39.299999999999997</v>
      </c>
      <c r="BN402" s="17" t="s">
        <v>1601</v>
      </c>
      <c r="BO402" s="17" t="s">
        <v>1601</v>
      </c>
      <c r="BQ402" s="17">
        <v>0.7575273316687271</v>
      </c>
      <c r="BR402" s="26">
        <v>0.72</v>
      </c>
      <c r="BS402" s="26">
        <f t="shared" si="137"/>
        <v>0.85752733166872708</v>
      </c>
      <c r="BU402" s="17">
        <f t="shared" si="138"/>
        <v>0</v>
      </c>
    </row>
    <row r="403" spans="1:73" s="6" customFormat="1" ht="18.75" customHeight="1" x14ac:dyDescent="0.15">
      <c r="A403" s="6" t="s">
        <v>1541</v>
      </c>
      <c r="B403" s="6" t="s">
        <v>1254</v>
      </c>
      <c r="C403" s="6" t="s">
        <v>1254</v>
      </c>
      <c r="D403" s="6" t="s">
        <v>1254</v>
      </c>
      <c r="E403" s="6" t="s">
        <v>1254</v>
      </c>
      <c r="F403" s="6" t="s">
        <v>1254</v>
      </c>
      <c r="G403" s="6" t="s">
        <v>61</v>
      </c>
      <c r="H403" s="6" t="s">
        <v>1261</v>
      </c>
      <c r="I403" s="6" t="s">
        <v>1262</v>
      </c>
      <c r="J403" s="6" t="s">
        <v>29</v>
      </c>
      <c r="K403" s="6" t="s">
        <v>1520</v>
      </c>
      <c r="L403" s="6" t="s">
        <v>1545</v>
      </c>
      <c r="M403" s="6" t="s">
        <v>1533</v>
      </c>
      <c r="N403" s="6">
        <v>1</v>
      </c>
      <c r="O403" s="8"/>
      <c r="P403" s="8">
        <v>30.399999999999995</v>
      </c>
      <c r="Q403" s="8">
        <v>32</v>
      </c>
      <c r="R403" s="7">
        <v>37.145833333333336</v>
      </c>
      <c r="S403" s="17">
        <v>0.16080729166666674</v>
      </c>
      <c r="T403" s="6">
        <v>4</v>
      </c>
      <c r="U403" s="6">
        <v>3</v>
      </c>
      <c r="V403" s="6">
        <v>3</v>
      </c>
      <c r="W403" s="6">
        <v>2</v>
      </c>
      <c r="X403" s="6" t="s">
        <v>1356</v>
      </c>
      <c r="Y403" s="8">
        <v>34.583333333333336</v>
      </c>
      <c r="Z403" s="8">
        <v>34.583333333333336</v>
      </c>
      <c r="AA403" s="8">
        <v>34.583333333333336</v>
      </c>
      <c r="AB403" s="8">
        <v>38</v>
      </c>
      <c r="AC403" s="8">
        <v>38</v>
      </c>
      <c r="AD403" s="8">
        <v>38</v>
      </c>
      <c r="AE403" s="8">
        <v>38</v>
      </c>
      <c r="AF403" s="8">
        <v>38</v>
      </c>
      <c r="AG403" s="8">
        <v>38</v>
      </c>
      <c r="AH403" s="21">
        <v>32.299999999999997</v>
      </c>
      <c r="AI403" s="21">
        <v>33.548551094078938</v>
      </c>
      <c r="AJ403" s="21">
        <v>38</v>
      </c>
      <c r="AK403" s="8">
        <f t="shared" si="122"/>
        <v>435.59855109407897</v>
      </c>
      <c r="AL403" s="8">
        <v>50</v>
      </c>
      <c r="AM403" s="17">
        <f>AL403/Y403</f>
        <v>1.4457831325301205</v>
      </c>
      <c r="AN403" s="8">
        <v>45.749500000000005</v>
      </c>
      <c r="AO403" s="17">
        <f>AN403/Z403</f>
        <v>1.322877108433735</v>
      </c>
      <c r="AP403" s="7">
        <v>34.583333333333336</v>
      </c>
      <c r="AQ403" s="17">
        <f>AP403/AA403</f>
        <v>1</v>
      </c>
      <c r="AR403" s="21">
        <v>38.5</v>
      </c>
      <c r="AS403" s="17">
        <f>AR403/AB403</f>
        <v>1.013157894736842</v>
      </c>
      <c r="AT403" s="21">
        <v>37</v>
      </c>
      <c r="AU403" s="17">
        <f t="shared" si="127"/>
        <v>0.97368421052631582</v>
      </c>
      <c r="AV403" s="21">
        <v>33.497199999999999</v>
      </c>
      <c r="AW403" s="17">
        <f t="shared" si="128"/>
        <v>0.88150526315789468</v>
      </c>
      <c r="AX403" s="17" t="s">
        <v>1537</v>
      </c>
      <c r="AY403" s="21">
        <v>0</v>
      </c>
      <c r="AZ403" s="17">
        <f t="shared" si="129"/>
        <v>0</v>
      </c>
      <c r="BA403" s="17" t="s">
        <v>1537</v>
      </c>
      <c r="BB403" s="21">
        <v>0</v>
      </c>
      <c r="BC403" s="17">
        <f t="shared" si="130"/>
        <v>0</v>
      </c>
      <c r="BD403" s="21"/>
      <c r="BE403" s="17">
        <f t="shared" si="131"/>
        <v>0</v>
      </c>
      <c r="BF403" s="21">
        <v>23.8</v>
      </c>
      <c r="BG403" s="17">
        <f t="shared" si="132"/>
        <v>0.73684210526315796</v>
      </c>
      <c r="BH403" s="21">
        <v>18.130000000000003</v>
      </c>
      <c r="BI403" s="17">
        <f t="shared" si="139"/>
        <v>0.54041081980437033</v>
      </c>
      <c r="BJ403" s="21">
        <f t="shared" si="133"/>
        <v>397.59855109407897</v>
      </c>
      <c r="BK403" s="21">
        <f t="shared" si="134"/>
        <v>281.26003333333335</v>
      </c>
      <c r="BL403" s="21">
        <f t="shared" si="135"/>
        <v>103.84855109407894</v>
      </c>
      <c r="BM403" s="21">
        <f t="shared" si="136"/>
        <v>41.930000000000007</v>
      </c>
      <c r="BN403" s="17" t="s">
        <v>1601</v>
      </c>
      <c r="BO403" s="17" t="s">
        <v>1601</v>
      </c>
      <c r="BQ403" s="17">
        <v>0.7575273316687271</v>
      </c>
      <c r="BR403" s="26">
        <v>0.72</v>
      </c>
      <c r="BS403" s="26">
        <f t="shared" si="137"/>
        <v>0.85752733166872708</v>
      </c>
      <c r="BU403" s="17">
        <f t="shared" si="138"/>
        <v>0</v>
      </c>
    </row>
    <row r="404" spans="1:73" s="6" customFormat="1" ht="18.75" customHeight="1" x14ac:dyDescent="0.15">
      <c r="A404" s="6" t="s">
        <v>1541</v>
      </c>
      <c r="B404" s="6" t="s">
        <v>1254</v>
      </c>
      <c r="C404" s="6" t="s">
        <v>1254</v>
      </c>
      <c r="D404" s="6" t="s">
        <v>1254</v>
      </c>
      <c r="E404" s="6" t="s">
        <v>1254</v>
      </c>
      <c r="F404" s="6" t="s">
        <v>1254</v>
      </c>
      <c r="G404" s="6" t="s">
        <v>61</v>
      </c>
      <c r="H404" s="6" t="s">
        <v>1263</v>
      </c>
      <c r="I404" s="6" t="s">
        <v>1264</v>
      </c>
      <c r="J404" s="6" t="s">
        <v>29</v>
      </c>
      <c r="K404" s="6" t="s">
        <v>1520</v>
      </c>
      <c r="L404" s="6" t="s">
        <v>1545</v>
      </c>
      <c r="M404" s="6" t="s">
        <v>1533</v>
      </c>
      <c r="N404" s="6">
        <v>1</v>
      </c>
      <c r="O404" s="8"/>
      <c r="P404" s="8">
        <v>26.434782608695652</v>
      </c>
      <c r="Q404" s="8">
        <v>27.833333333333332</v>
      </c>
      <c r="R404" s="7">
        <v>32</v>
      </c>
      <c r="S404" s="17">
        <v>0.14970059880239517</v>
      </c>
      <c r="T404" s="6">
        <v>3</v>
      </c>
      <c r="U404" s="6">
        <v>2</v>
      </c>
      <c r="V404" s="6">
        <v>2</v>
      </c>
      <c r="W404" s="6">
        <v>2</v>
      </c>
      <c r="X404" s="6" t="s">
        <v>1356</v>
      </c>
      <c r="Y404" s="8">
        <v>32</v>
      </c>
      <c r="Z404" s="8">
        <v>32</v>
      </c>
      <c r="AA404" s="8">
        <v>32</v>
      </c>
      <c r="AB404" s="8">
        <v>32</v>
      </c>
      <c r="AC404" s="8">
        <v>32</v>
      </c>
      <c r="AD404" s="8">
        <v>32</v>
      </c>
      <c r="AE404" s="8">
        <v>32</v>
      </c>
      <c r="AF404" s="8">
        <v>32</v>
      </c>
      <c r="AG404" s="8">
        <v>32</v>
      </c>
      <c r="AH404" s="21">
        <v>27.2</v>
      </c>
      <c r="AI404" s="21">
        <v>28.251411447645424</v>
      </c>
      <c r="AJ404" s="21">
        <v>32</v>
      </c>
      <c r="AK404" s="8">
        <f t="shared" si="122"/>
        <v>375.4514114476454</v>
      </c>
      <c r="AL404" s="8">
        <v>41</v>
      </c>
      <c r="AM404" s="17">
        <f>AL404/Y404</f>
        <v>1.28125</v>
      </c>
      <c r="AN404" s="8">
        <v>30.874500000000001</v>
      </c>
      <c r="AO404" s="17">
        <f>AN404/Z404</f>
        <v>0.96482812500000004</v>
      </c>
      <c r="AP404" s="7">
        <v>32</v>
      </c>
      <c r="AQ404" s="17">
        <f>AP404/AA404</f>
        <v>1</v>
      </c>
      <c r="AR404" s="21">
        <v>27.5</v>
      </c>
      <c r="AS404" s="17">
        <f>AR404/AB404</f>
        <v>0.859375</v>
      </c>
      <c r="AT404" s="21">
        <v>32</v>
      </c>
      <c r="AU404" s="17">
        <f t="shared" si="127"/>
        <v>1</v>
      </c>
      <c r="AV404" s="21">
        <v>25.1</v>
      </c>
      <c r="AW404" s="17">
        <f t="shared" si="128"/>
        <v>0.78437500000000004</v>
      </c>
      <c r="AX404" s="17" t="s">
        <v>1537</v>
      </c>
      <c r="AY404" s="21">
        <v>0</v>
      </c>
      <c r="AZ404" s="17">
        <f t="shared" si="129"/>
        <v>0</v>
      </c>
      <c r="BA404" s="17" t="s">
        <v>1537</v>
      </c>
      <c r="BB404" s="21">
        <v>0</v>
      </c>
      <c r="BC404" s="17">
        <f t="shared" si="130"/>
        <v>0</v>
      </c>
      <c r="BD404" s="21"/>
      <c r="BE404" s="17">
        <f t="shared" si="131"/>
        <v>0</v>
      </c>
      <c r="BF404" s="21">
        <v>22</v>
      </c>
      <c r="BG404" s="17">
        <f t="shared" si="132"/>
        <v>0.80882352941176472</v>
      </c>
      <c r="BH404" s="21">
        <v>11</v>
      </c>
      <c r="BI404" s="17">
        <f t="shared" si="139"/>
        <v>0.38936107742386017</v>
      </c>
      <c r="BJ404" s="21">
        <f t="shared" si="133"/>
        <v>343.4514114476454</v>
      </c>
      <c r="BK404" s="21">
        <f t="shared" si="134"/>
        <v>221.47450000000001</v>
      </c>
      <c r="BL404" s="21">
        <f t="shared" si="135"/>
        <v>87.451411447645427</v>
      </c>
      <c r="BM404" s="21">
        <f t="shared" si="136"/>
        <v>33</v>
      </c>
      <c r="BN404" s="17" t="s">
        <v>1601</v>
      </c>
      <c r="BO404" s="17" t="s">
        <v>1601</v>
      </c>
      <c r="BQ404" s="17">
        <v>0.7575273316687271</v>
      </c>
      <c r="BR404" s="26">
        <v>0.72</v>
      </c>
      <c r="BS404" s="26">
        <f t="shared" si="137"/>
        <v>0.85752733166872708</v>
      </c>
      <c r="BU404" s="17">
        <f t="shared" si="138"/>
        <v>0</v>
      </c>
    </row>
    <row r="405" spans="1:73" s="6" customFormat="1" ht="18.75" customHeight="1" x14ac:dyDescent="0.15">
      <c r="A405" s="6" t="s">
        <v>1541</v>
      </c>
      <c r="B405" s="6" t="s">
        <v>1254</v>
      </c>
      <c r="C405" s="6" t="s">
        <v>1254</v>
      </c>
      <c r="D405" s="6" t="s">
        <v>1254</v>
      </c>
      <c r="E405" s="6" t="s">
        <v>1254</v>
      </c>
      <c r="F405" s="6" t="s">
        <v>1254</v>
      </c>
      <c r="G405" s="6" t="s">
        <v>61</v>
      </c>
      <c r="H405" s="6" t="s">
        <v>1265</v>
      </c>
      <c r="I405" s="6" t="s">
        <v>1266</v>
      </c>
      <c r="J405" s="6" t="s">
        <v>29</v>
      </c>
      <c r="K405" s="6" t="s">
        <v>1520</v>
      </c>
      <c r="L405" s="6" t="s">
        <v>1545</v>
      </c>
      <c r="M405" s="6" t="s">
        <v>1533</v>
      </c>
      <c r="N405" s="6">
        <v>2</v>
      </c>
      <c r="O405" s="8"/>
      <c r="P405" s="8">
        <v>152.5</v>
      </c>
      <c r="Q405" s="8">
        <v>135</v>
      </c>
      <c r="R405" s="7">
        <v>150</v>
      </c>
      <c r="S405" s="17">
        <v>0.11111111111111116</v>
      </c>
      <c r="T405" s="6">
        <v>2</v>
      </c>
      <c r="U405" s="6">
        <v>1</v>
      </c>
      <c r="V405" s="6">
        <v>1</v>
      </c>
      <c r="W405" s="6">
        <v>1</v>
      </c>
      <c r="Y405" s="8">
        <v>180</v>
      </c>
      <c r="Z405" s="8">
        <v>108</v>
      </c>
      <c r="AA405" s="8">
        <v>144</v>
      </c>
      <c r="AB405" s="8">
        <v>144</v>
      </c>
      <c r="AC405" s="8">
        <v>144</v>
      </c>
      <c r="AD405" s="8">
        <v>144</v>
      </c>
      <c r="AE405" s="8">
        <v>144</v>
      </c>
      <c r="AF405" s="8">
        <v>144</v>
      </c>
      <c r="AG405" s="8">
        <v>162</v>
      </c>
      <c r="AH405" s="21">
        <v>137.69999999999999</v>
      </c>
      <c r="AI405" s="21">
        <v>143.02277045370496</v>
      </c>
      <c r="AJ405" s="21">
        <v>162</v>
      </c>
      <c r="AK405" s="8">
        <f t="shared" si="122"/>
        <v>1756.7227704537049</v>
      </c>
      <c r="AL405" s="8">
        <v>132</v>
      </c>
      <c r="AM405" s="17">
        <v>0.83720930232558144</v>
      </c>
      <c r="AN405" s="8">
        <v>0.25</v>
      </c>
      <c r="AO405" s="17">
        <v>0.98254418604651161</v>
      </c>
      <c r="AP405" s="7">
        <v>144</v>
      </c>
      <c r="AQ405" s="17">
        <v>0.86046511627906974</v>
      </c>
      <c r="AR405" s="21">
        <v>245</v>
      </c>
      <c r="AS405" s="17">
        <v>1.3720930232558139</v>
      </c>
      <c r="AT405" s="21">
        <v>159</v>
      </c>
      <c r="AU405" s="17">
        <f t="shared" si="127"/>
        <v>1.1041666666666667</v>
      </c>
      <c r="AV405" s="21">
        <v>145</v>
      </c>
      <c r="AW405" s="17">
        <f t="shared" si="128"/>
        <v>1.0069444444444444</v>
      </c>
      <c r="AX405" s="17"/>
      <c r="AY405" s="21">
        <v>64.08</v>
      </c>
      <c r="AZ405" s="17">
        <f t="shared" si="129"/>
        <v>0.44500000000000001</v>
      </c>
      <c r="BA405" s="17" t="s">
        <v>1537</v>
      </c>
      <c r="BB405" s="21">
        <v>72.8</v>
      </c>
      <c r="BC405" s="17">
        <f t="shared" si="130"/>
        <v>0.50555555555555554</v>
      </c>
      <c r="BD405" s="21">
        <v>103.24</v>
      </c>
      <c r="BE405" s="17">
        <f t="shared" si="131"/>
        <v>0.63728395061728393</v>
      </c>
      <c r="BF405" s="21">
        <v>100</v>
      </c>
      <c r="BG405" s="17">
        <f t="shared" si="132"/>
        <v>0.72621641249092239</v>
      </c>
      <c r="BH405" s="21">
        <v>85</v>
      </c>
      <c r="BI405" s="17">
        <f t="shared" si="139"/>
        <v>0.59431095992867544</v>
      </c>
      <c r="BJ405" s="21">
        <f t="shared" si="133"/>
        <v>1594.7227704537049</v>
      </c>
      <c r="BK405" s="21">
        <f t="shared" si="134"/>
        <v>1250.3699999999999</v>
      </c>
      <c r="BL405" s="21">
        <f t="shared" si="135"/>
        <v>442.72277045370492</v>
      </c>
      <c r="BM405" s="21">
        <f t="shared" si="136"/>
        <v>185</v>
      </c>
      <c r="BN405" s="17" t="s">
        <v>1601</v>
      </c>
      <c r="BO405" s="17" t="s">
        <v>1601</v>
      </c>
      <c r="BQ405" s="17">
        <v>0.7575273316687271</v>
      </c>
      <c r="BR405" s="26">
        <v>0.72</v>
      </c>
      <c r="BS405" s="26">
        <f t="shared" si="137"/>
        <v>0.85752733166872708</v>
      </c>
      <c r="BU405" s="17">
        <f t="shared" si="138"/>
        <v>0</v>
      </c>
    </row>
    <row r="406" spans="1:73" s="6" customFormat="1" ht="18.75" customHeight="1" x14ac:dyDescent="0.15">
      <c r="A406" s="6" t="s">
        <v>1541</v>
      </c>
      <c r="B406" s="6" t="s">
        <v>1254</v>
      </c>
      <c r="C406" s="6" t="s">
        <v>1254</v>
      </c>
      <c r="D406" s="6" t="s">
        <v>1254</v>
      </c>
      <c r="E406" s="6" t="s">
        <v>1254</v>
      </c>
      <c r="F406" s="6" t="s">
        <v>1254</v>
      </c>
      <c r="G406" s="6" t="s">
        <v>61</v>
      </c>
      <c r="H406" s="6" t="s">
        <v>1270</v>
      </c>
      <c r="I406" s="6" t="s">
        <v>1271</v>
      </c>
      <c r="J406" s="6" t="s">
        <v>29</v>
      </c>
      <c r="K406" s="6" t="s">
        <v>1520</v>
      </c>
      <c r="L406" s="6" t="s">
        <v>1545</v>
      </c>
      <c r="M406" s="6" t="s">
        <v>1533</v>
      </c>
      <c r="N406" s="6">
        <v>1</v>
      </c>
      <c r="O406" s="8"/>
      <c r="P406" s="8">
        <v>38.333333333333336</v>
      </c>
      <c r="Q406" s="8">
        <v>23.333333333333332</v>
      </c>
      <c r="R406" s="7">
        <v>29.166666666666668</v>
      </c>
      <c r="S406" s="17">
        <v>0.25000000000000022</v>
      </c>
      <c r="T406" s="6">
        <v>3</v>
      </c>
      <c r="U406" s="6">
        <v>2</v>
      </c>
      <c r="V406" s="6">
        <v>2</v>
      </c>
      <c r="W406" s="6">
        <v>2</v>
      </c>
      <c r="X406" s="6" t="s">
        <v>1356</v>
      </c>
      <c r="Y406" s="8">
        <v>35</v>
      </c>
      <c r="Z406" s="8">
        <v>21</v>
      </c>
      <c r="AA406" s="8">
        <v>28</v>
      </c>
      <c r="AB406" s="8">
        <v>28</v>
      </c>
      <c r="AC406" s="8">
        <v>28</v>
      </c>
      <c r="AD406" s="8">
        <v>28</v>
      </c>
      <c r="AE406" s="8">
        <v>28</v>
      </c>
      <c r="AF406" s="8">
        <v>28</v>
      </c>
      <c r="AG406" s="8">
        <v>31.5</v>
      </c>
      <c r="AH406" s="21">
        <v>26.774999999999999</v>
      </c>
      <c r="AI406" s="21">
        <v>27.809983143775963</v>
      </c>
      <c r="AJ406" s="21">
        <v>31.5</v>
      </c>
      <c r="AK406" s="8">
        <f t="shared" si="122"/>
        <v>341.58498314377596</v>
      </c>
      <c r="AL406" s="8">
        <v>19</v>
      </c>
      <c r="AM406" s="17">
        <f>AL406/Y406</f>
        <v>0.54285714285714282</v>
      </c>
      <c r="AN406" s="8">
        <v>25.749500000000005</v>
      </c>
      <c r="AO406" s="17">
        <f>AN406/Z406</f>
        <v>1.2261666666666668</v>
      </c>
      <c r="AP406" s="7">
        <v>28</v>
      </c>
      <c r="AQ406" s="17">
        <f>AP406/AA406</f>
        <v>1</v>
      </c>
      <c r="AR406" s="21">
        <v>38.9</v>
      </c>
      <c r="AS406" s="17">
        <f>AR406/AB406</f>
        <v>1.3892857142857142</v>
      </c>
      <c r="AT406" s="21">
        <v>47.5</v>
      </c>
      <c r="AU406" s="17">
        <f t="shared" si="127"/>
        <v>1.6964285714285714</v>
      </c>
      <c r="AV406" s="21">
        <v>45</v>
      </c>
      <c r="AW406" s="17">
        <f t="shared" si="128"/>
        <v>1.6071428571428572</v>
      </c>
      <c r="AX406" s="17"/>
      <c r="AY406" s="21">
        <v>50</v>
      </c>
      <c r="AZ406" s="17">
        <f t="shared" si="129"/>
        <v>1.7857142857142858</v>
      </c>
      <c r="BA406" s="17"/>
      <c r="BB406" s="21">
        <v>15</v>
      </c>
      <c r="BC406" s="17">
        <f t="shared" si="130"/>
        <v>0.5357142857142857</v>
      </c>
      <c r="BD406" s="21">
        <v>1</v>
      </c>
      <c r="BE406" s="17">
        <f t="shared" si="131"/>
        <v>3.1746031746031744E-2</v>
      </c>
      <c r="BF406" s="21">
        <v>20</v>
      </c>
      <c r="BG406" s="17">
        <f t="shared" si="132"/>
        <v>0.7469654528478058</v>
      </c>
      <c r="BH406" s="21">
        <v>4.88</v>
      </c>
      <c r="BI406" s="17">
        <f t="shared" si="139"/>
        <v>0.17547655368112558</v>
      </c>
      <c r="BJ406" s="21">
        <f t="shared" si="133"/>
        <v>310.08498314377596</v>
      </c>
      <c r="BK406" s="21">
        <f t="shared" si="134"/>
        <v>295.02949999999998</v>
      </c>
      <c r="BL406" s="21">
        <f t="shared" si="135"/>
        <v>86.084983143775958</v>
      </c>
      <c r="BM406" s="21">
        <f t="shared" si="136"/>
        <v>24.88</v>
      </c>
      <c r="BN406" s="17" t="s">
        <v>1601</v>
      </c>
      <c r="BO406" s="17" t="s">
        <v>1601</v>
      </c>
      <c r="BQ406" s="17">
        <v>0.7575273316687271</v>
      </c>
      <c r="BR406" s="26">
        <v>0.72</v>
      </c>
      <c r="BS406" s="26">
        <f t="shared" si="137"/>
        <v>0.85752733166872708</v>
      </c>
      <c r="BU406" s="17">
        <f t="shared" si="138"/>
        <v>0</v>
      </c>
    </row>
    <row r="407" spans="1:73" s="6" customFormat="1" ht="18.75" customHeight="1" x14ac:dyDescent="0.15">
      <c r="A407" s="6" t="s">
        <v>1541</v>
      </c>
      <c r="B407" s="6" t="s">
        <v>1254</v>
      </c>
      <c r="C407" s="6" t="s">
        <v>1254</v>
      </c>
      <c r="D407" s="6" t="s">
        <v>1254</v>
      </c>
      <c r="E407" s="6" t="s">
        <v>1254</v>
      </c>
      <c r="F407" s="6" t="s">
        <v>1254</v>
      </c>
      <c r="G407" s="6" t="s">
        <v>61</v>
      </c>
      <c r="H407" s="6" t="s">
        <v>1274</v>
      </c>
      <c r="I407" s="6" t="s">
        <v>1275</v>
      </c>
      <c r="J407" s="6" t="s">
        <v>27</v>
      </c>
      <c r="K407" s="6" t="s">
        <v>1539</v>
      </c>
      <c r="L407" s="6" t="s">
        <v>1545</v>
      </c>
      <c r="M407" s="6" t="s">
        <v>1533</v>
      </c>
      <c r="N407" s="6">
        <v>2</v>
      </c>
      <c r="O407" s="8"/>
      <c r="P407" s="8">
        <v>135.41666666666666</v>
      </c>
      <c r="Q407" s="8">
        <v>73.166666666666671</v>
      </c>
      <c r="R407" s="7">
        <v>80.833333333333329</v>
      </c>
      <c r="S407" s="17">
        <v>0.10478359908883816</v>
      </c>
      <c r="T407" s="6">
        <v>3</v>
      </c>
      <c r="U407" s="6">
        <v>2</v>
      </c>
      <c r="V407" s="6">
        <v>2</v>
      </c>
      <c r="W407" s="6">
        <v>2</v>
      </c>
      <c r="X407" s="6" t="s">
        <v>1355</v>
      </c>
      <c r="Y407" s="8">
        <v>97</v>
      </c>
      <c r="Z407" s="8">
        <v>58.199999999999996</v>
      </c>
      <c r="AA407" s="8">
        <v>77.600000000000009</v>
      </c>
      <c r="AB407" s="8">
        <v>77.600000000000009</v>
      </c>
      <c r="AC407" s="8">
        <v>77.600000000000009</v>
      </c>
      <c r="AD407" s="8">
        <v>77.600000000000009</v>
      </c>
      <c r="AE407" s="8">
        <v>77.600000000000009</v>
      </c>
      <c r="AF407" s="8">
        <v>77.600000000000009</v>
      </c>
      <c r="AG407" s="8">
        <v>87.3</v>
      </c>
      <c r="AH407" s="21">
        <v>74.204999999999998</v>
      </c>
      <c r="AI407" s="21">
        <v>77</v>
      </c>
      <c r="AJ407" s="21">
        <v>87.3</v>
      </c>
      <c r="AK407" s="8">
        <f t="shared" si="122"/>
        <v>946.60500000000002</v>
      </c>
      <c r="AL407" s="8">
        <v>64</v>
      </c>
      <c r="AM407" s="17">
        <v>0.88888888888888884</v>
      </c>
      <c r="AN407" s="8">
        <v>141.458333333333</v>
      </c>
      <c r="AO407" s="17">
        <v>0.88795555555555572</v>
      </c>
      <c r="AP407" s="7">
        <v>68.291666666666671</v>
      </c>
      <c r="AQ407" s="17">
        <v>0.85333333333333328</v>
      </c>
      <c r="AR407" s="21">
        <v>55</v>
      </c>
      <c r="AS407" s="17">
        <v>0.9555555555555556</v>
      </c>
      <c r="AT407" s="21">
        <v>117.28999999999999</v>
      </c>
      <c r="AU407" s="17">
        <f t="shared" si="127"/>
        <v>1.5114690721649482</v>
      </c>
      <c r="AV407" s="21">
        <v>45.111999999999995</v>
      </c>
      <c r="AW407" s="17">
        <f t="shared" si="128"/>
        <v>0.58134020618556692</v>
      </c>
      <c r="AX407" s="17" t="s">
        <v>1537</v>
      </c>
      <c r="AY407" s="21">
        <v>58.958333333333336</v>
      </c>
      <c r="AZ407" s="17">
        <f t="shared" si="129"/>
        <v>0.75977233676975942</v>
      </c>
      <c r="BA407" s="17" t="s">
        <v>1537</v>
      </c>
      <c r="BB407" s="21">
        <v>43</v>
      </c>
      <c r="BC407" s="17">
        <f t="shared" si="130"/>
        <v>0.5541237113402061</v>
      </c>
      <c r="BD407" s="21">
        <v>40.375</v>
      </c>
      <c r="BE407" s="17">
        <f t="shared" si="131"/>
        <v>0.46248568155784653</v>
      </c>
      <c r="BF407" s="21">
        <v>54.666666666666686</v>
      </c>
      <c r="BG407" s="17">
        <f t="shared" si="132"/>
        <v>0.73669788648563694</v>
      </c>
      <c r="BH407" s="21">
        <v>46.583333333333321</v>
      </c>
      <c r="BI407" s="17">
        <f t="shared" si="139"/>
        <v>0.60497835497835484</v>
      </c>
      <c r="BJ407" s="21">
        <f t="shared" si="133"/>
        <v>859.30500000000006</v>
      </c>
      <c r="BK407" s="21">
        <f t="shared" si="134"/>
        <v>734.73533333333296</v>
      </c>
      <c r="BL407" s="21">
        <f t="shared" si="135"/>
        <v>238.505</v>
      </c>
      <c r="BM407" s="21">
        <f t="shared" si="136"/>
        <v>101.25</v>
      </c>
      <c r="BN407" s="17" t="s">
        <v>1601</v>
      </c>
      <c r="BO407" s="17" t="s">
        <v>1601</v>
      </c>
      <c r="BQ407" s="17">
        <v>0.7575273316687271</v>
      </c>
      <c r="BR407" s="26">
        <v>0.72</v>
      </c>
      <c r="BS407" s="26">
        <f t="shared" si="137"/>
        <v>0.85752733166872708</v>
      </c>
      <c r="BU407" s="17">
        <f t="shared" si="138"/>
        <v>0</v>
      </c>
    </row>
    <row r="408" spans="1:73" s="6" customFormat="1" ht="18.75" customHeight="1" x14ac:dyDescent="0.15">
      <c r="A408" s="6" t="s">
        <v>1541</v>
      </c>
      <c r="B408" s="6" t="s">
        <v>1254</v>
      </c>
      <c r="C408" s="6" t="s">
        <v>1254</v>
      </c>
      <c r="D408" s="6" t="s">
        <v>1254</v>
      </c>
      <c r="E408" s="6" t="s">
        <v>1254</v>
      </c>
      <c r="F408" s="6" t="s">
        <v>1254</v>
      </c>
      <c r="G408" s="6" t="s">
        <v>61</v>
      </c>
      <c r="H408" s="6" t="s">
        <v>1276</v>
      </c>
      <c r="I408" s="6" t="s">
        <v>1277</v>
      </c>
      <c r="J408" s="6" t="s">
        <v>27</v>
      </c>
      <c r="K408" s="6" t="s">
        <v>1539</v>
      </c>
      <c r="L408" s="6" t="s">
        <v>1545</v>
      </c>
      <c r="M408" s="6" t="s">
        <v>1533</v>
      </c>
      <c r="N408" s="6">
        <v>2</v>
      </c>
      <c r="O408" s="8"/>
      <c r="P408" s="8">
        <v>165.33333333333334</v>
      </c>
      <c r="Q408" s="8">
        <v>123.27</v>
      </c>
      <c r="R408" s="7">
        <v>125</v>
      </c>
      <c r="S408" s="17">
        <v>1.4034233795732876E-2</v>
      </c>
      <c r="T408" s="6">
        <v>3</v>
      </c>
      <c r="U408" s="6">
        <v>2</v>
      </c>
      <c r="V408" s="6">
        <v>2</v>
      </c>
      <c r="W408" s="6">
        <v>2</v>
      </c>
      <c r="X408" s="6" t="s">
        <v>1355</v>
      </c>
      <c r="Y408" s="8">
        <v>125</v>
      </c>
      <c r="Z408" s="8">
        <v>125</v>
      </c>
      <c r="AA408" s="8">
        <v>125</v>
      </c>
      <c r="AB408" s="8">
        <v>125</v>
      </c>
      <c r="AC408" s="8">
        <v>125</v>
      </c>
      <c r="AD408" s="8">
        <v>125</v>
      </c>
      <c r="AE408" s="8">
        <v>125</v>
      </c>
      <c r="AF408" s="8">
        <v>125</v>
      </c>
      <c r="AG408" s="8">
        <v>125</v>
      </c>
      <c r="AH408" s="21">
        <v>106.25</v>
      </c>
      <c r="AI408" s="21">
        <v>110</v>
      </c>
      <c r="AJ408" s="21">
        <v>125</v>
      </c>
      <c r="AK408" s="8">
        <f t="shared" si="122"/>
        <v>1466.25</v>
      </c>
      <c r="AL408" s="8">
        <v>123</v>
      </c>
      <c r="AM408" s="17">
        <f t="shared" ref="AM408:AM471" si="140">AL408/Y408</f>
        <v>0.98399999999999999</v>
      </c>
      <c r="AN408" s="8">
        <v>186.083333333333</v>
      </c>
      <c r="AO408" s="17">
        <f t="shared" ref="AO408:AO471" si="141">AN408/Z408</f>
        <v>1.4886666666666639</v>
      </c>
      <c r="AP408" s="7">
        <v>103.29166666666667</v>
      </c>
      <c r="AQ408" s="17">
        <f t="shared" ref="AQ408:AQ471" si="142">AP408/AA408</f>
        <v>0.82633333333333336</v>
      </c>
      <c r="AR408" s="21">
        <v>123</v>
      </c>
      <c r="AS408" s="17">
        <f t="shared" ref="AS408:AS471" si="143">AR408/AB408</f>
        <v>0.98399999999999999</v>
      </c>
      <c r="AT408" s="21">
        <v>97.04</v>
      </c>
      <c r="AU408" s="17">
        <f t="shared" si="127"/>
        <v>0.77632000000000001</v>
      </c>
      <c r="AV408" s="21">
        <v>99.075333333333333</v>
      </c>
      <c r="AW408" s="17">
        <f t="shared" si="128"/>
        <v>0.79260266666666668</v>
      </c>
      <c r="AX408" s="17" t="s">
        <v>1537</v>
      </c>
      <c r="AY408" s="21">
        <v>110.66666666666666</v>
      </c>
      <c r="AZ408" s="17">
        <f t="shared" si="129"/>
        <v>0.88533333333333331</v>
      </c>
      <c r="BA408" s="17" t="s">
        <v>1537</v>
      </c>
      <c r="BB408" s="21">
        <v>53.583333333333329</v>
      </c>
      <c r="BC408" s="17">
        <f t="shared" si="130"/>
        <v>0.42866666666666664</v>
      </c>
      <c r="BD408" s="21">
        <v>79.333333333333329</v>
      </c>
      <c r="BE408" s="17">
        <f t="shared" si="131"/>
        <v>0.6346666666666666</v>
      </c>
      <c r="BF408" s="21">
        <v>102.20833333333333</v>
      </c>
      <c r="BG408" s="17">
        <f t="shared" si="132"/>
        <v>0.96196078431372545</v>
      </c>
      <c r="BH408" s="21">
        <v>86.374999999999986</v>
      </c>
      <c r="BI408" s="17">
        <f t="shared" si="139"/>
        <v>0.78522727272727255</v>
      </c>
      <c r="BJ408" s="21">
        <f t="shared" si="133"/>
        <v>1341.25</v>
      </c>
      <c r="BK408" s="21">
        <f t="shared" si="134"/>
        <v>1163.6569999999997</v>
      </c>
      <c r="BL408" s="21">
        <f t="shared" si="135"/>
        <v>341.25</v>
      </c>
      <c r="BM408" s="21">
        <f t="shared" si="136"/>
        <v>188.58333333333331</v>
      </c>
      <c r="BN408" s="17" t="s">
        <v>1601</v>
      </c>
      <c r="BO408" s="17" t="s">
        <v>1601</v>
      </c>
      <c r="BQ408" s="17">
        <v>0.7575273316687271</v>
      </c>
      <c r="BR408" s="26">
        <v>0.72</v>
      </c>
      <c r="BS408" s="26">
        <f t="shared" si="137"/>
        <v>0.85752733166872708</v>
      </c>
      <c r="BU408" s="17">
        <f t="shared" si="138"/>
        <v>0</v>
      </c>
    </row>
    <row r="409" spans="1:73" s="6" customFormat="1" ht="18.75" customHeight="1" x14ac:dyDescent="0.15">
      <c r="A409" s="6" t="s">
        <v>1541</v>
      </c>
      <c r="B409" s="6" t="s">
        <v>1254</v>
      </c>
      <c r="C409" s="6" t="s">
        <v>1254</v>
      </c>
      <c r="D409" s="6" t="s">
        <v>1254</v>
      </c>
      <c r="E409" s="6" t="s">
        <v>1254</v>
      </c>
      <c r="F409" s="6" t="s">
        <v>1254</v>
      </c>
      <c r="G409" s="6" t="s">
        <v>61</v>
      </c>
      <c r="H409" s="6" t="s">
        <v>1278</v>
      </c>
      <c r="I409" s="6" t="s">
        <v>1279</v>
      </c>
      <c r="J409" s="6" t="s">
        <v>27</v>
      </c>
      <c r="K409" s="6" t="s">
        <v>1539</v>
      </c>
      <c r="L409" s="6" t="s">
        <v>1545</v>
      </c>
      <c r="M409" s="6" t="s">
        <v>1533</v>
      </c>
      <c r="N409" s="6">
        <v>2</v>
      </c>
      <c r="O409" s="8"/>
      <c r="P409" s="8">
        <v>102.58333333333333</v>
      </c>
      <c r="Q409" s="8">
        <v>82</v>
      </c>
      <c r="R409" s="7">
        <v>83.333333333333329</v>
      </c>
      <c r="S409" s="17">
        <v>1.6260162601625883E-2</v>
      </c>
      <c r="T409" s="6">
        <v>3</v>
      </c>
      <c r="U409" s="6">
        <v>2</v>
      </c>
      <c r="V409" s="6">
        <v>2</v>
      </c>
      <c r="W409" s="6">
        <v>2</v>
      </c>
      <c r="X409" s="6" t="s">
        <v>1355</v>
      </c>
      <c r="Y409" s="8">
        <v>90</v>
      </c>
      <c r="Z409" s="8">
        <v>90</v>
      </c>
      <c r="AA409" s="8">
        <v>90</v>
      </c>
      <c r="AB409" s="8">
        <v>90</v>
      </c>
      <c r="AC409" s="8">
        <v>80</v>
      </c>
      <c r="AD409" s="8">
        <v>80</v>
      </c>
      <c r="AE409" s="8">
        <v>80</v>
      </c>
      <c r="AF409" s="8">
        <v>80</v>
      </c>
      <c r="AG409" s="8">
        <v>80</v>
      </c>
      <c r="AH409" s="21">
        <v>68</v>
      </c>
      <c r="AI409" s="21">
        <v>70.400000000000006</v>
      </c>
      <c r="AJ409" s="21">
        <v>80</v>
      </c>
      <c r="AK409" s="8">
        <f t="shared" si="122"/>
        <v>978.4</v>
      </c>
      <c r="AL409" s="8">
        <v>114</v>
      </c>
      <c r="AM409" s="17">
        <f t="shared" si="140"/>
        <v>1.2666666666666666</v>
      </c>
      <c r="AN409" s="8">
        <v>158.333333333333</v>
      </c>
      <c r="AO409" s="17">
        <f t="shared" si="141"/>
        <v>1.7592592592592555</v>
      </c>
      <c r="AP409" s="7">
        <v>68.666666666666671</v>
      </c>
      <c r="AQ409" s="17">
        <f t="shared" si="142"/>
        <v>0.76296296296296306</v>
      </c>
      <c r="AR409" s="21">
        <v>68</v>
      </c>
      <c r="AS409" s="17">
        <f t="shared" si="143"/>
        <v>0.75555555555555554</v>
      </c>
      <c r="AT409" s="21">
        <v>49.92</v>
      </c>
      <c r="AU409" s="17">
        <f t="shared" si="127"/>
        <v>0.624</v>
      </c>
      <c r="AV409" s="21">
        <v>61.19666666666663</v>
      </c>
      <c r="AW409" s="17">
        <f t="shared" si="128"/>
        <v>0.76495833333333285</v>
      </c>
      <c r="AX409" s="17" t="s">
        <v>1537</v>
      </c>
      <c r="AY409" s="21">
        <v>54.250000000000021</v>
      </c>
      <c r="AZ409" s="17">
        <f t="shared" si="129"/>
        <v>0.67812500000000031</v>
      </c>
      <c r="BA409" s="17" t="s">
        <v>1537</v>
      </c>
      <c r="BB409" s="21">
        <v>37.791666666666664</v>
      </c>
      <c r="BC409" s="17">
        <f t="shared" si="130"/>
        <v>0.47239583333333329</v>
      </c>
      <c r="BD409" s="21">
        <v>46.791666666666679</v>
      </c>
      <c r="BE409" s="17">
        <f t="shared" si="131"/>
        <v>0.5848958333333335</v>
      </c>
      <c r="BF409" s="21">
        <v>58.291666666666657</v>
      </c>
      <c r="BG409" s="17">
        <f t="shared" si="132"/>
        <v>0.85723039215686259</v>
      </c>
      <c r="BH409" s="21">
        <v>42.333333333333329</v>
      </c>
      <c r="BI409" s="17">
        <f t="shared" si="139"/>
        <v>0.60132575757575746</v>
      </c>
      <c r="BJ409" s="21">
        <f t="shared" si="133"/>
        <v>898.4</v>
      </c>
      <c r="BK409" s="21">
        <f t="shared" si="134"/>
        <v>759.57499999999959</v>
      </c>
      <c r="BL409" s="21">
        <f t="shared" si="135"/>
        <v>218.4</v>
      </c>
      <c r="BM409" s="21">
        <f t="shared" si="136"/>
        <v>100.62499999999999</v>
      </c>
      <c r="BN409" s="17" t="s">
        <v>1601</v>
      </c>
      <c r="BO409" s="17" t="s">
        <v>1601</v>
      </c>
      <c r="BQ409" s="17">
        <v>0.7575273316687271</v>
      </c>
      <c r="BR409" s="26">
        <v>0.72</v>
      </c>
      <c r="BS409" s="26">
        <f t="shared" si="137"/>
        <v>0.85752733166872708</v>
      </c>
      <c r="BU409" s="17">
        <f t="shared" si="138"/>
        <v>0</v>
      </c>
    </row>
    <row r="410" spans="1:73" s="6" customFormat="1" ht="18.75" customHeight="1" x14ac:dyDescent="0.15">
      <c r="A410" s="6" t="s">
        <v>1541</v>
      </c>
      <c r="B410" s="6" t="s">
        <v>1254</v>
      </c>
      <c r="C410" s="6" t="s">
        <v>1254</v>
      </c>
      <c r="D410" s="6" t="s">
        <v>1254</v>
      </c>
      <c r="E410" s="6" t="s">
        <v>1254</v>
      </c>
      <c r="F410" s="6" t="s">
        <v>1254</v>
      </c>
      <c r="G410" s="6" t="s">
        <v>61</v>
      </c>
      <c r="H410" s="6" t="s">
        <v>1424</v>
      </c>
      <c r="I410" s="6" t="s">
        <v>1282</v>
      </c>
      <c r="J410" s="6" t="s">
        <v>27</v>
      </c>
      <c r="K410" s="6" t="s">
        <v>1539</v>
      </c>
      <c r="L410" s="6" t="s">
        <v>1545</v>
      </c>
      <c r="M410" s="6" t="s">
        <v>1533</v>
      </c>
      <c r="N410" s="6">
        <v>3</v>
      </c>
      <c r="O410" s="8"/>
      <c r="P410" s="8">
        <v>453.5</v>
      </c>
      <c r="Q410" s="8">
        <v>430.25</v>
      </c>
      <c r="R410" s="7">
        <v>483.54666666666662</v>
      </c>
      <c r="S410" s="17">
        <v>0.12387371683129955</v>
      </c>
      <c r="T410" s="6">
        <v>3</v>
      </c>
      <c r="U410" s="6">
        <v>2</v>
      </c>
      <c r="V410" s="6">
        <v>2</v>
      </c>
      <c r="W410" s="6">
        <v>1</v>
      </c>
      <c r="X410" s="6" t="s">
        <v>1356</v>
      </c>
      <c r="Y410" s="8">
        <v>561.6</v>
      </c>
      <c r="Z410" s="8">
        <v>336.96</v>
      </c>
      <c r="AA410" s="8">
        <v>468</v>
      </c>
      <c r="AB410" s="8">
        <v>468</v>
      </c>
      <c r="AC410" s="8">
        <v>468</v>
      </c>
      <c r="AD410" s="8">
        <v>468</v>
      </c>
      <c r="AE410" s="8">
        <v>468</v>
      </c>
      <c r="AF410" s="8">
        <v>468</v>
      </c>
      <c r="AG410" s="8">
        <v>524</v>
      </c>
      <c r="AH410" s="21">
        <v>445.4</v>
      </c>
      <c r="AI410" s="21">
        <v>300</v>
      </c>
      <c r="AJ410" s="21">
        <v>524</v>
      </c>
      <c r="AK410" s="8">
        <f t="shared" si="122"/>
        <v>5499.9599999999991</v>
      </c>
      <c r="AL410" s="8">
        <v>700</v>
      </c>
      <c r="AM410" s="17">
        <f t="shared" si="140"/>
        <v>1.2464387464387463</v>
      </c>
      <c r="AN410" s="8">
        <v>404.33000000000004</v>
      </c>
      <c r="AO410" s="17">
        <f t="shared" si="141"/>
        <v>1.1999347103513771</v>
      </c>
      <c r="AP410" s="7">
        <v>465.78834490079305</v>
      </c>
      <c r="AQ410" s="17">
        <f t="shared" si="142"/>
        <v>0.99527424124101083</v>
      </c>
      <c r="AR410" s="21">
        <v>796</v>
      </c>
      <c r="AS410" s="17">
        <f t="shared" si="143"/>
        <v>1.7008547008547008</v>
      </c>
      <c r="AT410" s="21">
        <v>253.83000000000004</v>
      </c>
      <c r="AU410" s="17">
        <f t="shared" si="127"/>
        <v>0.54237179487179499</v>
      </c>
      <c r="AV410" s="21">
        <v>460</v>
      </c>
      <c r="AW410" s="17">
        <f t="shared" si="128"/>
        <v>0.98290598290598286</v>
      </c>
      <c r="AX410" s="17" t="s">
        <v>1537</v>
      </c>
      <c r="AY410" s="21">
        <v>351.70777184631436</v>
      </c>
      <c r="AZ410" s="17">
        <f t="shared" si="129"/>
        <v>0.75151233300494524</v>
      </c>
      <c r="BA410" s="17" t="s">
        <v>1537</v>
      </c>
      <c r="BB410" s="21">
        <v>92.025646185092796</v>
      </c>
      <c r="BC410" s="17">
        <f t="shared" si="130"/>
        <v>0.19663599612199315</v>
      </c>
      <c r="BD410" s="21">
        <v>222.14190766071096</v>
      </c>
      <c r="BE410" s="17">
        <f t="shared" si="131"/>
        <v>0.42393493828379952</v>
      </c>
      <c r="BF410" s="21">
        <v>383.5459341646573</v>
      </c>
      <c r="BG410" s="17">
        <f t="shared" si="132"/>
        <v>0.86112692897318666</v>
      </c>
      <c r="BH410" s="21">
        <v>365.43509225980932</v>
      </c>
      <c r="BI410" s="17">
        <f t="shared" si="139"/>
        <v>1.2181169741993645</v>
      </c>
      <c r="BJ410" s="21">
        <f t="shared" si="133"/>
        <v>4975.9599999999991</v>
      </c>
      <c r="BK410" s="21">
        <f t="shared" si="134"/>
        <v>4494.8046970173773</v>
      </c>
      <c r="BL410" s="21">
        <f t="shared" si="135"/>
        <v>1269.4000000000001</v>
      </c>
      <c r="BM410" s="21">
        <f t="shared" si="136"/>
        <v>748.98102642446656</v>
      </c>
      <c r="BN410" s="17"/>
      <c r="BO410" s="17"/>
      <c r="BQ410" s="17">
        <v>0.7575273316687271</v>
      </c>
      <c r="BR410" s="26">
        <v>0.72</v>
      </c>
      <c r="BS410" s="26">
        <f t="shared" si="137"/>
        <v>0.85752733166872708</v>
      </c>
      <c r="BU410" s="17">
        <f t="shared" si="138"/>
        <v>0</v>
      </c>
    </row>
    <row r="411" spans="1:73" s="6" customFormat="1" ht="18.75" customHeight="1" x14ac:dyDescent="0.15">
      <c r="A411" s="6" t="s">
        <v>1541</v>
      </c>
      <c r="B411" s="6" t="s">
        <v>1254</v>
      </c>
      <c r="C411" s="6" t="s">
        <v>1254</v>
      </c>
      <c r="D411" s="6" t="s">
        <v>1254</v>
      </c>
      <c r="E411" s="6" t="s">
        <v>1254</v>
      </c>
      <c r="F411" s="6" t="s">
        <v>1254</v>
      </c>
      <c r="G411" s="6" t="s">
        <v>61</v>
      </c>
      <c r="H411" s="6" t="s">
        <v>1283</v>
      </c>
      <c r="I411" s="6" t="s">
        <v>1284</v>
      </c>
      <c r="J411" s="6" t="s">
        <v>27</v>
      </c>
      <c r="K411" s="6" t="s">
        <v>1539</v>
      </c>
      <c r="L411" s="6" t="s">
        <v>1545</v>
      </c>
      <c r="M411" s="6" t="s">
        <v>1533</v>
      </c>
      <c r="N411" s="6">
        <v>2</v>
      </c>
      <c r="O411" s="8"/>
      <c r="P411" s="8">
        <v>97.083333333333329</v>
      </c>
      <c r="Q411" s="8">
        <v>75.5</v>
      </c>
      <c r="R411" s="7">
        <v>89.910000000000011</v>
      </c>
      <c r="S411" s="17">
        <v>0.19086092715231806</v>
      </c>
      <c r="T411" s="6">
        <v>2</v>
      </c>
      <c r="U411" s="6">
        <v>2</v>
      </c>
      <c r="V411" s="6">
        <v>2</v>
      </c>
      <c r="W411" s="6">
        <v>1</v>
      </c>
      <c r="X411" s="6" t="s">
        <v>1356</v>
      </c>
      <c r="Y411" s="8">
        <v>100.80000000000001</v>
      </c>
      <c r="Z411" s="8">
        <v>60.48</v>
      </c>
      <c r="AA411" s="8">
        <v>80.64</v>
      </c>
      <c r="AB411" s="8">
        <v>93</v>
      </c>
      <c r="AC411" s="8">
        <v>93</v>
      </c>
      <c r="AD411" s="8">
        <v>93</v>
      </c>
      <c r="AE411" s="8">
        <v>93</v>
      </c>
      <c r="AF411" s="8">
        <v>93</v>
      </c>
      <c r="AG411" s="8">
        <v>93</v>
      </c>
      <c r="AH411" s="21">
        <v>79.05</v>
      </c>
      <c r="AI411" s="21">
        <v>82.105664519719511</v>
      </c>
      <c r="AJ411" s="21">
        <v>93</v>
      </c>
      <c r="AK411" s="8">
        <f t="shared" si="122"/>
        <v>1054.0756645197196</v>
      </c>
      <c r="AL411" s="8">
        <v>113</v>
      </c>
      <c r="AM411" s="17">
        <f t="shared" si="140"/>
        <v>1.1210317460317458</v>
      </c>
      <c r="AN411" s="8">
        <v>65.582300000000018</v>
      </c>
      <c r="AO411" s="17">
        <f t="shared" si="141"/>
        <v>1.0843634259259263</v>
      </c>
      <c r="AP411" s="7">
        <v>80.64</v>
      </c>
      <c r="AQ411" s="17">
        <f t="shared" si="142"/>
        <v>1</v>
      </c>
      <c r="AR411" s="21">
        <v>93</v>
      </c>
      <c r="AS411" s="17">
        <f t="shared" si="143"/>
        <v>1</v>
      </c>
      <c r="AT411" s="21">
        <v>93</v>
      </c>
      <c r="AU411" s="17">
        <f t="shared" si="127"/>
        <v>1</v>
      </c>
      <c r="AV411" s="21">
        <v>35.31</v>
      </c>
      <c r="AW411" s="17">
        <f t="shared" si="128"/>
        <v>0.37967741935483873</v>
      </c>
      <c r="AX411" s="17" t="s">
        <v>1537</v>
      </c>
      <c r="AY411" s="21">
        <v>55</v>
      </c>
      <c r="AZ411" s="17">
        <f t="shared" si="129"/>
        <v>0.59139784946236562</v>
      </c>
      <c r="BA411" s="17" t="s">
        <v>1537</v>
      </c>
      <c r="BB411" s="21">
        <v>35.880000000000003</v>
      </c>
      <c r="BC411" s="17">
        <f t="shared" si="130"/>
        <v>0.38580645161290328</v>
      </c>
      <c r="BD411" s="21">
        <v>66.489999999999995</v>
      </c>
      <c r="BE411" s="17">
        <f t="shared" si="131"/>
        <v>0.71494623655913969</v>
      </c>
      <c r="BF411" s="21">
        <v>85.5</v>
      </c>
      <c r="BG411" s="17">
        <f t="shared" si="132"/>
        <v>1.0815939278937381</v>
      </c>
      <c r="BH411" s="21">
        <v>54.420000000000009</v>
      </c>
      <c r="BI411" s="17">
        <f t="shared" si="139"/>
        <v>0.66280445226686924</v>
      </c>
      <c r="BJ411" s="21">
        <f t="shared" si="133"/>
        <v>961.07566451971957</v>
      </c>
      <c r="BK411" s="21">
        <f t="shared" si="134"/>
        <v>777.82230000000004</v>
      </c>
      <c r="BL411" s="21">
        <f t="shared" si="135"/>
        <v>254.15566451971949</v>
      </c>
      <c r="BM411" s="21">
        <f t="shared" si="136"/>
        <v>139.92000000000002</v>
      </c>
      <c r="BN411" s="17" t="s">
        <v>1601</v>
      </c>
      <c r="BO411" s="17" t="s">
        <v>1601</v>
      </c>
      <c r="BQ411" s="17">
        <v>0.7575273316687271</v>
      </c>
      <c r="BR411" s="26">
        <v>0.72</v>
      </c>
      <c r="BS411" s="26">
        <f t="shared" si="137"/>
        <v>0.85752733166872708</v>
      </c>
      <c r="BU411" s="17">
        <f t="shared" si="138"/>
        <v>0</v>
      </c>
    </row>
    <row r="412" spans="1:73" s="6" customFormat="1" ht="18.75" customHeight="1" x14ac:dyDescent="0.15">
      <c r="A412" s="6" t="s">
        <v>1541</v>
      </c>
      <c r="B412" s="6" t="s">
        <v>1254</v>
      </c>
      <c r="C412" s="6" t="s">
        <v>1254</v>
      </c>
      <c r="D412" s="6" t="s">
        <v>1254</v>
      </c>
      <c r="E412" s="6" t="s">
        <v>1254</v>
      </c>
      <c r="F412" s="6" t="s">
        <v>1254</v>
      </c>
      <c r="G412" s="6" t="s">
        <v>61</v>
      </c>
      <c r="H412" s="6" t="s">
        <v>1285</v>
      </c>
      <c r="I412" s="6" t="s">
        <v>1286</v>
      </c>
      <c r="J412" s="6" t="s">
        <v>27</v>
      </c>
      <c r="K412" s="6" t="s">
        <v>1539</v>
      </c>
      <c r="L412" s="6" t="s">
        <v>1545</v>
      </c>
      <c r="M412" s="6" t="s">
        <v>1533</v>
      </c>
      <c r="N412" s="6">
        <v>1</v>
      </c>
      <c r="O412" s="8"/>
      <c r="P412" s="8">
        <v>26.233333333333334</v>
      </c>
      <c r="Q412" s="8">
        <v>30</v>
      </c>
      <c r="R412" s="7">
        <v>37.5</v>
      </c>
      <c r="S412" s="17">
        <v>0.25</v>
      </c>
      <c r="U412" s="6">
        <v>3</v>
      </c>
      <c r="V412" s="6">
        <v>3</v>
      </c>
      <c r="W412" s="6">
        <v>2</v>
      </c>
      <c r="X412" s="6" t="s">
        <v>1355</v>
      </c>
      <c r="Y412" s="8">
        <v>37.5</v>
      </c>
      <c r="Z412" s="8">
        <v>37.5</v>
      </c>
      <c r="AA412" s="8">
        <v>37.5</v>
      </c>
      <c r="AB412" s="8">
        <v>37.5</v>
      </c>
      <c r="AC412" s="8">
        <v>37.5</v>
      </c>
      <c r="AD412" s="8">
        <v>37.5</v>
      </c>
      <c r="AE412" s="8">
        <v>37.5</v>
      </c>
      <c r="AF412" s="8">
        <v>37.5</v>
      </c>
      <c r="AG412" s="8">
        <v>37.5</v>
      </c>
      <c r="AH412" s="21">
        <v>31.875</v>
      </c>
      <c r="AI412" s="21">
        <v>33.10712279020948</v>
      </c>
      <c r="AJ412" s="21">
        <v>37.5</v>
      </c>
      <c r="AK412" s="8">
        <f t="shared" si="122"/>
        <v>439.98212279020947</v>
      </c>
      <c r="AL412" s="8">
        <v>44</v>
      </c>
      <c r="AM412" s="17">
        <f t="shared" si="140"/>
        <v>1.1733333333333333</v>
      </c>
      <c r="AN412" s="8">
        <v>33.957700000000003</v>
      </c>
      <c r="AO412" s="17">
        <f t="shared" si="141"/>
        <v>0.90553866666666671</v>
      </c>
      <c r="AP412" s="7">
        <v>37.5</v>
      </c>
      <c r="AQ412" s="17">
        <f t="shared" si="142"/>
        <v>1</v>
      </c>
      <c r="AR412" s="21">
        <v>55</v>
      </c>
      <c r="AS412" s="17">
        <f t="shared" si="143"/>
        <v>1.4666666666666666</v>
      </c>
      <c r="AT412" s="21">
        <v>115</v>
      </c>
      <c r="AU412" s="17">
        <f t="shared" si="127"/>
        <v>3.0666666666666669</v>
      </c>
      <c r="AV412" s="21">
        <v>71.56</v>
      </c>
      <c r="AW412" s="17">
        <f t="shared" si="128"/>
        <v>1.9082666666666668</v>
      </c>
      <c r="AX412" s="17"/>
      <c r="AY412" s="21">
        <v>0</v>
      </c>
      <c r="AZ412" s="17">
        <f t="shared" si="129"/>
        <v>0</v>
      </c>
      <c r="BA412" s="17" t="s">
        <v>1537</v>
      </c>
      <c r="BB412" s="21">
        <v>15</v>
      </c>
      <c r="BC412" s="17">
        <f t="shared" si="130"/>
        <v>0.4</v>
      </c>
      <c r="BD412" s="21">
        <v>40</v>
      </c>
      <c r="BE412" s="17">
        <f t="shared" si="131"/>
        <v>1.0666666666666667</v>
      </c>
      <c r="BF412" s="21">
        <v>40</v>
      </c>
      <c r="BG412" s="17">
        <f t="shared" si="132"/>
        <v>1.2549019607843137</v>
      </c>
      <c r="BH412" s="21">
        <v>49</v>
      </c>
      <c r="BI412" s="17">
        <f t="shared" si="139"/>
        <v>1.4800440470317886</v>
      </c>
      <c r="BJ412" s="21">
        <f t="shared" si="133"/>
        <v>402.48212279020947</v>
      </c>
      <c r="BK412" s="21">
        <f t="shared" si="134"/>
        <v>501.01769999999999</v>
      </c>
      <c r="BL412" s="21">
        <f t="shared" si="135"/>
        <v>102.48212279020947</v>
      </c>
      <c r="BM412" s="21">
        <f t="shared" si="136"/>
        <v>89</v>
      </c>
      <c r="BN412" s="17"/>
      <c r="BO412" s="17"/>
      <c r="BQ412" s="17">
        <v>0.7575273316687271</v>
      </c>
      <c r="BR412" s="26">
        <v>0.72</v>
      </c>
      <c r="BS412" s="26">
        <f t="shared" si="137"/>
        <v>0.85752733166872708</v>
      </c>
      <c r="BU412" s="17">
        <f t="shared" si="138"/>
        <v>0</v>
      </c>
    </row>
    <row r="413" spans="1:73" s="6" customFormat="1" ht="18.75" customHeight="1" x14ac:dyDescent="0.15">
      <c r="A413" s="6" t="s">
        <v>1541</v>
      </c>
      <c r="B413" s="6" t="s">
        <v>1254</v>
      </c>
      <c r="C413" s="6" t="s">
        <v>1254</v>
      </c>
      <c r="D413" s="6" t="s">
        <v>1254</v>
      </c>
      <c r="E413" s="6" t="s">
        <v>1254</v>
      </c>
      <c r="F413" s="6" t="s">
        <v>1254</v>
      </c>
      <c r="G413" s="6" t="s">
        <v>61</v>
      </c>
      <c r="H413" s="6" t="s">
        <v>1287</v>
      </c>
      <c r="I413" s="6" t="s">
        <v>1288</v>
      </c>
      <c r="J413" s="6" t="s">
        <v>29</v>
      </c>
      <c r="K413" s="6" t="s">
        <v>1520</v>
      </c>
      <c r="L413" s="6" t="s">
        <v>1545</v>
      </c>
      <c r="M413" s="6" t="s">
        <v>1533</v>
      </c>
      <c r="N413" s="6">
        <v>1</v>
      </c>
      <c r="O413" s="8"/>
      <c r="P413" s="8">
        <v>25</v>
      </c>
      <c r="Q413" s="8">
        <v>7.416666666666667</v>
      </c>
      <c r="R413" s="7">
        <v>26</v>
      </c>
      <c r="S413" s="17">
        <v>2.5056179775280896</v>
      </c>
      <c r="T413" s="6">
        <v>4</v>
      </c>
      <c r="U413" s="6">
        <v>3</v>
      </c>
      <c r="V413" s="6">
        <v>3</v>
      </c>
      <c r="W413" s="6">
        <v>2</v>
      </c>
      <c r="X413" s="6" t="s">
        <v>1355</v>
      </c>
      <c r="Y413" s="8">
        <v>31.200000000000003</v>
      </c>
      <c r="Z413" s="8">
        <v>18.72</v>
      </c>
      <c r="AA413" s="8">
        <v>24.96</v>
      </c>
      <c r="AB413" s="8">
        <v>24.96</v>
      </c>
      <c r="AC413" s="8">
        <v>24.96</v>
      </c>
      <c r="AD413" s="8">
        <v>24.96</v>
      </c>
      <c r="AE413" s="8">
        <v>24.96</v>
      </c>
      <c r="AF413" s="8">
        <v>24.96</v>
      </c>
      <c r="AG413" s="8">
        <v>28.08</v>
      </c>
      <c r="AH413" s="21">
        <v>23.867999999999999</v>
      </c>
      <c r="AI413" s="21">
        <v>24.790613545308858</v>
      </c>
      <c r="AJ413" s="21">
        <v>28.08</v>
      </c>
      <c r="AK413" s="8">
        <f t="shared" si="122"/>
        <v>304.4986135453089</v>
      </c>
      <c r="AL413" s="8">
        <v>40</v>
      </c>
      <c r="AM413" s="17">
        <f t="shared" si="140"/>
        <v>1.2820512820512819</v>
      </c>
      <c r="AN413" s="8">
        <v>29.999500000000001</v>
      </c>
      <c r="AO413" s="17">
        <f t="shared" si="141"/>
        <v>1.6025373931623934</v>
      </c>
      <c r="AP413" s="7">
        <v>30</v>
      </c>
      <c r="AQ413" s="17">
        <f t="shared" si="142"/>
        <v>1.2019230769230769</v>
      </c>
      <c r="AR413" s="21">
        <v>123</v>
      </c>
      <c r="AS413" s="17">
        <f t="shared" si="143"/>
        <v>4.927884615384615</v>
      </c>
      <c r="AT413" s="21">
        <v>69</v>
      </c>
      <c r="AU413" s="17">
        <f t="shared" si="127"/>
        <v>2.7644230769230766</v>
      </c>
      <c r="AV413" s="21">
        <v>25</v>
      </c>
      <c r="AW413" s="17">
        <f t="shared" si="128"/>
        <v>1.0016025641025641</v>
      </c>
      <c r="AX413" s="17"/>
      <c r="AY413" s="21">
        <v>23</v>
      </c>
      <c r="AZ413" s="17">
        <f t="shared" si="129"/>
        <v>0.92147435897435892</v>
      </c>
      <c r="BA413" s="17" t="s">
        <v>1537</v>
      </c>
      <c r="BB413" s="21">
        <v>0</v>
      </c>
      <c r="BC413" s="17">
        <f t="shared" si="130"/>
        <v>0</v>
      </c>
      <c r="BD413" s="21">
        <v>19</v>
      </c>
      <c r="BE413" s="17">
        <f t="shared" si="131"/>
        <v>0.67663817663817671</v>
      </c>
      <c r="BF413" s="21">
        <v>20</v>
      </c>
      <c r="BG413" s="17">
        <f t="shared" si="132"/>
        <v>0.83794201441260274</v>
      </c>
      <c r="BH413" s="21">
        <v>15</v>
      </c>
      <c r="BI413" s="17">
        <f t="shared" si="139"/>
        <v>0.60506771938439818</v>
      </c>
      <c r="BJ413" s="21">
        <f t="shared" si="133"/>
        <v>276.41861354530892</v>
      </c>
      <c r="BK413" s="21">
        <f t="shared" si="134"/>
        <v>393.99950000000001</v>
      </c>
      <c r="BL413" s="21">
        <f t="shared" si="135"/>
        <v>76.738613545308851</v>
      </c>
      <c r="BM413" s="21">
        <f t="shared" si="136"/>
        <v>35</v>
      </c>
      <c r="BN413" s="17" t="s">
        <v>1601</v>
      </c>
      <c r="BO413" s="17" t="s">
        <v>1601</v>
      </c>
      <c r="BQ413" s="17">
        <v>0.7575273316687271</v>
      </c>
      <c r="BR413" s="26">
        <v>0.72</v>
      </c>
      <c r="BS413" s="26">
        <f t="shared" si="137"/>
        <v>0.85752733166872708</v>
      </c>
      <c r="BU413" s="17">
        <f t="shared" si="138"/>
        <v>0</v>
      </c>
    </row>
    <row r="414" spans="1:73" s="6" customFormat="1" ht="18.75" customHeight="1" x14ac:dyDescent="0.15">
      <c r="A414" s="6" t="s">
        <v>1541</v>
      </c>
      <c r="B414" s="6" t="s">
        <v>1254</v>
      </c>
      <c r="C414" s="6" t="s">
        <v>1254</v>
      </c>
      <c r="D414" s="6" t="s">
        <v>1254</v>
      </c>
      <c r="E414" s="6" t="s">
        <v>1254</v>
      </c>
      <c r="F414" s="6" t="s">
        <v>1254</v>
      </c>
      <c r="G414" s="6" t="s">
        <v>61</v>
      </c>
      <c r="H414" s="6" t="s">
        <v>1289</v>
      </c>
      <c r="I414" s="6" t="s">
        <v>1290</v>
      </c>
      <c r="J414" s="6" t="s">
        <v>29</v>
      </c>
      <c r="K414" s="6" t="s">
        <v>1528</v>
      </c>
      <c r="L414" s="6" t="s">
        <v>1545</v>
      </c>
      <c r="M414" s="6" t="s">
        <v>1533</v>
      </c>
      <c r="N414" s="6">
        <v>1</v>
      </c>
      <c r="O414" s="8"/>
      <c r="P414" s="8">
        <v>36.333333333333336</v>
      </c>
      <c r="Q414" s="8">
        <v>19</v>
      </c>
      <c r="R414" s="7">
        <v>29.663628355136836</v>
      </c>
      <c r="S414" s="17">
        <v>0.56124359763878084</v>
      </c>
      <c r="T414" s="6">
        <v>3</v>
      </c>
      <c r="U414" s="6">
        <v>2</v>
      </c>
      <c r="V414" s="6">
        <v>2</v>
      </c>
      <c r="W414" s="6">
        <v>2</v>
      </c>
      <c r="X414" s="6" t="s">
        <v>1355</v>
      </c>
      <c r="Y414" s="8">
        <v>30.082466961480133</v>
      </c>
      <c r="Z414" s="8">
        <v>23.50423708538251</v>
      </c>
      <c r="AA414" s="8">
        <v>28.825951142450254</v>
      </c>
      <c r="AB414" s="8">
        <v>27.79117340913152</v>
      </c>
      <c r="AC414" s="8">
        <v>29.195514618635514</v>
      </c>
      <c r="AD414" s="8">
        <v>27.421609932946261</v>
      </c>
      <c r="AE414" s="8">
        <v>28.530300361502043</v>
      </c>
      <c r="AF414" s="8">
        <v>29.934641571006033</v>
      </c>
      <c r="AG414" s="8">
        <v>33.112887466199261</v>
      </c>
      <c r="AH414" s="21">
        <v>36.324006408676041</v>
      </c>
      <c r="AI414" s="21">
        <v>28.907659943920148</v>
      </c>
      <c r="AJ414" s="21">
        <v>33.85201441856978</v>
      </c>
      <c r="AK414" s="8">
        <f t="shared" si="122"/>
        <v>357.48246331989947</v>
      </c>
      <c r="AL414" s="8">
        <v>29</v>
      </c>
      <c r="AM414" s="17">
        <f t="shared" si="140"/>
        <v>0.96401668244608374</v>
      </c>
      <c r="AN414" s="8">
        <v>36.969814511598152</v>
      </c>
      <c r="AO414" s="17">
        <f t="shared" si="141"/>
        <v>1.5729000000000002</v>
      </c>
      <c r="AP414" s="7">
        <v>50</v>
      </c>
      <c r="AQ414" s="17">
        <f t="shared" si="142"/>
        <v>1.7345481421554201</v>
      </c>
      <c r="AR414" s="21">
        <v>68</v>
      </c>
      <c r="AS414" s="17">
        <f t="shared" si="143"/>
        <v>2.4468200388277528</v>
      </c>
      <c r="AT414" s="21">
        <v>30</v>
      </c>
      <c r="AU414" s="17">
        <f t="shared" si="127"/>
        <v>1.0275551019351097</v>
      </c>
      <c r="AV414" s="21">
        <v>69.3</v>
      </c>
      <c r="AW414" s="17">
        <f t="shared" si="128"/>
        <v>2.5272039157970108</v>
      </c>
      <c r="AX414" s="17"/>
      <c r="AY414" s="21">
        <v>29</v>
      </c>
      <c r="AZ414" s="17">
        <f t="shared" si="129"/>
        <v>1.0164631858952231</v>
      </c>
      <c r="BA414" s="17"/>
      <c r="BB414" s="21">
        <v>25</v>
      </c>
      <c r="BC414" s="17">
        <f t="shared" si="130"/>
        <v>0.83515280918594303</v>
      </c>
      <c r="BD414" s="21">
        <v>35</v>
      </c>
      <c r="BE414" s="17">
        <f t="shared" si="131"/>
        <v>1.0569902741259594</v>
      </c>
      <c r="BF414" s="21">
        <v>28</v>
      </c>
      <c r="BG414" s="17">
        <f t="shared" si="132"/>
        <v>0.77084007983525071</v>
      </c>
      <c r="BH414" s="21">
        <v>33</v>
      </c>
      <c r="BI414" s="17">
        <f t="shared" si="139"/>
        <v>1.1415659401009577</v>
      </c>
      <c r="BJ414" s="21">
        <f t="shared" si="133"/>
        <v>323.63044890132971</v>
      </c>
      <c r="BK414" s="21">
        <f t="shared" si="134"/>
        <v>433.26981451159816</v>
      </c>
      <c r="BL414" s="21">
        <f t="shared" si="135"/>
        <v>99.083680771165973</v>
      </c>
      <c r="BM414" s="21">
        <f t="shared" si="136"/>
        <v>61</v>
      </c>
      <c r="BN414" s="17"/>
      <c r="BO414" s="17"/>
      <c r="BQ414" s="17">
        <v>0.7575273316687271</v>
      </c>
      <c r="BR414" s="26">
        <v>0.72</v>
      </c>
      <c r="BS414" s="26">
        <f t="shared" si="137"/>
        <v>0.85752733166872708</v>
      </c>
      <c r="BU414" s="17">
        <f t="shared" si="138"/>
        <v>0</v>
      </c>
    </row>
    <row r="415" spans="1:73" s="6" customFormat="1" ht="18.75" customHeight="1" x14ac:dyDescent="0.15">
      <c r="A415" s="6" t="s">
        <v>1541</v>
      </c>
      <c r="B415" s="6" t="s">
        <v>1254</v>
      </c>
      <c r="C415" s="6" t="s">
        <v>1254</v>
      </c>
      <c r="D415" s="6" t="s">
        <v>1254</v>
      </c>
      <c r="E415" s="6" t="s">
        <v>1254</v>
      </c>
      <c r="F415" s="6" t="s">
        <v>1254</v>
      </c>
      <c r="G415" s="6" t="s">
        <v>61</v>
      </c>
      <c r="H415" s="6" t="s">
        <v>1291</v>
      </c>
      <c r="I415" s="6" t="s">
        <v>1292</v>
      </c>
      <c r="J415" s="6" t="s">
        <v>29</v>
      </c>
      <c r="K415" s="6" t="s">
        <v>1528</v>
      </c>
      <c r="L415" s="6" t="s">
        <v>1545</v>
      </c>
      <c r="M415" s="6" t="s">
        <v>1533</v>
      </c>
      <c r="N415" s="6">
        <v>2</v>
      </c>
      <c r="O415" s="8"/>
      <c r="P415" s="8">
        <v>73.75</v>
      </c>
      <c r="Q415" s="8">
        <v>49</v>
      </c>
      <c r="R415" s="7">
        <v>60.191368255826603</v>
      </c>
      <c r="S415" s="17">
        <v>0.22839527052707354</v>
      </c>
      <c r="U415" s="6">
        <v>2</v>
      </c>
      <c r="V415" s="6">
        <v>2</v>
      </c>
      <c r="W415" s="6">
        <v>1</v>
      </c>
      <c r="X415" s="6" t="s">
        <v>1356</v>
      </c>
      <c r="Y415" s="8">
        <v>61.041246379040096</v>
      </c>
      <c r="Z415" s="8">
        <v>47.693160561510439</v>
      </c>
      <c r="AA415" s="8">
        <v>58.49161200939961</v>
      </c>
      <c r="AB415" s="8">
        <v>56.39191311675448</v>
      </c>
      <c r="AC415" s="8">
        <v>59.241504471058576</v>
      </c>
      <c r="AD415" s="8">
        <v>55.642020655095514</v>
      </c>
      <c r="AE415" s="8">
        <v>57.891698040072427</v>
      </c>
      <c r="AF415" s="8">
        <v>60.741289394376516</v>
      </c>
      <c r="AG415" s="8">
        <v>67.190364564643644</v>
      </c>
      <c r="AH415" s="21">
        <v>53.414840043968375</v>
      </c>
      <c r="AI415" s="21">
        <v>58.657409817413374</v>
      </c>
      <c r="AJ415" s="21">
        <v>68.690149487961591</v>
      </c>
      <c r="AK415" s="8">
        <f t="shared" si="122"/>
        <v>705.08720854129467</v>
      </c>
      <c r="AL415" s="8">
        <v>47</v>
      </c>
      <c r="AM415" s="17">
        <f t="shared" si="140"/>
        <v>0.76997117175737295</v>
      </c>
      <c r="AN415" s="8">
        <v>75.016572247199761</v>
      </c>
      <c r="AO415" s="17">
        <f t="shared" si="141"/>
        <v>1.5728999999999997</v>
      </c>
      <c r="AP415" s="7">
        <v>85</v>
      </c>
      <c r="AQ415" s="17">
        <f t="shared" si="142"/>
        <v>1.4531998192551179</v>
      </c>
      <c r="AR415" s="21">
        <v>637</v>
      </c>
      <c r="AS415" s="17">
        <f t="shared" si="143"/>
        <v>11.29594590417863</v>
      </c>
      <c r="AT415" s="21">
        <v>60</v>
      </c>
      <c r="AU415" s="17">
        <f t="shared" si="127"/>
        <v>1.0128034481182357</v>
      </c>
      <c r="AV415" s="21">
        <v>85</v>
      </c>
      <c r="AW415" s="17">
        <f t="shared" si="128"/>
        <v>1.5276224515080759</v>
      </c>
      <c r="AX415" s="17"/>
      <c r="AY415" s="21">
        <v>38</v>
      </c>
      <c r="AZ415" s="17">
        <f t="shared" si="129"/>
        <v>0.65639808964830393</v>
      </c>
      <c r="BA415" s="17" t="s">
        <v>1537</v>
      </c>
      <c r="BB415" s="21">
        <v>61</v>
      </c>
      <c r="BC415" s="17">
        <f t="shared" si="130"/>
        <v>1.0042592214983082</v>
      </c>
      <c r="BD415" s="21">
        <v>52</v>
      </c>
      <c r="BE415" s="17">
        <f t="shared" si="131"/>
        <v>0.7739204919772531</v>
      </c>
      <c r="BF415" s="21">
        <v>63</v>
      </c>
      <c r="BG415" s="17">
        <f t="shared" si="132"/>
        <v>1.1794475083729841</v>
      </c>
      <c r="BH415" s="21">
        <v>70</v>
      </c>
      <c r="BI415" s="17">
        <f t="shared" si="139"/>
        <v>1.1933701167148945</v>
      </c>
      <c r="BJ415" s="21">
        <f t="shared" si="133"/>
        <v>636.39705905333312</v>
      </c>
      <c r="BK415" s="21">
        <f t="shared" si="134"/>
        <v>1273.0165722471997</v>
      </c>
      <c r="BL415" s="21">
        <f t="shared" si="135"/>
        <v>180.76239934934335</v>
      </c>
      <c r="BM415" s="21">
        <f t="shared" si="136"/>
        <v>133</v>
      </c>
      <c r="BN415" s="17"/>
      <c r="BO415" s="17"/>
      <c r="BQ415" s="17">
        <v>0.7575273316687271</v>
      </c>
      <c r="BR415" s="26">
        <v>0.72</v>
      </c>
      <c r="BS415" s="26">
        <f t="shared" si="137"/>
        <v>0.85752733166872708</v>
      </c>
      <c r="BU415" s="17">
        <f t="shared" si="138"/>
        <v>0</v>
      </c>
    </row>
    <row r="416" spans="1:73" s="6" customFormat="1" ht="18.75" customHeight="1" x14ac:dyDescent="0.15">
      <c r="A416" s="6" t="s">
        <v>1541</v>
      </c>
      <c r="B416" s="6" t="s">
        <v>1254</v>
      </c>
      <c r="C416" s="6" t="s">
        <v>1254</v>
      </c>
      <c r="D416" s="6" t="s">
        <v>1254</v>
      </c>
      <c r="E416" s="6" t="s">
        <v>1254</v>
      </c>
      <c r="F416" s="6" t="s">
        <v>1254</v>
      </c>
      <c r="G416" s="6" t="s">
        <v>61</v>
      </c>
      <c r="H416" s="6" t="s">
        <v>1295</v>
      </c>
      <c r="I416" s="6" t="s">
        <v>1296</v>
      </c>
      <c r="J416" s="6" t="s">
        <v>29</v>
      </c>
      <c r="K416" s="6" t="s">
        <v>1528</v>
      </c>
      <c r="L416" s="6" t="s">
        <v>1545</v>
      </c>
      <c r="M416" s="6" t="s">
        <v>1533</v>
      </c>
      <c r="N416" s="6">
        <v>1</v>
      </c>
      <c r="O416" s="8"/>
      <c r="P416" s="8">
        <v>64.75</v>
      </c>
      <c r="Q416" s="8">
        <v>42</v>
      </c>
      <c r="R416" s="7">
        <v>52.842438563311084</v>
      </c>
      <c r="S416" s="17">
        <v>0.25815329912645435</v>
      </c>
      <c r="T416" s="6">
        <v>3</v>
      </c>
      <c r="U416" s="6">
        <v>2</v>
      </c>
      <c r="V416" s="6">
        <v>2</v>
      </c>
      <c r="W416" s="6">
        <v>1</v>
      </c>
      <c r="X416" s="6" t="s">
        <v>1356</v>
      </c>
      <c r="Y416" s="8">
        <v>53.58855272907212</v>
      </c>
      <c r="Z416" s="8">
        <v>41.870171419766422</v>
      </c>
      <c r="AA416" s="8">
        <v>51.350210231789013</v>
      </c>
      <c r="AB416" s="8">
        <v>49.506869351673501</v>
      </c>
      <c r="AC416" s="8">
        <v>52.008546260401694</v>
      </c>
      <c r="AD416" s="8">
        <v>48.848533323060821</v>
      </c>
      <c r="AE416" s="8">
        <v>50.823541408898869</v>
      </c>
      <c r="AF416" s="8">
        <v>53.325218317627055</v>
      </c>
      <c r="AG416" s="8">
        <v>58.986908163696093</v>
      </c>
      <c r="AH416" s="21">
        <v>46.893275318081166</v>
      </c>
      <c r="AI416" s="21">
        <v>51.495765329434604</v>
      </c>
      <c r="AJ416" s="21">
        <v>60.303580220921454</v>
      </c>
      <c r="AK416" s="8">
        <f t="shared" si="122"/>
        <v>619.00117207442281</v>
      </c>
      <c r="AL416" s="8">
        <v>50</v>
      </c>
      <c r="AM416" s="17">
        <f t="shared" si="140"/>
        <v>0.93303508778796884</v>
      </c>
      <c r="AN416" s="8">
        <v>65.582300000000018</v>
      </c>
      <c r="AO416" s="17">
        <f t="shared" si="141"/>
        <v>1.5663250895848824</v>
      </c>
      <c r="AP416" s="7">
        <v>80</v>
      </c>
      <c r="AQ416" s="17">
        <f t="shared" si="142"/>
        <v>1.5579293568398083</v>
      </c>
      <c r="AR416" s="21">
        <v>93</v>
      </c>
      <c r="AS416" s="17">
        <f t="shared" si="143"/>
        <v>1.8785271865884261</v>
      </c>
      <c r="AT416" s="21">
        <v>55</v>
      </c>
      <c r="AU416" s="17">
        <f t="shared" si="127"/>
        <v>1.0575185032979078</v>
      </c>
      <c r="AV416" s="21">
        <v>84</v>
      </c>
      <c r="AW416" s="17">
        <f t="shared" si="128"/>
        <v>1.7196012712288453</v>
      </c>
      <c r="AX416" s="17"/>
      <c r="AY416" s="21">
        <v>51</v>
      </c>
      <c r="AZ416" s="17">
        <f t="shared" si="129"/>
        <v>1.0034719853479206</v>
      </c>
      <c r="BA416" s="17"/>
      <c r="BB416" s="21">
        <v>50</v>
      </c>
      <c r="BC416" s="17">
        <f t="shared" si="130"/>
        <v>0.93764266846840305</v>
      </c>
      <c r="BD416" s="21">
        <v>61</v>
      </c>
      <c r="BE416" s="17">
        <f t="shared" si="131"/>
        <v>1.0341277734157099</v>
      </c>
      <c r="BF416" s="21">
        <v>56</v>
      </c>
      <c r="BG416" s="17">
        <f t="shared" si="132"/>
        <v>1.1942010793689954</v>
      </c>
      <c r="BH416" s="21">
        <v>59</v>
      </c>
      <c r="BI416" s="17">
        <f t="shared" si="139"/>
        <v>1.1457252770700357</v>
      </c>
      <c r="BJ416" s="21">
        <f t="shared" si="133"/>
        <v>558.69759185350131</v>
      </c>
      <c r="BK416" s="21">
        <f t="shared" si="134"/>
        <v>704.58230000000003</v>
      </c>
      <c r="BL416" s="21">
        <f t="shared" si="135"/>
        <v>158.69262086843722</v>
      </c>
      <c r="BM416" s="21">
        <f t="shared" si="136"/>
        <v>115</v>
      </c>
      <c r="BN416" s="17"/>
      <c r="BO416" s="17"/>
      <c r="BQ416" s="17">
        <v>0.7575273316687271</v>
      </c>
      <c r="BR416" s="26">
        <v>0.72</v>
      </c>
      <c r="BS416" s="26">
        <f t="shared" si="137"/>
        <v>0.85752733166872708</v>
      </c>
      <c r="BU416" s="17">
        <f t="shared" si="138"/>
        <v>0</v>
      </c>
    </row>
    <row r="417" spans="1:73" s="6" customFormat="1" ht="18.75" customHeight="1" x14ac:dyDescent="0.15">
      <c r="A417" s="6" t="s">
        <v>1541</v>
      </c>
      <c r="B417" s="6" t="s">
        <v>1254</v>
      </c>
      <c r="C417" s="6" t="s">
        <v>1254</v>
      </c>
      <c r="D417" s="6" t="s">
        <v>1254</v>
      </c>
      <c r="E417" s="6" t="s">
        <v>1254</v>
      </c>
      <c r="F417" s="6" t="s">
        <v>1254</v>
      </c>
      <c r="G417" s="6" t="s">
        <v>61</v>
      </c>
      <c r="H417" s="6" t="s">
        <v>1297</v>
      </c>
      <c r="I417" s="6" t="s">
        <v>1298</v>
      </c>
      <c r="J417" s="6" t="s">
        <v>29</v>
      </c>
      <c r="K417" s="6" t="s">
        <v>1528</v>
      </c>
      <c r="L417" s="6" t="s">
        <v>1545</v>
      </c>
      <c r="M417" s="6" t="s">
        <v>1533</v>
      </c>
      <c r="N417" s="6">
        <v>1</v>
      </c>
      <c r="O417" s="8"/>
      <c r="P417" s="8">
        <v>47.083333333333336</v>
      </c>
      <c r="Q417" s="8">
        <v>33</v>
      </c>
      <c r="R417" s="7">
        <v>38.446369171165252</v>
      </c>
      <c r="S417" s="17">
        <v>0.16504149003531055</v>
      </c>
      <c r="T417" s="6">
        <v>3</v>
      </c>
      <c r="U417" s="6">
        <v>2</v>
      </c>
      <c r="V417" s="6">
        <v>2</v>
      </c>
      <c r="W417" s="6">
        <v>2</v>
      </c>
      <c r="X417" s="6" t="s">
        <v>1355</v>
      </c>
      <c r="Y417" s="8">
        <v>38.989216576405951</v>
      </c>
      <c r="Z417" s="8">
        <v>30.46331909409605</v>
      </c>
      <c r="AA417" s="8">
        <v>37.360674360683845</v>
      </c>
      <c r="AB417" s="8">
        <v>36.019521947736209</v>
      </c>
      <c r="AC417" s="8">
        <v>37.839657365307993</v>
      </c>
      <c r="AD417" s="8">
        <v>35.540538943112054</v>
      </c>
      <c r="AE417" s="8">
        <v>36.977487956984518</v>
      </c>
      <c r="AF417" s="8">
        <v>38.797623374556295</v>
      </c>
      <c r="AG417" s="8">
        <v>42.916877214323996</v>
      </c>
      <c r="AH417" s="21">
        <v>34.11795941937833</v>
      </c>
      <c r="AI417" s="21">
        <v>37.466575321558743</v>
      </c>
      <c r="AJ417" s="21">
        <v>43.874843223572306</v>
      </c>
      <c r="AK417" s="8">
        <f t="shared" si="122"/>
        <v>450.36429479771635</v>
      </c>
      <c r="AL417" s="8">
        <v>41</v>
      </c>
      <c r="AM417" s="17">
        <f t="shared" si="140"/>
        <v>1.0515728091036038</v>
      </c>
      <c r="AN417" s="8">
        <v>47.915754603103679</v>
      </c>
      <c r="AO417" s="17">
        <f t="shared" si="141"/>
        <v>1.5729</v>
      </c>
      <c r="AP417" s="7">
        <v>70</v>
      </c>
      <c r="AQ417" s="17">
        <f t="shared" si="142"/>
        <v>1.8736278506167394</v>
      </c>
      <c r="AR417" s="21">
        <v>80</v>
      </c>
      <c r="AS417" s="17">
        <f t="shared" si="143"/>
        <v>2.2210178168405124</v>
      </c>
      <c r="AT417" s="21">
        <v>40</v>
      </c>
      <c r="AU417" s="17">
        <f t="shared" si="127"/>
        <v>1.0570920242177628</v>
      </c>
      <c r="AV417" s="21">
        <v>44.4</v>
      </c>
      <c r="AW417" s="17">
        <f t="shared" si="128"/>
        <v>1.2492776226907767</v>
      </c>
      <c r="AX417" s="17"/>
      <c r="AY417" s="21">
        <v>37</v>
      </c>
      <c r="AZ417" s="17">
        <f t="shared" si="129"/>
        <v>1.0006088040118266</v>
      </c>
      <c r="BA417" s="17"/>
      <c r="BB417" s="21">
        <v>33.58</v>
      </c>
      <c r="BC417" s="17">
        <f t="shared" si="130"/>
        <v>0.86551693323622381</v>
      </c>
      <c r="BD417" s="21">
        <v>45</v>
      </c>
      <c r="BE417" s="17">
        <f t="shared" si="131"/>
        <v>1.0485385452271616</v>
      </c>
      <c r="BF417" s="21">
        <v>41</v>
      </c>
      <c r="BG417" s="17">
        <f t="shared" si="132"/>
        <v>1.2017131357719126</v>
      </c>
      <c r="BH417" s="21">
        <v>44</v>
      </c>
      <c r="BI417" s="17">
        <f t="shared" si="139"/>
        <v>1.1743800873810273</v>
      </c>
      <c r="BJ417" s="21">
        <f t="shared" si="133"/>
        <v>406.48945157414403</v>
      </c>
      <c r="BK417" s="21">
        <f t="shared" si="134"/>
        <v>523.89575460310357</v>
      </c>
      <c r="BL417" s="21">
        <f t="shared" si="135"/>
        <v>115.45937796450937</v>
      </c>
      <c r="BM417" s="21">
        <f t="shared" si="136"/>
        <v>85</v>
      </c>
      <c r="BN417" s="17"/>
      <c r="BO417" s="17"/>
      <c r="BQ417" s="17">
        <v>0.7575273316687271</v>
      </c>
      <c r="BR417" s="26">
        <v>0.72</v>
      </c>
      <c r="BS417" s="26">
        <f t="shared" si="137"/>
        <v>0.85752733166872708</v>
      </c>
      <c r="BU417" s="17">
        <f t="shared" si="138"/>
        <v>0</v>
      </c>
    </row>
    <row r="418" spans="1:73" s="6" customFormat="1" ht="18.75" customHeight="1" x14ac:dyDescent="0.15">
      <c r="A418" s="6" t="s">
        <v>1541</v>
      </c>
      <c r="B418" s="6" t="s">
        <v>1254</v>
      </c>
      <c r="C418" s="6" t="s">
        <v>1254</v>
      </c>
      <c r="D418" s="6" t="s">
        <v>1254</v>
      </c>
      <c r="E418" s="6" t="s">
        <v>1254</v>
      </c>
      <c r="F418" s="6" t="s">
        <v>1254</v>
      </c>
      <c r="G418" s="6" t="s">
        <v>61</v>
      </c>
      <c r="H418" s="6" t="s">
        <v>1299</v>
      </c>
      <c r="I418" s="6" t="s">
        <v>1300</v>
      </c>
      <c r="J418" s="6" t="s">
        <v>29</v>
      </c>
      <c r="K418" s="6" t="s">
        <v>1528</v>
      </c>
      <c r="L418" s="6" t="s">
        <v>1545</v>
      </c>
      <c r="M418" s="6" t="s">
        <v>1533</v>
      </c>
      <c r="N418" s="6">
        <v>1</v>
      </c>
      <c r="O418" s="8"/>
      <c r="P418" s="8">
        <v>42.916666666666664</v>
      </c>
      <c r="Q418" s="8">
        <v>28</v>
      </c>
      <c r="R418" s="7">
        <v>35.029207998624614</v>
      </c>
      <c r="S418" s="17">
        <v>0.25104314280802198</v>
      </c>
      <c r="T418" s="6">
        <v>3</v>
      </c>
      <c r="U418" s="6">
        <v>2</v>
      </c>
      <c r="V418" s="6">
        <v>2</v>
      </c>
      <c r="W418" s="6">
        <v>1</v>
      </c>
      <c r="X418" s="6" t="s">
        <v>1356</v>
      </c>
      <c r="Y418" s="8">
        <v>35.523806450432431</v>
      </c>
      <c r="Z418" s="8">
        <v>27.755701354391924</v>
      </c>
      <c r="AA418" s="8">
        <v>34.040011095008971</v>
      </c>
      <c r="AB418" s="8">
        <v>32.81806197877787</v>
      </c>
      <c r="AC418" s="8">
        <v>34.476421493662933</v>
      </c>
      <c r="AD418" s="8">
        <v>32.381651580123908</v>
      </c>
      <c r="AE418" s="8">
        <v>33.6908827760858</v>
      </c>
      <c r="AF418" s="8">
        <v>35.349242290970857</v>
      </c>
      <c r="AG418" s="8">
        <v>39.102371719394917</v>
      </c>
      <c r="AH418" s="21">
        <v>31.085512696121651</v>
      </c>
      <c r="AI418" s="21">
        <v>34.136499446593632</v>
      </c>
      <c r="AJ418" s="21">
        <v>39.97519251670284</v>
      </c>
      <c r="AK418" s="8">
        <f t="shared" si="122"/>
        <v>410.33535539826778</v>
      </c>
      <c r="AL418" s="8">
        <v>33</v>
      </c>
      <c r="AM418" s="17">
        <f t="shared" si="140"/>
        <v>0.92895450396189994</v>
      </c>
      <c r="AN418" s="8">
        <v>43.725554128258437</v>
      </c>
      <c r="AO418" s="17">
        <f t="shared" si="141"/>
        <v>1.5753719774528243</v>
      </c>
      <c r="AP418" s="7">
        <v>80</v>
      </c>
      <c r="AQ418" s="17">
        <f t="shared" si="142"/>
        <v>2.3501754972027546</v>
      </c>
      <c r="AR418" s="21">
        <v>50</v>
      </c>
      <c r="AS418" s="17">
        <f t="shared" si="143"/>
        <v>1.5235512697956692</v>
      </c>
      <c r="AT418" s="21">
        <v>35</v>
      </c>
      <c r="AU418" s="17">
        <f t="shared" si="127"/>
        <v>1.0151865676208103</v>
      </c>
      <c r="AV418" s="21">
        <v>45</v>
      </c>
      <c r="AW418" s="17">
        <f t="shared" si="128"/>
        <v>1.3896758751990688</v>
      </c>
      <c r="AX418" s="17"/>
      <c r="AY418" s="21">
        <v>24</v>
      </c>
      <c r="AZ418" s="17">
        <f t="shared" si="129"/>
        <v>0.71235889422985055</v>
      </c>
      <c r="BA418" s="17" t="s">
        <v>1537</v>
      </c>
      <c r="BB418" s="21">
        <v>30</v>
      </c>
      <c r="BC418" s="17">
        <f t="shared" si="130"/>
        <v>0.84867448510099475</v>
      </c>
      <c r="BD418" s="21">
        <v>45</v>
      </c>
      <c r="BE418" s="17">
        <f t="shared" si="131"/>
        <v>1.1508253341492285</v>
      </c>
      <c r="BF418" s="21">
        <v>33</v>
      </c>
      <c r="BG418" s="17">
        <f t="shared" si="132"/>
        <v>1.0615877667064249</v>
      </c>
      <c r="BH418" s="21">
        <v>40</v>
      </c>
      <c r="BI418" s="17">
        <f t="shared" si="139"/>
        <v>1.1717663102093929</v>
      </c>
      <c r="BJ418" s="21">
        <f t="shared" si="133"/>
        <v>370.36016288156492</v>
      </c>
      <c r="BK418" s="21">
        <f t="shared" si="134"/>
        <v>458.72555412825841</v>
      </c>
      <c r="BL418" s="21">
        <f t="shared" si="135"/>
        <v>105.19720465941813</v>
      </c>
      <c r="BM418" s="21">
        <f t="shared" si="136"/>
        <v>73</v>
      </c>
      <c r="BN418" s="17"/>
      <c r="BO418" s="17"/>
      <c r="BQ418" s="17">
        <v>0.7575273316687271</v>
      </c>
      <c r="BR418" s="26">
        <v>0.72</v>
      </c>
      <c r="BS418" s="26">
        <f t="shared" si="137"/>
        <v>0.85752733166872708</v>
      </c>
      <c r="BU418" s="17">
        <f t="shared" si="138"/>
        <v>0</v>
      </c>
    </row>
    <row r="419" spans="1:73" s="6" customFormat="1" ht="18.75" customHeight="1" x14ac:dyDescent="0.15">
      <c r="A419" s="6" t="s">
        <v>1541</v>
      </c>
      <c r="B419" s="6" t="s">
        <v>1254</v>
      </c>
      <c r="C419" s="6" t="s">
        <v>1254</v>
      </c>
      <c r="D419" s="6" t="s">
        <v>1254</v>
      </c>
      <c r="E419" s="6" t="s">
        <v>1254</v>
      </c>
      <c r="F419" s="6" t="s">
        <v>1254</v>
      </c>
      <c r="G419" s="6" t="s">
        <v>61</v>
      </c>
      <c r="H419" s="6" t="s">
        <v>1301</v>
      </c>
      <c r="I419" s="6" t="s">
        <v>1302</v>
      </c>
      <c r="J419" s="6" t="s">
        <v>29</v>
      </c>
      <c r="K419" s="6" t="s">
        <v>1520</v>
      </c>
      <c r="L419" s="6" t="s">
        <v>1545</v>
      </c>
      <c r="M419" s="6" t="s">
        <v>1533</v>
      </c>
      <c r="N419" s="6">
        <v>1</v>
      </c>
      <c r="O419" s="8"/>
      <c r="P419" s="8">
        <v>11.916666666666666</v>
      </c>
      <c r="Q419" s="8">
        <v>15</v>
      </c>
      <c r="R419" s="7">
        <v>17.666666666666668</v>
      </c>
      <c r="S419" s="17">
        <v>0.17777777777777781</v>
      </c>
      <c r="T419" s="6">
        <v>3</v>
      </c>
      <c r="U419" s="6">
        <v>2</v>
      </c>
      <c r="V419" s="6">
        <v>2</v>
      </c>
      <c r="W419" s="6">
        <v>2</v>
      </c>
      <c r="X419" s="6" t="s">
        <v>1355</v>
      </c>
      <c r="Y419" s="8">
        <v>16.666666666666668</v>
      </c>
      <c r="Z419" s="8">
        <v>16.666666666666668</v>
      </c>
      <c r="AA419" s="8">
        <v>16.666666666666668</v>
      </c>
      <c r="AB419" s="8">
        <v>18</v>
      </c>
      <c r="AC419" s="8">
        <v>18</v>
      </c>
      <c r="AD419" s="8">
        <v>18</v>
      </c>
      <c r="AE419" s="8">
        <v>18</v>
      </c>
      <c r="AF419" s="8">
        <v>18</v>
      </c>
      <c r="AG419" s="8">
        <v>18</v>
      </c>
      <c r="AH419" s="21">
        <v>15.299999999999999</v>
      </c>
      <c r="AI419" s="21">
        <v>15.89141893930055</v>
      </c>
      <c r="AJ419" s="21">
        <v>18</v>
      </c>
      <c r="AK419" s="8">
        <f t="shared" si="122"/>
        <v>207.19141893930055</v>
      </c>
      <c r="AL419" s="8">
        <v>33</v>
      </c>
      <c r="AM419" s="17">
        <f t="shared" si="140"/>
        <v>1.9799999999999998</v>
      </c>
      <c r="AN419" s="8">
        <v>26.290999999999997</v>
      </c>
      <c r="AO419" s="17">
        <f t="shared" si="141"/>
        <v>1.5774599999999996</v>
      </c>
      <c r="AP419" s="7">
        <v>16.666666666666668</v>
      </c>
      <c r="AQ419" s="17">
        <f t="shared" si="142"/>
        <v>1</v>
      </c>
      <c r="AR419" s="21">
        <v>50</v>
      </c>
      <c r="AS419" s="17">
        <f t="shared" si="143"/>
        <v>2.7777777777777777</v>
      </c>
      <c r="AT419" s="21">
        <v>20.5</v>
      </c>
      <c r="AU419" s="17">
        <f t="shared" si="127"/>
        <v>1.1388888888888888</v>
      </c>
      <c r="AV419" s="21">
        <v>18</v>
      </c>
      <c r="AW419" s="17">
        <f t="shared" si="128"/>
        <v>1</v>
      </c>
      <c r="AX419" s="17"/>
      <c r="AY419" s="21">
        <v>20</v>
      </c>
      <c r="AZ419" s="17">
        <f t="shared" si="129"/>
        <v>1.1111111111111112</v>
      </c>
      <c r="BA419" s="17"/>
      <c r="BB419" s="21">
        <v>15</v>
      </c>
      <c r="BC419" s="17">
        <f t="shared" si="130"/>
        <v>0.83333333333333337</v>
      </c>
      <c r="BD419" s="21">
        <v>33.5</v>
      </c>
      <c r="BE419" s="17">
        <f t="shared" si="131"/>
        <v>1.8611111111111112</v>
      </c>
      <c r="BF419" s="21">
        <v>-0.38</v>
      </c>
      <c r="BG419" s="17">
        <f t="shared" si="132"/>
        <v>-2.4836601307189544E-2</v>
      </c>
      <c r="BH419" s="21">
        <v>19.350000000000001</v>
      </c>
      <c r="BI419" s="17">
        <f t="shared" si="139"/>
        <v>1.2176382784891628</v>
      </c>
      <c r="BJ419" s="21">
        <f t="shared" si="133"/>
        <v>189.19141893930055</v>
      </c>
      <c r="BK419" s="21">
        <f t="shared" si="134"/>
        <v>251.92766666666668</v>
      </c>
      <c r="BL419" s="21">
        <f t="shared" si="135"/>
        <v>49.191418939300547</v>
      </c>
      <c r="BM419" s="21">
        <f t="shared" si="136"/>
        <v>18.970000000000002</v>
      </c>
      <c r="BN419" s="17"/>
      <c r="BO419" s="17"/>
      <c r="BQ419" s="17">
        <v>0.7575273316687271</v>
      </c>
      <c r="BR419" s="26">
        <v>0.72</v>
      </c>
      <c r="BS419" s="26">
        <f t="shared" si="137"/>
        <v>0.85752733166872708</v>
      </c>
      <c r="BU419" s="17">
        <f t="shared" si="138"/>
        <v>0</v>
      </c>
    </row>
    <row r="420" spans="1:73" s="6" customFormat="1" ht="18.75" customHeight="1" x14ac:dyDescent="0.15">
      <c r="A420" s="6" t="s">
        <v>1541</v>
      </c>
      <c r="B420" s="6" t="s">
        <v>1254</v>
      </c>
      <c r="C420" s="6" t="s">
        <v>1254</v>
      </c>
      <c r="D420" s="6" t="s">
        <v>1254</v>
      </c>
      <c r="E420" s="6" t="s">
        <v>1254</v>
      </c>
      <c r="F420" s="6" t="s">
        <v>1254</v>
      </c>
      <c r="G420" s="6" t="s">
        <v>24</v>
      </c>
      <c r="H420" s="6" t="s">
        <v>1425</v>
      </c>
      <c r="I420" s="6" t="s">
        <v>1426</v>
      </c>
      <c r="J420" s="6" t="s">
        <v>29</v>
      </c>
      <c r="K420" s="6" t="s">
        <v>1529</v>
      </c>
      <c r="L420" s="6" t="s">
        <v>1545</v>
      </c>
      <c r="M420" s="6" t="s">
        <v>1533</v>
      </c>
      <c r="N420" s="6">
        <v>1</v>
      </c>
      <c r="O420" s="8"/>
      <c r="P420" s="8">
        <v>62.782608695652179</v>
      </c>
      <c r="Q420" s="8">
        <v>25.833333333333332</v>
      </c>
      <c r="R420" s="7">
        <v>50</v>
      </c>
      <c r="S420" s="17">
        <v>0.93548387096774199</v>
      </c>
      <c r="T420" s="6">
        <v>3</v>
      </c>
      <c r="U420" s="6">
        <v>3</v>
      </c>
      <c r="V420" s="6">
        <v>3</v>
      </c>
      <c r="W420" s="6">
        <v>2</v>
      </c>
      <c r="X420" s="6" t="s">
        <v>1356</v>
      </c>
      <c r="Y420" s="8">
        <v>60</v>
      </c>
      <c r="Z420" s="8">
        <v>36</v>
      </c>
      <c r="AA420" s="8">
        <v>48</v>
      </c>
      <c r="AB420" s="8">
        <v>48</v>
      </c>
      <c r="AC420" s="8">
        <v>48</v>
      </c>
      <c r="AD420" s="8">
        <v>48</v>
      </c>
      <c r="AE420" s="8">
        <v>48</v>
      </c>
      <c r="AF420" s="8">
        <v>48</v>
      </c>
      <c r="AG420" s="8">
        <v>54</v>
      </c>
      <c r="AH420" s="21">
        <v>45.9</v>
      </c>
      <c r="AI420" s="21">
        <v>47.67425681790165</v>
      </c>
      <c r="AJ420" s="21">
        <v>54</v>
      </c>
      <c r="AK420" s="8">
        <f t="shared" si="122"/>
        <v>585.57425681790164</v>
      </c>
      <c r="AL420" s="8">
        <v>47</v>
      </c>
      <c r="AM420" s="17">
        <f t="shared" si="140"/>
        <v>0.78333333333333333</v>
      </c>
      <c r="AN420" s="8">
        <v>75.016572247199761</v>
      </c>
      <c r="AO420" s="17">
        <f t="shared" si="141"/>
        <v>2.0837936735333269</v>
      </c>
      <c r="AP420" s="7">
        <v>85</v>
      </c>
      <c r="AQ420" s="17">
        <f t="shared" si="142"/>
        <v>1.7708333333333333</v>
      </c>
      <c r="AR420" s="21">
        <v>120</v>
      </c>
      <c r="AS420" s="17">
        <f t="shared" si="143"/>
        <v>2.5</v>
      </c>
      <c r="AT420" s="21">
        <v>56.999999999999993</v>
      </c>
      <c r="AU420" s="17">
        <f t="shared" si="127"/>
        <v>1.1874999999999998</v>
      </c>
      <c r="AV420" s="21">
        <v>48</v>
      </c>
      <c r="AW420" s="17">
        <f t="shared" si="128"/>
        <v>1</v>
      </c>
      <c r="AX420" s="17"/>
      <c r="AY420" s="21">
        <v>75.92</v>
      </c>
      <c r="AZ420" s="17">
        <f t="shared" si="129"/>
        <v>1.5816666666666668</v>
      </c>
      <c r="BA420" s="17"/>
      <c r="BB420" s="21">
        <v>0</v>
      </c>
      <c r="BC420" s="17">
        <f t="shared" si="130"/>
        <v>0</v>
      </c>
      <c r="BD420" s="21">
        <v>10</v>
      </c>
      <c r="BE420" s="17">
        <f t="shared" si="131"/>
        <v>0.18518518518518517</v>
      </c>
      <c r="BF420" s="21">
        <v>36.5</v>
      </c>
      <c r="BG420" s="17">
        <f t="shared" si="132"/>
        <v>0.79520697167755994</v>
      </c>
      <c r="BH420" s="21">
        <v>15</v>
      </c>
      <c r="BI420" s="17">
        <f t="shared" si="139"/>
        <v>0.31463521407988704</v>
      </c>
      <c r="BJ420" s="21">
        <f t="shared" si="133"/>
        <v>531.57425681790164</v>
      </c>
      <c r="BK420" s="21">
        <f t="shared" si="134"/>
        <v>569.43657224719982</v>
      </c>
      <c r="BL420" s="21">
        <f t="shared" si="135"/>
        <v>147.57425681790164</v>
      </c>
      <c r="BM420" s="21">
        <f t="shared" si="136"/>
        <v>51.5</v>
      </c>
      <c r="BN420" s="17" t="s">
        <v>1601</v>
      </c>
      <c r="BO420" s="17" t="s">
        <v>1601</v>
      </c>
      <c r="BQ420" s="17">
        <v>0.7575273316687271</v>
      </c>
      <c r="BR420" s="26">
        <v>0.72</v>
      </c>
      <c r="BS420" s="26">
        <f t="shared" si="137"/>
        <v>0.85752733166872708</v>
      </c>
      <c r="BU420" s="17">
        <f t="shared" si="138"/>
        <v>0</v>
      </c>
    </row>
    <row r="421" spans="1:73" s="6" customFormat="1" ht="18.75" customHeight="1" x14ac:dyDescent="0.15">
      <c r="A421" s="6" t="s">
        <v>1541</v>
      </c>
      <c r="B421" s="6" t="s">
        <v>1254</v>
      </c>
      <c r="C421" s="6" t="s">
        <v>1254</v>
      </c>
      <c r="D421" s="6" t="s">
        <v>1254</v>
      </c>
      <c r="E421" s="6" t="s">
        <v>1254</v>
      </c>
      <c r="F421" s="6" t="s">
        <v>1254</v>
      </c>
      <c r="G421" s="6" t="s">
        <v>24</v>
      </c>
      <c r="H421" s="6" t="s">
        <v>1427</v>
      </c>
      <c r="I421" s="6" t="s">
        <v>1428</v>
      </c>
      <c r="J421" s="6" t="s">
        <v>27</v>
      </c>
      <c r="K421" s="6" t="s">
        <v>1539</v>
      </c>
      <c r="L421" s="6" t="s">
        <v>1545</v>
      </c>
      <c r="M421" s="6" t="s">
        <v>1533</v>
      </c>
      <c r="N421" s="6">
        <v>2</v>
      </c>
      <c r="O421" s="8"/>
      <c r="P421" s="8">
        <v>4.7066666666666661</v>
      </c>
      <c r="Q421" s="8">
        <v>45.230833333333329</v>
      </c>
      <c r="R421" s="7">
        <v>55.833333333333336</v>
      </c>
      <c r="S421" s="17">
        <v>0.23440868139359239</v>
      </c>
      <c r="T421" s="6">
        <v>3</v>
      </c>
      <c r="U421" s="6">
        <v>3</v>
      </c>
      <c r="V421" s="6">
        <v>3</v>
      </c>
      <c r="W421" s="6">
        <v>2</v>
      </c>
      <c r="X421" s="6" t="s">
        <v>1356</v>
      </c>
      <c r="Y421" s="8">
        <v>67</v>
      </c>
      <c r="Z421" s="8">
        <v>40.199999999999996</v>
      </c>
      <c r="AA421" s="8">
        <v>53.6</v>
      </c>
      <c r="AB421" s="8">
        <v>53.6</v>
      </c>
      <c r="AC421" s="8">
        <v>53.6</v>
      </c>
      <c r="AD421" s="8">
        <v>53.6</v>
      </c>
      <c r="AE421" s="8">
        <v>53.6</v>
      </c>
      <c r="AF421" s="8">
        <v>53.6</v>
      </c>
      <c r="AG421" s="8">
        <v>60.3</v>
      </c>
      <c r="AH421" s="21">
        <v>51.254999999999995</v>
      </c>
      <c r="AI421" s="21">
        <v>53</v>
      </c>
      <c r="AJ421" s="21">
        <v>60.3</v>
      </c>
      <c r="AK421" s="8">
        <f t="shared" si="122"/>
        <v>653.65499999999997</v>
      </c>
      <c r="AL421" s="8">
        <v>50</v>
      </c>
      <c r="AM421" s="17">
        <f t="shared" si="140"/>
        <v>0.74626865671641796</v>
      </c>
      <c r="AN421" s="8">
        <v>65.857592626150605</v>
      </c>
      <c r="AO421" s="17">
        <f t="shared" si="141"/>
        <v>1.6382485727898162</v>
      </c>
      <c r="AP421" s="7">
        <v>80</v>
      </c>
      <c r="AQ421" s="17">
        <f t="shared" si="142"/>
        <v>1.4925373134328357</v>
      </c>
      <c r="AR421" s="21">
        <v>60</v>
      </c>
      <c r="AS421" s="17">
        <f t="shared" si="143"/>
        <v>1.1194029850746268</v>
      </c>
      <c r="AT421" s="21">
        <v>60.710000000000008</v>
      </c>
      <c r="AU421" s="17">
        <f t="shared" si="127"/>
        <v>1.1326492537313435</v>
      </c>
      <c r="AV421" s="21">
        <v>44.125999999999998</v>
      </c>
      <c r="AW421" s="17">
        <f t="shared" si="128"/>
        <v>0.82324626865671635</v>
      </c>
      <c r="AX421" s="17" t="s">
        <v>1537</v>
      </c>
      <c r="AY421" s="21">
        <v>85.333333333333314</v>
      </c>
      <c r="AZ421" s="17">
        <f t="shared" si="129"/>
        <v>1.5920398009950245</v>
      </c>
      <c r="BA421" s="17"/>
      <c r="BB421" s="21">
        <v>36.875</v>
      </c>
      <c r="BC421" s="17">
        <f t="shared" si="130"/>
        <v>0.68796641791044777</v>
      </c>
      <c r="BD421" s="21">
        <v>53.166666666666671</v>
      </c>
      <c r="BE421" s="17">
        <f t="shared" si="131"/>
        <v>0.88170259812050866</v>
      </c>
      <c r="BF421" s="21">
        <v>75.833333333333314</v>
      </c>
      <c r="BG421" s="17">
        <f t="shared" si="132"/>
        <v>1.4795304523135953</v>
      </c>
      <c r="BH421" s="21">
        <v>33.791666666666664</v>
      </c>
      <c r="BI421" s="17">
        <f t="shared" si="139"/>
        <v>0.63757861635220126</v>
      </c>
      <c r="BJ421" s="21">
        <f t="shared" si="133"/>
        <v>593.35500000000002</v>
      </c>
      <c r="BK421" s="21">
        <f t="shared" si="134"/>
        <v>645.69359262615046</v>
      </c>
      <c r="BL421" s="21">
        <f t="shared" si="135"/>
        <v>164.55500000000001</v>
      </c>
      <c r="BM421" s="21">
        <f t="shared" si="136"/>
        <v>109.62499999999997</v>
      </c>
      <c r="BN421" s="17" t="s">
        <v>1601</v>
      </c>
      <c r="BO421" s="17" t="s">
        <v>1601</v>
      </c>
      <c r="BQ421" s="17">
        <v>0.7575273316687271</v>
      </c>
      <c r="BR421" s="26">
        <v>0.72</v>
      </c>
      <c r="BS421" s="26">
        <f t="shared" si="137"/>
        <v>0.85752733166872708</v>
      </c>
      <c r="BU421" s="17">
        <f t="shared" si="138"/>
        <v>0</v>
      </c>
    </row>
    <row r="422" spans="1:73" s="6" customFormat="1" ht="18.75" customHeight="1" x14ac:dyDescent="0.15">
      <c r="A422" s="6" t="s">
        <v>1541</v>
      </c>
      <c r="B422" s="6" t="s">
        <v>1254</v>
      </c>
      <c r="C422" s="6" t="s">
        <v>1254</v>
      </c>
      <c r="D422" s="6" t="s">
        <v>1254</v>
      </c>
      <c r="E422" s="6" t="s">
        <v>1254</v>
      </c>
      <c r="F422" s="6" t="s">
        <v>1254</v>
      </c>
      <c r="G422" s="6" t="s">
        <v>24</v>
      </c>
      <c r="H422" s="6" t="s">
        <v>1429</v>
      </c>
      <c r="I422" s="6" t="s">
        <v>1430</v>
      </c>
      <c r="J422" s="6" t="s">
        <v>27</v>
      </c>
      <c r="K422" s="6" t="s">
        <v>1539</v>
      </c>
      <c r="L422" s="6" t="s">
        <v>1545</v>
      </c>
      <c r="M422" s="6" t="s">
        <v>1533</v>
      </c>
      <c r="N422" s="6">
        <v>1</v>
      </c>
      <c r="O422" s="8"/>
      <c r="P422" s="8">
        <v>30.583333333333332</v>
      </c>
      <c r="Q422" s="8">
        <v>34.083333333333336</v>
      </c>
      <c r="R422" s="7">
        <v>40.333333333333336</v>
      </c>
      <c r="S422" s="17">
        <v>0.18337408312958425</v>
      </c>
      <c r="T422" s="6">
        <v>3</v>
      </c>
      <c r="U422" s="6">
        <v>3</v>
      </c>
      <c r="V422" s="6">
        <v>3</v>
      </c>
      <c r="W422" s="6">
        <v>2</v>
      </c>
      <c r="X422" s="6" t="s">
        <v>1356</v>
      </c>
      <c r="Y422" s="8">
        <v>48.400000000000006</v>
      </c>
      <c r="Z422" s="8">
        <v>29.04</v>
      </c>
      <c r="AA422" s="8">
        <v>38.72</v>
      </c>
      <c r="AB422" s="8">
        <v>38.72</v>
      </c>
      <c r="AC422" s="8">
        <v>38.72</v>
      </c>
      <c r="AD422" s="8">
        <v>38.72</v>
      </c>
      <c r="AE422" s="8">
        <v>38.72</v>
      </c>
      <c r="AF422" s="8">
        <v>38.72</v>
      </c>
      <c r="AG422" s="8">
        <v>43.559999999999995</v>
      </c>
      <c r="AH422" s="21">
        <v>37.025999999999996</v>
      </c>
      <c r="AI422" s="21">
        <v>38.5</v>
      </c>
      <c r="AJ422" s="21">
        <v>43.559999999999995</v>
      </c>
      <c r="AK422" s="8">
        <f t="shared" si="122"/>
        <v>472.40600000000001</v>
      </c>
      <c r="AL422" s="8">
        <v>41</v>
      </c>
      <c r="AM422" s="17">
        <f t="shared" si="140"/>
        <v>0.84710743801652888</v>
      </c>
      <c r="AN422" s="8">
        <v>47.915754603103679</v>
      </c>
      <c r="AO422" s="17">
        <f t="shared" si="141"/>
        <v>1.6499915496936528</v>
      </c>
      <c r="AP422" s="7">
        <v>70</v>
      </c>
      <c r="AQ422" s="17">
        <f t="shared" si="142"/>
        <v>1.8078512396694215</v>
      </c>
      <c r="AR422" s="21">
        <v>80</v>
      </c>
      <c r="AS422" s="17">
        <f t="shared" si="143"/>
        <v>2.0661157024793391</v>
      </c>
      <c r="AT422" s="21">
        <v>51.23</v>
      </c>
      <c r="AU422" s="17">
        <f t="shared" si="127"/>
        <v>1.3230888429752066</v>
      </c>
      <c r="AV422" s="21">
        <v>33.102508997429311</v>
      </c>
      <c r="AW422" s="17">
        <f t="shared" si="128"/>
        <v>0.85492017038815371</v>
      </c>
      <c r="AX422" s="17" t="s">
        <v>1537</v>
      </c>
      <c r="AY422" s="21">
        <v>33.739717223650388</v>
      </c>
      <c r="AZ422" s="17">
        <f t="shared" si="129"/>
        <v>0.87137699441245842</v>
      </c>
      <c r="BA422" s="17" t="s">
        <v>1537</v>
      </c>
      <c r="BB422" s="21">
        <v>28.453727506426734</v>
      </c>
      <c r="BC422" s="17">
        <f t="shared" si="130"/>
        <v>0.734858664938707</v>
      </c>
      <c r="BD422" s="21">
        <v>19.117763496143958</v>
      </c>
      <c r="BE422" s="17">
        <f t="shared" si="131"/>
        <v>0.43888345950743712</v>
      </c>
      <c r="BF422" s="21">
        <v>33.715586565590691</v>
      </c>
      <c r="BG422" s="17">
        <f t="shared" si="132"/>
        <v>0.9105921937446847</v>
      </c>
      <c r="BH422" s="21">
        <v>38.047107283876699</v>
      </c>
      <c r="BI422" s="17">
        <f t="shared" si="139"/>
        <v>0.98823655282796619</v>
      </c>
      <c r="BJ422" s="21">
        <f t="shared" si="133"/>
        <v>428.846</v>
      </c>
      <c r="BK422" s="21">
        <f t="shared" si="134"/>
        <v>476.32216567622146</v>
      </c>
      <c r="BL422" s="21">
        <f t="shared" si="135"/>
        <v>119.08599999999998</v>
      </c>
      <c r="BM422" s="21">
        <f t="shared" si="136"/>
        <v>71.762693849467382</v>
      </c>
      <c r="BN422" s="17"/>
      <c r="BO422" s="17" t="s">
        <v>1601</v>
      </c>
      <c r="BQ422" s="17">
        <v>0.7575273316687271</v>
      </c>
      <c r="BR422" s="26">
        <v>0.72</v>
      </c>
      <c r="BS422" s="26">
        <f t="shared" si="137"/>
        <v>0.85752733166872708</v>
      </c>
      <c r="BU422" s="17">
        <f t="shared" si="138"/>
        <v>0</v>
      </c>
    </row>
    <row r="423" spans="1:73" s="6" customFormat="1" ht="18.75" customHeight="1" x14ac:dyDescent="0.15">
      <c r="A423" s="6" t="s">
        <v>1541</v>
      </c>
      <c r="B423" s="6" t="s">
        <v>1254</v>
      </c>
      <c r="C423" s="6" t="s">
        <v>1254</v>
      </c>
      <c r="D423" s="6" t="s">
        <v>1254</v>
      </c>
      <c r="E423" s="6" t="s">
        <v>1254</v>
      </c>
      <c r="F423" s="6" t="s">
        <v>1254</v>
      </c>
      <c r="G423" s="6" t="s">
        <v>24</v>
      </c>
      <c r="H423" s="6" t="s">
        <v>1431</v>
      </c>
      <c r="I423" s="6" t="s">
        <v>1432</v>
      </c>
      <c r="J423" s="6" t="s">
        <v>29</v>
      </c>
      <c r="K423" s="6" t="s">
        <v>1529</v>
      </c>
      <c r="L423" s="6" t="s">
        <v>1545</v>
      </c>
      <c r="M423" s="6" t="s">
        <v>1533</v>
      </c>
      <c r="N423" s="6">
        <v>1</v>
      </c>
      <c r="O423" s="8"/>
      <c r="P423" s="8">
        <v>38.5</v>
      </c>
      <c r="Q423" s="8">
        <v>24.666666666666668</v>
      </c>
      <c r="R423" s="7">
        <v>32</v>
      </c>
      <c r="S423" s="17">
        <v>0.29729729729729715</v>
      </c>
      <c r="T423" s="6">
        <v>3</v>
      </c>
      <c r="U423" s="6">
        <v>3</v>
      </c>
      <c r="V423" s="6">
        <v>3</v>
      </c>
      <c r="W423" s="6">
        <v>2</v>
      </c>
      <c r="X423" s="6" t="s">
        <v>1356</v>
      </c>
      <c r="Y423" s="8">
        <v>38.400000000000006</v>
      </c>
      <c r="Z423" s="8">
        <v>23.04</v>
      </c>
      <c r="AA423" s="8">
        <v>30.72</v>
      </c>
      <c r="AB423" s="8">
        <v>30.72</v>
      </c>
      <c r="AC423" s="8">
        <v>30.72</v>
      </c>
      <c r="AD423" s="8">
        <v>30.72</v>
      </c>
      <c r="AE423" s="8">
        <v>30.72</v>
      </c>
      <c r="AF423" s="8">
        <v>30.72</v>
      </c>
      <c r="AG423" s="8">
        <v>34.56</v>
      </c>
      <c r="AH423" s="21">
        <v>29.376000000000001</v>
      </c>
      <c r="AI423" s="21">
        <v>30.51152436345706</v>
      </c>
      <c r="AJ423" s="21">
        <v>34.56</v>
      </c>
      <c r="AK423" s="8">
        <f t="shared" si="122"/>
        <v>374.76752436345703</v>
      </c>
      <c r="AL423" s="8">
        <v>33</v>
      </c>
      <c r="AM423" s="17">
        <f t="shared" si="140"/>
        <v>0.85937499999999989</v>
      </c>
      <c r="AN423" s="8">
        <v>43.725554128258437</v>
      </c>
      <c r="AO423" s="17">
        <f t="shared" si="141"/>
        <v>1.8978105090389947</v>
      </c>
      <c r="AP423" s="7">
        <v>80</v>
      </c>
      <c r="AQ423" s="17">
        <f t="shared" si="142"/>
        <v>2.604166666666667</v>
      </c>
      <c r="AR423" s="21">
        <v>50</v>
      </c>
      <c r="AS423" s="17">
        <f t="shared" si="143"/>
        <v>1.6276041666666667</v>
      </c>
      <c r="AT423" s="21">
        <v>35</v>
      </c>
      <c r="AU423" s="17">
        <f t="shared" si="127"/>
        <v>1.1393229166666667</v>
      </c>
      <c r="AV423" s="21">
        <v>10.210000000000001</v>
      </c>
      <c r="AW423" s="17">
        <f t="shared" si="128"/>
        <v>0.33235677083333337</v>
      </c>
      <c r="AX423" s="17" t="s">
        <v>1537</v>
      </c>
      <c r="AY423" s="21">
        <v>0</v>
      </c>
      <c r="AZ423" s="17">
        <f t="shared" si="129"/>
        <v>0</v>
      </c>
      <c r="BA423" s="17" t="s">
        <v>1537</v>
      </c>
      <c r="BB423" s="21">
        <v>12</v>
      </c>
      <c r="BC423" s="17">
        <f t="shared" si="130"/>
        <v>0.390625</v>
      </c>
      <c r="BD423" s="21">
        <v>60</v>
      </c>
      <c r="BE423" s="17">
        <f t="shared" si="131"/>
        <v>1.7361111111111109</v>
      </c>
      <c r="BF423" s="21">
        <v>0</v>
      </c>
      <c r="BG423" s="17">
        <f t="shared" si="132"/>
        <v>0</v>
      </c>
      <c r="BH423" s="21">
        <v>43</v>
      </c>
      <c r="BI423" s="17">
        <f t="shared" si="139"/>
        <v>1.4093035630661606</v>
      </c>
      <c r="BJ423" s="21">
        <f t="shared" si="133"/>
        <v>340.20752436345703</v>
      </c>
      <c r="BK423" s="21">
        <f t="shared" si="134"/>
        <v>366.93555412825845</v>
      </c>
      <c r="BL423" s="21">
        <f t="shared" si="135"/>
        <v>94.447524363457063</v>
      </c>
      <c r="BM423" s="21">
        <f t="shared" si="136"/>
        <v>43</v>
      </c>
      <c r="BN423" s="17"/>
      <c r="BO423" s="17"/>
      <c r="BQ423" s="17">
        <v>0.7575273316687271</v>
      </c>
      <c r="BR423" s="26">
        <v>0.72</v>
      </c>
      <c r="BS423" s="26">
        <f t="shared" si="137"/>
        <v>0.85752733166872708</v>
      </c>
      <c r="BU423" s="17">
        <f t="shared" si="138"/>
        <v>0</v>
      </c>
    </row>
    <row r="424" spans="1:73" s="6" customFormat="1" ht="18.75" customHeight="1" x14ac:dyDescent="0.15">
      <c r="A424" s="6" t="s">
        <v>1541</v>
      </c>
      <c r="B424" s="6" t="s">
        <v>1254</v>
      </c>
      <c r="C424" s="6" t="s">
        <v>1254</v>
      </c>
      <c r="D424" s="6" t="s">
        <v>1254</v>
      </c>
      <c r="E424" s="6" t="s">
        <v>1254</v>
      </c>
      <c r="F424" s="6" t="s">
        <v>1254</v>
      </c>
      <c r="G424" s="6" t="s">
        <v>24</v>
      </c>
      <c r="H424" s="6" t="s">
        <v>1433</v>
      </c>
      <c r="I424" s="6" t="s">
        <v>1434</v>
      </c>
      <c r="J424" s="6" t="s">
        <v>29</v>
      </c>
      <c r="K424" s="6" t="s">
        <v>1540</v>
      </c>
      <c r="L424" s="6" t="s">
        <v>1545</v>
      </c>
      <c r="M424" s="6" t="s">
        <v>1518</v>
      </c>
      <c r="N424" s="6">
        <v>1</v>
      </c>
      <c r="O424" s="8"/>
      <c r="P424" s="8">
        <v>5.833333333333333</v>
      </c>
      <c r="Q424" s="8">
        <v>7</v>
      </c>
      <c r="R424" s="7">
        <v>35</v>
      </c>
      <c r="S424" s="17">
        <v>4</v>
      </c>
      <c r="T424" s="6">
        <v>3</v>
      </c>
      <c r="U424" s="6">
        <v>3</v>
      </c>
      <c r="V424" s="6">
        <v>3</v>
      </c>
      <c r="W424" s="6">
        <v>2</v>
      </c>
      <c r="X424" s="6" t="s">
        <v>36</v>
      </c>
      <c r="Y424" s="8">
        <v>35</v>
      </c>
      <c r="Z424" s="8">
        <v>35</v>
      </c>
      <c r="AA424" s="8">
        <v>35</v>
      </c>
      <c r="AB424" s="8">
        <v>35</v>
      </c>
      <c r="AC424" s="8">
        <v>35</v>
      </c>
      <c r="AD424" s="8">
        <v>35</v>
      </c>
      <c r="AE424" s="8">
        <v>35</v>
      </c>
      <c r="AF424" s="8">
        <v>35</v>
      </c>
      <c r="AG424" s="8">
        <v>35</v>
      </c>
      <c r="AH424" s="21">
        <v>40.590000000000003</v>
      </c>
      <c r="AI424" s="21">
        <v>30.899981270862181</v>
      </c>
      <c r="AJ424" s="21">
        <v>35</v>
      </c>
      <c r="AK424" s="8">
        <f t="shared" si="122"/>
        <v>421.48998127086219</v>
      </c>
      <c r="AL424" s="8">
        <v>33</v>
      </c>
      <c r="AM424" s="17">
        <f t="shared" si="140"/>
        <v>0.94285714285714284</v>
      </c>
      <c r="AN424" s="8">
        <v>26.290999999999997</v>
      </c>
      <c r="AO424" s="17">
        <f t="shared" si="141"/>
        <v>0.75117142857142849</v>
      </c>
      <c r="AP424" s="7">
        <v>16.666666666666668</v>
      </c>
      <c r="AQ424" s="17">
        <f t="shared" si="142"/>
        <v>0.47619047619047622</v>
      </c>
      <c r="AR424" s="21">
        <v>20</v>
      </c>
      <c r="AS424" s="17">
        <f t="shared" si="143"/>
        <v>0.5714285714285714</v>
      </c>
      <c r="AT424" s="21">
        <v>30</v>
      </c>
      <c r="AU424" s="17">
        <f t="shared" si="127"/>
        <v>0.8571428571428571</v>
      </c>
      <c r="AV424" s="21">
        <v>45.8</v>
      </c>
      <c r="AW424" s="17">
        <f t="shared" si="128"/>
        <v>1.3085714285714285</v>
      </c>
      <c r="AX424" s="17"/>
      <c r="AY424" s="21">
        <v>35</v>
      </c>
      <c r="AZ424" s="17">
        <f t="shared" si="129"/>
        <v>1</v>
      </c>
      <c r="BA424" s="17"/>
      <c r="BB424" s="21">
        <v>30</v>
      </c>
      <c r="BC424" s="17">
        <f t="shared" si="130"/>
        <v>0.8571428571428571</v>
      </c>
      <c r="BD424" s="21">
        <v>37</v>
      </c>
      <c r="BE424" s="17">
        <f t="shared" si="131"/>
        <v>1.0571428571428572</v>
      </c>
      <c r="BF424" s="21">
        <v>35</v>
      </c>
      <c r="BG424" s="17">
        <f t="shared" si="132"/>
        <v>0.86228135008622808</v>
      </c>
      <c r="BH424" s="21">
        <v>35</v>
      </c>
      <c r="BI424" s="17">
        <f t="shared" si="139"/>
        <v>1.1326867706875934</v>
      </c>
      <c r="BJ424" s="21">
        <f t="shared" si="133"/>
        <v>386.48998127086219</v>
      </c>
      <c r="BK424" s="21">
        <f t="shared" si="134"/>
        <v>343.75766666666664</v>
      </c>
      <c r="BL424" s="21">
        <f t="shared" si="135"/>
        <v>106.48998127086219</v>
      </c>
      <c r="BM424" s="21">
        <f t="shared" si="136"/>
        <v>70</v>
      </c>
      <c r="BN424" s="17"/>
      <c r="BO424" s="17"/>
      <c r="BQ424" s="17">
        <v>0.7575273316687271</v>
      </c>
      <c r="BR424" s="26">
        <v>0.72</v>
      </c>
      <c r="BS424" s="26">
        <f t="shared" si="137"/>
        <v>0.85752733166872708</v>
      </c>
      <c r="BU424" s="17">
        <f t="shared" si="138"/>
        <v>0</v>
      </c>
    </row>
    <row r="425" spans="1:73" s="6" customFormat="1" ht="18.75" customHeight="1" x14ac:dyDescent="0.15">
      <c r="A425" s="6" t="s">
        <v>1541</v>
      </c>
      <c r="B425" s="6" t="s">
        <v>1012</v>
      </c>
      <c r="C425" s="6" t="s">
        <v>1012</v>
      </c>
      <c r="D425" s="6" t="s">
        <v>1052</v>
      </c>
      <c r="E425" s="6" t="s">
        <v>1052</v>
      </c>
      <c r="F425" s="6" t="s">
        <v>1052</v>
      </c>
      <c r="G425" s="6" t="s">
        <v>24</v>
      </c>
      <c r="H425" s="6" t="s">
        <v>1053</v>
      </c>
      <c r="I425" s="6" t="s">
        <v>1054</v>
      </c>
      <c r="J425" s="6" t="s">
        <v>29</v>
      </c>
      <c r="K425" s="6" t="s">
        <v>1520</v>
      </c>
      <c r="L425" s="6" t="s">
        <v>1545</v>
      </c>
      <c r="M425" s="6" t="s">
        <v>1533</v>
      </c>
      <c r="N425" s="6">
        <v>1</v>
      </c>
      <c r="O425" s="8"/>
      <c r="P425" s="8">
        <f>VLOOKUP(H425,[1]地区分门店生意计划!$O$2:$AB$1572,14,0)</f>
        <v>0</v>
      </c>
      <c r="Q425" s="8">
        <v>14.083333333333334</v>
      </c>
      <c r="R425" s="7">
        <f t="shared" ref="R425:R431" si="144">AVERAGE(Y425:AJ425)</f>
        <v>16.836666666666666</v>
      </c>
      <c r="S425" s="17">
        <f t="shared" ref="S425:S431" si="145">R425/Q425-1</f>
        <v>0.19550295857988154</v>
      </c>
      <c r="U425" s="6">
        <v>3</v>
      </c>
      <c r="V425" s="6">
        <v>3</v>
      </c>
      <c r="W425" s="6">
        <v>2</v>
      </c>
      <c r="X425" s="6" t="s">
        <v>28</v>
      </c>
      <c r="Y425" s="8">
        <v>18.170000000000002</v>
      </c>
      <c r="Z425" s="8">
        <v>16.170000000000002</v>
      </c>
      <c r="AA425" s="8">
        <v>16.5</v>
      </c>
      <c r="AB425" s="8">
        <v>18</v>
      </c>
      <c r="AC425" s="8">
        <v>18</v>
      </c>
      <c r="AD425" s="8">
        <v>17</v>
      </c>
      <c r="AE425" s="8">
        <v>17</v>
      </c>
      <c r="AF425" s="8">
        <v>17</v>
      </c>
      <c r="AG425" s="8">
        <v>18</v>
      </c>
      <c r="AH425" s="21">
        <v>14</v>
      </c>
      <c r="AI425" s="21">
        <v>14.2</v>
      </c>
      <c r="AJ425" s="21">
        <v>18</v>
      </c>
      <c r="AK425" s="8">
        <f t="shared" si="122"/>
        <v>202.04</v>
      </c>
      <c r="AL425" s="8">
        <v>20</v>
      </c>
      <c r="AM425" s="17">
        <f t="shared" si="140"/>
        <v>1.1007154650522839</v>
      </c>
      <c r="AN425" s="8">
        <v>23</v>
      </c>
      <c r="AO425" s="17">
        <f t="shared" si="141"/>
        <v>1.4223871366728509</v>
      </c>
      <c r="AP425" s="7">
        <v>16.5</v>
      </c>
      <c r="AQ425" s="17">
        <f t="shared" si="142"/>
        <v>1</v>
      </c>
      <c r="AR425" s="21">
        <v>4</v>
      </c>
      <c r="AS425" s="17">
        <f t="shared" si="143"/>
        <v>0.22222222222222221</v>
      </c>
      <c r="AT425" s="21">
        <v>18</v>
      </c>
      <c r="AU425" s="17">
        <f t="shared" si="127"/>
        <v>1</v>
      </c>
      <c r="AV425" s="21">
        <v>17</v>
      </c>
      <c r="AW425" s="17">
        <f t="shared" si="128"/>
        <v>1</v>
      </c>
      <c r="AX425" s="17"/>
      <c r="AY425" s="21">
        <v>16.170000000000002</v>
      </c>
      <c r="AZ425" s="17">
        <f t="shared" si="129"/>
        <v>0.9511764705882354</v>
      </c>
      <c r="BA425" s="17" t="s">
        <v>1537</v>
      </c>
      <c r="BB425" s="21">
        <v>8.0500000000000007</v>
      </c>
      <c r="BC425" s="17">
        <f t="shared" si="130"/>
        <v>0.47352941176470592</v>
      </c>
      <c r="BD425" s="21">
        <v>20</v>
      </c>
      <c r="BE425" s="17">
        <f t="shared" si="131"/>
        <v>1.1111111111111112</v>
      </c>
      <c r="BF425" s="21">
        <v>14</v>
      </c>
      <c r="BG425" s="17">
        <f t="shared" si="132"/>
        <v>1</v>
      </c>
      <c r="BH425" s="21">
        <v>15</v>
      </c>
      <c r="BI425" s="17">
        <f t="shared" si="139"/>
        <v>1.0563380281690142</v>
      </c>
      <c r="BJ425" s="21">
        <f t="shared" si="133"/>
        <v>184.04</v>
      </c>
      <c r="BK425" s="21">
        <f t="shared" si="134"/>
        <v>171.72</v>
      </c>
      <c r="BL425" s="21">
        <f t="shared" si="135"/>
        <v>46.2</v>
      </c>
      <c r="BM425" s="21">
        <f t="shared" si="136"/>
        <v>29</v>
      </c>
      <c r="BN425" s="17"/>
      <c r="BO425" s="17"/>
      <c r="BQ425" s="17">
        <v>0.4869896073421261</v>
      </c>
      <c r="BR425" s="26">
        <v>0.72</v>
      </c>
      <c r="BS425" s="26">
        <f t="shared" si="137"/>
        <v>0.58698960734212613</v>
      </c>
      <c r="BU425" s="17">
        <f t="shared" si="138"/>
        <v>0</v>
      </c>
    </row>
    <row r="426" spans="1:73" s="6" customFormat="1" ht="18.75" customHeight="1" x14ac:dyDescent="0.15">
      <c r="A426" s="6" t="s">
        <v>1541</v>
      </c>
      <c r="B426" s="6" t="s">
        <v>1012</v>
      </c>
      <c r="C426" s="6" t="s">
        <v>1012</v>
      </c>
      <c r="D426" s="6" t="s">
        <v>1052</v>
      </c>
      <c r="E426" s="6" t="s">
        <v>1052</v>
      </c>
      <c r="F426" s="6" t="s">
        <v>1052</v>
      </c>
      <c r="G426" s="6" t="s">
        <v>24</v>
      </c>
      <c r="H426" s="6" t="s">
        <v>1055</v>
      </c>
      <c r="I426" s="6" t="s">
        <v>1056</v>
      </c>
      <c r="J426" s="6" t="s">
        <v>29</v>
      </c>
      <c r="K426" s="6" t="s">
        <v>1520</v>
      </c>
      <c r="L426" s="6" t="s">
        <v>1545</v>
      </c>
      <c r="M426" s="6" t="s">
        <v>1533</v>
      </c>
      <c r="N426" s="6">
        <v>1</v>
      </c>
      <c r="O426" s="8"/>
      <c r="P426" s="8">
        <f>VLOOKUP(H426,[1]地区分门店生意计划!$O$2:$AB$1572,14,0)</f>
        <v>24.291666666666668</v>
      </c>
      <c r="Q426" s="8">
        <v>28.833333333333332</v>
      </c>
      <c r="R426" s="7">
        <f t="shared" si="144"/>
        <v>32.333333333333336</v>
      </c>
      <c r="S426" s="17">
        <f t="shared" si="145"/>
        <v>0.12138728323699444</v>
      </c>
      <c r="T426" s="6">
        <v>2</v>
      </c>
      <c r="U426" s="6">
        <v>3</v>
      </c>
      <c r="V426" s="6">
        <v>3</v>
      </c>
      <c r="W426" s="6">
        <v>2</v>
      </c>
      <c r="X426" s="6" t="s">
        <v>28</v>
      </c>
      <c r="Y426" s="8">
        <v>33</v>
      </c>
      <c r="Z426" s="8">
        <v>33</v>
      </c>
      <c r="AA426" s="8">
        <v>33</v>
      </c>
      <c r="AB426" s="8">
        <v>34</v>
      </c>
      <c r="AC426" s="8">
        <v>34</v>
      </c>
      <c r="AD426" s="8">
        <v>34</v>
      </c>
      <c r="AE426" s="8">
        <v>35</v>
      </c>
      <c r="AF426" s="8">
        <v>35</v>
      </c>
      <c r="AG426" s="8">
        <v>35</v>
      </c>
      <c r="AH426" s="21">
        <v>27</v>
      </c>
      <c r="AI426" s="21">
        <v>20</v>
      </c>
      <c r="AJ426" s="21">
        <v>35</v>
      </c>
      <c r="AK426" s="8">
        <f t="shared" si="122"/>
        <v>388</v>
      </c>
      <c r="AL426" s="8">
        <v>31</v>
      </c>
      <c r="AM426" s="17">
        <f t="shared" si="140"/>
        <v>0.93939393939393945</v>
      </c>
      <c r="AN426" s="8">
        <v>25.5</v>
      </c>
      <c r="AO426" s="17">
        <f t="shared" si="141"/>
        <v>0.77272727272727271</v>
      </c>
      <c r="AP426" s="7">
        <v>33</v>
      </c>
      <c r="AQ426" s="17">
        <f t="shared" si="142"/>
        <v>1</v>
      </c>
      <c r="AR426" s="21">
        <v>17</v>
      </c>
      <c r="AS426" s="17">
        <f t="shared" si="143"/>
        <v>0.5</v>
      </c>
      <c r="AT426" s="21">
        <v>34</v>
      </c>
      <c r="AU426" s="17">
        <f t="shared" si="127"/>
        <v>1</v>
      </c>
      <c r="AV426" s="21">
        <v>34</v>
      </c>
      <c r="AW426" s="17">
        <f t="shared" si="128"/>
        <v>1</v>
      </c>
      <c r="AX426" s="17"/>
      <c r="AY426" s="21">
        <v>0</v>
      </c>
      <c r="AZ426" s="17">
        <f t="shared" si="129"/>
        <v>0</v>
      </c>
      <c r="BA426" s="17" t="s">
        <v>1537</v>
      </c>
      <c r="BB426" s="21">
        <v>0</v>
      </c>
      <c r="BC426" s="17">
        <f t="shared" si="130"/>
        <v>0</v>
      </c>
      <c r="BD426" s="21">
        <v>0</v>
      </c>
      <c r="BE426" s="17">
        <f t="shared" si="131"/>
        <v>0</v>
      </c>
      <c r="BF426" s="21">
        <v>30</v>
      </c>
      <c r="BG426" s="17">
        <f t="shared" si="132"/>
        <v>1.1111111111111112</v>
      </c>
      <c r="BH426" s="21">
        <v>20</v>
      </c>
      <c r="BI426" s="17">
        <f t="shared" si="139"/>
        <v>1</v>
      </c>
      <c r="BJ426" s="21">
        <f t="shared" si="133"/>
        <v>353</v>
      </c>
      <c r="BK426" s="21">
        <f t="shared" si="134"/>
        <v>224.5</v>
      </c>
      <c r="BL426" s="21">
        <f t="shared" si="135"/>
        <v>82</v>
      </c>
      <c r="BM426" s="21">
        <f t="shared" si="136"/>
        <v>50</v>
      </c>
      <c r="BN426" s="17"/>
      <c r="BO426" s="17"/>
      <c r="BQ426" s="17">
        <v>0.4869896073421261</v>
      </c>
      <c r="BR426" s="26">
        <v>0.72</v>
      </c>
      <c r="BS426" s="26">
        <f t="shared" si="137"/>
        <v>0.58698960734212613</v>
      </c>
      <c r="BU426" s="17">
        <f t="shared" si="138"/>
        <v>0</v>
      </c>
    </row>
    <row r="427" spans="1:73" s="6" customFormat="1" ht="18.75" customHeight="1" x14ac:dyDescent="0.15">
      <c r="A427" s="6" t="s">
        <v>1541</v>
      </c>
      <c r="B427" s="6" t="s">
        <v>1012</v>
      </c>
      <c r="C427" s="6" t="s">
        <v>1012</v>
      </c>
      <c r="D427" s="6" t="s">
        <v>1052</v>
      </c>
      <c r="E427" s="6" t="s">
        <v>1052</v>
      </c>
      <c r="F427" s="6" t="s">
        <v>1052</v>
      </c>
      <c r="G427" s="6" t="s">
        <v>24</v>
      </c>
      <c r="H427" s="6" t="s">
        <v>1057</v>
      </c>
      <c r="I427" s="6" t="s">
        <v>1058</v>
      </c>
      <c r="J427" s="6" t="s">
        <v>29</v>
      </c>
      <c r="K427" s="6" t="s">
        <v>1520</v>
      </c>
      <c r="L427" s="6" t="s">
        <v>1545</v>
      </c>
      <c r="M427" s="6" t="s">
        <v>1533</v>
      </c>
      <c r="N427" s="6">
        <v>1</v>
      </c>
      <c r="O427" s="8"/>
      <c r="P427" s="8">
        <f>VLOOKUP(H427,[1]地区分门店生意计划!$O$2:$AB$1572,14,0)</f>
        <v>33.866666666666667</v>
      </c>
      <c r="Q427" s="8">
        <v>36.5</v>
      </c>
      <c r="R427" s="7">
        <f t="shared" si="144"/>
        <v>36.32</v>
      </c>
      <c r="S427" s="17">
        <f t="shared" si="145"/>
        <v>-4.9315068493150926E-3</v>
      </c>
      <c r="T427" s="6">
        <v>2</v>
      </c>
      <c r="U427" s="6">
        <v>2</v>
      </c>
      <c r="V427" s="6">
        <v>3</v>
      </c>
      <c r="W427" s="6">
        <v>2</v>
      </c>
      <c r="X427" s="6" t="s">
        <v>28</v>
      </c>
      <c r="Y427" s="8">
        <v>40.42</v>
      </c>
      <c r="Z427" s="8">
        <v>40.42</v>
      </c>
      <c r="AA427" s="8">
        <v>35</v>
      </c>
      <c r="AB427" s="8">
        <v>36</v>
      </c>
      <c r="AC427" s="8">
        <v>35</v>
      </c>
      <c r="AD427" s="8">
        <v>36</v>
      </c>
      <c r="AE427" s="8">
        <v>37</v>
      </c>
      <c r="AF427" s="8">
        <v>39</v>
      </c>
      <c r="AG427" s="8">
        <v>39</v>
      </c>
      <c r="AH427" s="21">
        <v>32</v>
      </c>
      <c r="AI427" s="21">
        <v>25</v>
      </c>
      <c r="AJ427" s="21">
        <v>41</v>
      </c>
      <c r="AK427" s="8">
        <f t="shared" si="122"/>
        <v>435.84000000000003</v>
      </c>
      <c r="AL427" s="8">
        <v>35</v>
      </c>
      <c r="AM427" s="17">
        <f t="shared" si="140"/>
        <v>0.86590796635329037</v>
      </c>
      <c r="AN427" s="8">
        <v>40.5</v>
      </c>
      <c r="AO427" s="17">
        <f t="shared" si="141"/>
        <v>1.0019792182088074</v>
      </c>
      <c r="AP427" s="7">
        <v>35</v>
      </c>
      <c r="AQ427" s="17">
        <f t="shared" si="142"/>
        <v>1</v>
      </c>
      <c r="AR427" s="21">
        <v>36</v>
      </c>
      <c r="AS427" s="17">
        <f t="shared" si="143"/>
        <v>1</v>
      </c>
      <c r="AT427" s="21">
        <v>35</v>
      </c>
      <c r="AU427" s="17">
        <f t="shared" si="127"/>
        <v>1</v>
      </c>
      <c r="AV427" s="21">
        <v>36</v>
      </c>
      <c r="AW427" s="17">
        <f t="shared" si="128"/>
        <v>1</v>
      </c>
      <c r="AX427" s="17"/>
      <c r="AY427" s="21">
        <v>71.499999999999986</v>
      </c>
      <c r="AZ427" s="17">
        <f t="shared" si="129"/>
        <v>1.932432432432432</v>
      </c>
      <c r="BA427" s="17"/>
      <c r="BB427" s="21">
        <v>22</v>
      </c>
      <c r="BC427" s="17">
        <f t="shared" si="130"/>
        <v>0.5641025641025641</v>
      </c>
      <c r="BD427" s="21">
        <v>0</v>
      </c>
      <c r="BE427" s="17">
        <f t="shared" si="131"/>
        <v>0</v>
      </c>
      <c r="BF427" s="21">
        <v>31.989999999999995</v>
      </c>
      <c r="BG427" s="17">
        <f t="shared" si="132"/>
        <v>0.99968749999999984</v>
      </c>
      <c r="BH427" s="21">
        <v>25.91</v>
      </c>
      <c r="BI427" s="17">
        <f t="shared" si="139"/>
        <v>1.0364</v>
      </c>
      <c r="BJ427" s="21">
        <f t="shared" si="133"/>
        <v>394.84000000000003</v>
      </c>
      <c r="BK427" s="21">
        <f t="shared" si="134"/>
        <v>368.90000000000003</v>
      </c>
      <c r="BL427" s="21">
        <f t="shared" si="135"/>
        <v>98</v>
      </c>
      <c r="BM427" s="21">
        <f t="shared" si="136"/>
        <v>57.899999999999991</v>
      </c>
      <c r="BN427" s="17"/>
      <c r="BO427" s="17"/>
      <c r="BQ427" s="17">
        <v>0.4869896073421261</v>
      </c>
      <c r="BR427" s="26">
        <v>0.72</v>
      </c>
      <c r="BS427" s="26">
        <f t="shared" si="137"/>
        <v>0.58698960734212613</v>
      </c>
      <c r="BU427" s="17">
        <f t="shared" si="138"/>
        <v>0</v>
      </c>
    </row>
    <row r="428" spans="1:73" s="6" customFormat="1" ht="18.75" customHeight="1" x14ac:dyDescent="0.15">
      <c r="A428" s="6" t="s">
        <v>1541</v>
      </c>
      <c r="B428" s="6" t="s">
        <v>1012</v>
      </c>
      <c r="C428" s="6" t="s">
        <v>1012</v>
      </c>
      <c r="D428" s="6" t="s">
        <v>1052</v>
      </c>
      <c r="E428" s="6" t="s">
        <v>1052</v>
      </c>
      <c r="F428" s="6" t="s">
        <v>1052</v>
      </c>
      <c r="G428" s="6" t="s">
        <v>24</v>
      </c>
      <c r="H428" s="6" t="s">
        <v>1059</v>
      </c>
      <c r="I428" s="6" t="s">
        <v>1060</v>
      </c>
      <c r="J428" s="6" t="s">
        <v>29</v>
      </c>
      <c r="K428" s="6" t="s">
        <v>1520</v>
      </c>
      <c r="L428" s="6" t="s">
        <v>1545</v>
      </c>
      <c r="M428" s="6" t="s">
        <v>1533</v>
      </c>
      <c r="N428" s="6">
        <v>1</v>
      </c>
      <c r="O428" s="8"/>
      <c r="P428" s="8">
        <f>VLOOKUP(H428,[1]地区分门店生意计划!$O$2:$AB$1572,14,0)</f>
        <v>10.166666666666666</v>
      </c>
      <c r="Q428" s="8">
        <v>13.583333333333334</v>
      </c>
      <c r="R428" s="7">
        <f t="shared" si="144"/>
        <v>19.346666666666668</v>
      </c>
      <c r="S428" s="17">
        <f t="shared" si="145"/>
        <v>0.42429447852760727</v>
      </c>
      <c r="U428" s="6">
        <v>1</v>
      </c>
      <c r="V428" s="6">
        <v>2</v>
      </c>
      <c r="W428" s="6">
        <v>1</v>
      </c>
      <c r="X428" s="6" t="s">
        <v>36</v>
      </c>
      <c r="Y428" s="8">
        <v>15.83</v>
      </c>
      <c r="Z428" s="8">
        <v>15.83</v>
      </c>
      <c r="AA428" s="8">
        <v>20</v>
      </c>
      <c r="AB428" s="8">
        <v>21</v>
      </c>
      <c r="AC428" s="8">
        <v>21</v>
      </c>
      <c r="AD428" s="8">
        <v>21</v>
      </c>
      <c r="AE428" s="8">
        <v>21</v>
      </c>
      <c r="AF428" s="8">
        <v>21</v>
      </c>
      <c r="AG428" s="8">
        <v>21</v>
      </c>
      <c r="AH428" s="21">
        <v>17</v>
      </c>
      <c r="AI428" s="21">
        <v>16.5</v>
      </c>
      <c r="AJ428" s="21">
        <v>21</v>
      </c>
      <c r="AK428" s="8">
        <f t="shared" si="122"/>
        <v>232.16</v>
      </c>
      <c r="AL428" s="8">
        <v>37</v>
      </c>
      <c r="AM428" s="17">
        <f t="shared" si="140"/>
        <v>2.3373341756159189</v>
      </c>
      <c r="AN428" s="8">
        <v>29</v>
      </c>
      <c r="AO428" s="17">
        <f t="shared" si="141"/>
        <v>1.831964624131396</v>
      </c>
      <c r="AP428" s="7">
        <v>20</v>
      </c>
      <c r="AQ428" s="17">
        <f t="shared" si="142"/>
        <v>1</v>
      </c>
      <c r="AR428" s="21">
        <v>21</v>
      </c>
      <c r="AS428" s="17">
        <f t="shared" si="143"/>
        <v>1</v>
      </c>
      <c r="AT428" s="21">
        <v>21</v>
      </c>
      <c r="AU428" s="17">
        <f t="shared" si="127"/>
        <v>1</v>
      </c>
      <c r="AV428" s="21">
        <v>21</v>
      </c>
      <c r="AW428" s="17">
        <f t="shared" si="128"/>
        <v>1</v>
      </c>
      <c r="AX428" s="17"/>
      <c r="AY428" s="21">
        <v>0</v>
      </c>
      <c r="AZ428" s="17">
        <f t="shared" si="129"/>
        <v>0</v>
      </c>
      <c r="BA428" s="17" t="s">
        <v>1537</v>
      </c>
      <c r="BB428" s="21">
        <v>0</v>
      </c>
      <c r="BC428" s="17">
        <f t="shared" si="130"/>
        <v>0</v>
      </c>
      <c r="BD428" s="21">
        <v>0</v>
      </c>
      <c r="BE428" s="17">
        <f t="shared" si="131"/>
        <v>0</v>
      </c>
      <c r="BF428" s="21">
        <v>22</v>
      </c>
      <c r="BG428" s="17">
        <f t="shared" si="132"/>
        <v>1.2941176470588236</v>
      </c>
      <c r="BH428" s="21">
        <v>11</v>
      </c>
      <c r="BI428" s="17">
        <f t="shared" si="139"/>
        <v>0.66666666666666663</v>
      </c>
      <c r="BJ428" s="21">
        <f t="shared" si="133"/>
        <v>211.16</v>
      </c>
      <c r="BK428" s="21">
        <f t="shared" si="134"/>
        <v>182</v>
      </c>
      <c r="BL428" s="21">
        <f t="shared" si="135"/>
        <v>54.5</v>
      </c>
      <c r="BM428" s="21">
        <f t="shared" si="136"/>
        <v>33</v>
      </c>
      <c r="BN428" s="17" t="s">
        <v>1601</v>
      </c>
      <c r="BO428" s="17" t="s">
        <v>1601</v>
      </c>
      <c r="BQ428" s="17">
        <v>0.4869896073421261</v>
      </c>
      <c r="BR428" s="26">
        <v>0.72</v>
      </c>
      <c r="BS428" s="26">
        <f t="shared" si="137"/>
        <v>0.58698960734212613</v>
      </c>
      <c r="BU428" s="17">
        <f t="shared" si="138"/>
        <v>0</v>
      </c>
    </row>
    <row r="429" spans="1:73" s="6" customFormat="1" ht="18.75" customHeight="1" x14ac:dyDescent="0.15">
      <c r="A429" s="6" t="s">
        <v>1541</v>
      </c>
      <c r="B429" s="6" t="s">
        <v>1012</v>
      </c>
      <c r="C429" s="6" t="s">
        <v>1012</v>
      </c>
      <c r="D429" s="6" t="s">
        <v>1052</v>
      </c>
      <c r="E429" s="6" t="s">
        <v>1052</v>
      </c>
      <c r="F429" s="6" t="s">
        <v>1052</v>
      </c>
      <c r="G429" s="6" t="s">
        <v>24</v>
      </c>
      <c r="H429" s="6" t="s">
        <v>1061</v>
      </c>
      <c r="I429" s="6" t="s">
        <v>1062</v>
      </c>
      <c r="J429" s="6" t="s">
        <v>29</v>
      </c>
      <c r="K429" s="6" t="s">
        <v>1520</v>
      </c>
      <c r="L429" s="6" t="s">
        <v>1545</v>
      </c>
      <c r="M429" s="6" t="s">
        <v>1533</v>
      </c>
      <c r="N429" s="6">
        <v>1</v>
      </c>
      <c r="O429" s="8"/>
      <c r="P429" s="8">
        <f>VLOOKUP(H429,[1]地区分门店生意计划!$O$2:$AB$1572,14,0)</f>
        <v>96.408333333333346</v>
      </c>
      <c r="Q429" s="8">
        <v>76.833333333333329</v>
      </c>
      <c r="R429" s="7">
        <f t="shared" si="144"/>
        <v>76.138333333333335</v>
      </c>
      <c r="S429" s="17">
        <f t="shared" si="145"/>
        <v>-9.0455531453361715E-3</v>
      </c>
      <c r="U429" s="6">
        <v>1</v>
      </c>
      <c r="V429" s="6">
        <v>2</v>
      </c>
      <c r="W429" s="6">
        <v>1</v>
      </c>
      <c r="X429" s="6" t="s">
        <v>36</v>
      </c>
      <c r="Y429" s="8">
        <v>89.33</v>
      </c>
      <c r="Z429" s="8">
        <v>89.33</v>
      </c>
      <c r="AA429" s="8">
        <v>80</v>
      </c>
      <c r="AB429" s="8">
        <v>81</v>
      </c>
      <c r="AC429" s="8">
        <v>81</v>
      </c>
      <c r="AD429" s="8">
        <v>81</v>
      </c>
      <c r="AE429" s="8">
        <v>81</v>
      </c>
      <c r="AF429" s="8">
        <v>81</v>
      </c>
      <c r="AG429" s="8">
        <v>81</v>
      </c>
      <c r="AH429" s="21">
        <v>40</v>
      </c>
      <c r="AI429" s="21">
        <v>48</v>
      </c>
      <c r="AJ429" s="21">
        <v>81</v>
      </c>
      <c r="AK429" s="8">
        <f t="shared" si="122"/>
        <v>913.66</v>
      </c>
      <c r="AL429" s="8">
        <v>56</v>
      </c>
      <c r="AM429" s="17">
        <f t="shared" si="140"/>
        <v>0.62688906302473979</v>
      </c>
      <c r="AN429" s="8">
        <v>45</v>
      </c>
      <c r="AO429" s="17">
        <f t="shared" si="141"/>
        <v>0.50375013993059448</v>
      </c>
      <c r="AP429" s="7">
        <v>54.5</v>
      </c>
      <c r="AQ429" s="17">
        <f t="shared" si="142"/>
        <v>0.68125000000000002</v>
      </c>
      <c r="AR429" s="21">
        <v>61</v>
      </c>
      <c r="AS429" s="17">
        <f t="shared" si="143"/>
        <v>0.75308641975308643</v>
      </c>
      <c r="AT429" s="21">
        <v>81</v>
      </c>
      <c r="AU429" s="17">
        <f t="shared" si="127"/>
        <v>1</v>
      </c>
      <c r="AV429" s="21">
        <v>41.24</v>
      </c>
      <c r="AW429" s="17">
        <f t="shared" si="128"/>
        <v>0.50913580246913581</v>
      </c>
      <c r="AX429" s="17" t="s">
        <v>1537</v>
      </c>
      <c r="AY429" s="21">
        <v>82.009999999999991</v>
      </c>
      <c r="AZ429" s="17">
        <f t="shared" si="129"/>
        <v>1.0124691358024691</v>
      </c>
      <c r="BA429" s="17"/>
      <c r="BB429" s="21">
        <v>21.33</v>
      </c>
      <c r="BC429" s="17">
        <f t="shared" si="130"/>
        <v>0.26333333333333331</v>
      </c>
      <c r="BD429" s="21">
        <v>0</v>
      </c>
      <c r="BE429" s="17">
        <f t="shared" si="131"/>
        <v>0</v>
      </c>
      <c r="BF429" s="21">
        <v>40</v>
      </c>
      <c r="BG429" s="17">
        <f t="shared" si="132"/>
        <v>1</v>
      </c>
      <c r="BH429" s="21">
        <v>48.25</v>
      </c>
      <c r="BI429" s="17">
        <f t="shared" si="139"/>
        <v>1.0052083333333333</v>
      </c>
      <c r="BJ429" s="21">
        <f t="shared" si="133"/>
        <v>832.66</v>
      </c>
      <c r="BK429" s="21">
        <f t="shared" si="134"/>
        <v>530.32999999999993</v>
      </c>
      <c r="BL429" s="21">
        <f t="shared" si="135"/>
        <v>169</v>
      </c>
      <c r="BM429" s="21">
        <f t="shared" si="136"/>
        <v>88.25</v>
      </c>
      <c r="BN429" s="17"/>
      <c r="BO429" s="17"/>
      <c r="BQ429" s="17">
        <v>0.4869896073421261</v>
      </c>
      <c r="BR429" s="26">
        <v>0.72</v>
      </c>
      <c r="BS429" s="26">
        <f t="shared" si="137"/>
        <v>0.58698960734212613</v>
      </c>
      <c r="BU429" s="17">
        <f t="shared" si="138"/>
        <v>0</v>
      </c>
    </row>
    <row r="430" spans="1:73" s="6" customFormat="1" ht="18.75" customHeight="1" x14ac:dyDescent="0.15">
      <c r="A430" s="6" t="s">
        <v>1541</v>
      </c>
      <c r="B430" s="6" t="s">
        <v>1012</v>
      </c>
      <c r="C430" s="6" t="s">
        <v>1012</v>
      </c>
      <c r="D430" s="6" t="s">
        <v>1052</v>
      </c>
      <c r="E430" s="6" t="s">
        <v>1052</v>
      </c>
      <c r="F430" s="6" t="s">
        <v>1052</v>
      </c>
      <c r="G430" s="6" t="s">
        <v>24</v>
      </c>
      <c r="H430" s="6" t="s">
        <v>1063</v>
      </c>
      <c r="I430" s="6" t="s">
        <v>1064</v>
      </c>
      <c r="J430" s="6" t="s">
        <v>29</v>
      </c>
      <c r="K430" s="6" t="s">
        <v>1520</v>
      </c>
      <c r="L430" s="6" t="s">
        <v>1545</v>
      </c>
      <c r="M430" s="6" t="s">
        <v>1533</v>
      </c>
      <c r="N430" s="6">
        <v>1</v>
      </c>
      <c r="O430" s="8"/>
      <c r="P430" s="8">
        <f>VLOOKUP(H430,[1]地区分门店生意计划!$O$2:$AB$1572,14,0)</f>
        <v>15</v>
      </c>
      <c r="Q430" s="8">
        <v>17.166666666666668</v>
      </c>
      <c r="R430" s="7">
        <f t="shared" si="144"/>
        <v>19.713333333333335</v>
      </c>
      <c r="S430" s="17">
        <f t="shared" si="145"/>
        <v>0.14834951456310685</v>
      </c>
      <c r="U430" s="6">
        <v>1</v>
      </c>
      <c r="V430" s="6">
        <v>3</v>
      </c>
      <c r="W430" s="6">
        <v>1</v>
      </c>
      <c r="X430" s="6" t="s">
        <v>36</v>
      </c>
      <c r="Y430" s="8">
        <v>19.829999999999998</v>
      </c>
      <c r="Z430" s="8">
        <v>19.829999999999998</v>
      </c>
      <c r="AA430" s="8">
        <v>19</v>
      </c>
      <c r="AB430" s="8">
        <v>20</v>
      </c>
      <c r="AC430" s="8">
        <v>20</v>
      </c>
      <c r="AD430" s="8">
        <v>20</v>
      </c>
      <c r="AE430" s="8">
        <v>20</v>
      </c>
      <c r="AF430" s="8">
        <v>20</v>
      </c>
      <c r="AG430" s="8">
        <v>21</v>
      </c>
      <c r="AH430" s="21">
        <v>17</v>
      </c>
      <c r="AI430" s="21">
        <v>17.899999999999999</v>
      </c>
      <c r="AJ430" s="21">
        <v>22</v>
      </c>
      <c r="AK430" s="8">
        <f t="shared" si="122"/>
        <v>236.56</v>
      </c>
      <c r="AL430" s="8">
        <v>17</v>
      </c>
      <c r="AM430" s="17">
        <f t="shared" si="140"/>
        <v>0.85728693898134145</v>
      </c>
      <c r="AN430" s="8">
        <v>22</v>
      </c>
      <c r="AO430" s="17">
        <f t="shared" si="141"/>
        <v>1.1094301563287949</v>
      </c>
      <c r="AP430" s="7">
        <v>17</v>
      </c>
      <c r="AQ430" s="17">
        <f t="shared" si="142"/>
        <v>0.89473684210526316</v>
      </c>
      <c r="AR430" s="21">
        <v>20</v>
      </c>
      <c r="AS430" s="17">
        <f t="shared" si="143"/>
        <v>1</v>
      </c>
      <c r="AT430" s="21">
        <v>20</v>
      </c>
      <c r="AU430" s="17">
        <f t="shared" si="127"/>
        <v>1</v>
      </c>
      <c r="AV430" s="21">
        <v>20</v>
      </c>
      <c r="AW430" s="17">
        <f t="shared" si="128"/>
        <v>1</v>
      </c>
      <c r="AX430" s="17"/>
      <c r="AY430" s="21">
        <v>0</v>
      </c>
      <c r="AZ430" s="17">
        <f t="shared" si="129"/>
        <v>0</v>
      </c>
      <c r="BA430" s="17" t="s">
        <v>1537</v>
      </c>
      <c r="BB430" s="21">
        <v>0</v>
      </c>
      <c r="BC430" s="17">
        <f t="shared" si="130"/>
        <v>0</v>
      </c>
      <c r="BD430" s="21">
        <v>0</v>
      </c>
      <c r="BE430" s="17">
        <f t="shared" si="131"/>
        <v>0</v>
      </c>
      <c r="BF430" s="21">
        <v>20</v>
      </c>
      <c r="BG430" s="17">
        <f t="shared" si="132"/>
        <v>1.1764705882352942</v>
      </c>
      <c r="BH430" s="21">
        <v>15</v>
      </c>
      <c r="BI430" s="17">
        <f t="shared" si="139"/>
        <v>0.83798882681564257</v>
      </c>
      <c r="BJ430" s="21">
        <f t="shared" si="133"/>
        <v>214.56</v>
      </c>
      <c r="BK430" s="21">
        <f t="shared" si="134"/>
        <v>151</v>
      </c>
      <c r="BL430" s="21">
        <f t="shared" si="135"/>
        <v>56.9</v>
      </c>
      <c r="BM430" s="21">
        <f t="shared" si="136"/>
        <v>35</v>
      </c>
      <c r="BN430" s="17" t="s">
        <v>1601</v>
      </c>
      <c r="BO430" s="17" t="s">
        <v>1601</v>
      </c>
      <c r="BQ430" s="17">
        <v>0.4869896073421261</v>
      </c>
      <c r="BR430" s="26">
        <v>0.72</v>
      </c>
      <c r="BS430" s="26">
        <f t="shared" si="137"/>
        <v>0.58698960734212613</v>
      </c>
      <c r="BU430" s="17">
        <f t="shared" si="138"/>
        <v>0</v>
      </c>
    </row>
    <row r="431" spans="1:73" s="6" customFormat="1" ht="18.75" customHeight="1" x14ac:dyDescent="0.15">
      <c r="A431" s="6" t="s">
        <v>1541</v>
      </c>
      <c r="B431" s="6" t="s">
        <v>1012</v>
      </c>
      <c r="C431" s="6" t="s">
        <v>1012</v>
      </c>
      <c r="D431" s="6" t="s">
        <v>1052</v>
      </c>
      <c r="E431" s="6" t="s">
        <v>1052</v>
      </c>
      <c r="F431" s="6" t="s">
        <v>1052</v>
      </c>
      <c r="G431" s="6" t="s">
        <v>24</v>
      </c>
      <c r="H431" s="6" t="s">
        <v>1065</v>
      </c>
      <c r="I431" s="6" t="s">
        <v>1066</v>
      </c>
      <c r="J431" s="6" t="s">
        <v>29</v>
      </c>
      <c r="K431" s="6" t="s">
        <v>1520</v>
      </c>
      <c r="L431" s="6" t="s">
        <v>1545</v>
      </c>
      <c r="M431" s="6" t="s">
        <v>1533</v>
      </c>
      <c r="N431" s="6">
        <v>1</v>
      </c>
      <c r="O431" s="8"/>
      <c r="P431" s="8">
        <f>VLOOKUP(H431,[1]地区分门店生意计划!$O$2:$AB$1572,14,0)</f>
        <v>10.341666666666667</v>
      </c>
      <c r="Q431" s="8">
        <v>18.416666666666668</v>
      </c>
      <c r="R431" s="7">
        <f t="shared" si="144"/>
        <v>24.083333333333332</v>
      </c>
      <c r="S431" s="17">
        <f t="shared" si="145"/>
        <v>0.30769230769230749</v>
      </c>
      <c r="T431" s="6">
        <v>2</v>
      </c>
      <c r="U431" s="6">
        <v>2</v>
      </c>
      <c r="V431" s="6">
        <v>3</v>
      </c>
      <c r="W431" s="6">
        <v>2</v>
      </c>
      <c r="X431" s="6" t="s">
        <v>28</v>
      </c>
      <c r="Y431" s="8">
        <v>26</v>
      </c>
      <c r="Z431" s="8">
        <v>26</v>
      </c>
      <c r="AA431" s="8">
        <v>23</v>
      </c>
      <c r="AB431" s="8">
        <v>24</v>
      </c>
      <c r="AC431" s="8">
        <v>26</v>
      </c>
      <c r="AD431" s="8">
        <v>26</v>
      </c>
      <c r="AE431" s="8">
        <v>24</v>
      </c>
      <c r="AF431" s="8">
        <v>24</v>
      </c>
      <c r="AG431" s="8">
        <v>27</v>
      </c>
      <c r="AH431" s="21">
        <v>21</v>
      </c>
      <c r="AI431" s="21">
        <v>15</v>
      </c>
      <c r="AJ431" s="21">
        <v>27</v>
      </c>
      <c r="AK431" s="8">
        <f t="shared" si="122"/>
        <v>289</v>
      </c>
      <c r="AL431" s="8">
        <v>32</v>
      </c>
      <c r="AM431" s="17">
        <f t="shared" si="140"/>
        <v>1.2307692307692308</v>
      </c>
      <c r="AN431" s="8">
        <v>37</v>
      </c>
      <c r="AO431" s="17">
        <f t="shared" si="141"/>
        <v>1.4230769230769231</v>
      </c>
      <c r="AP431" s="7">
        <v>23</v>
      </c>
      <c r="AQ431" s="17">
        <f t="shared" si="142"/>
        <v>1</v>
      </c>
      <c r="AR431" s="21">
        <v>24</v>
      </c>
      <c r="AS431" s="17">
        <f t="shared" si="143"/>
        <v>1</v>
      </c>
      <c r="AT431" s="21">
        <v>26</v>
      </c>
      <c r="AU431" s="17">
        <f t="shared" si="127"/>
        <v>1</v>
      </c>
      <c r="AV431" s="21">
        <v>26</v>
      </c>
      <c r="AW431" s="17">
        <f t="shared" si="128"/>
        <v>1</v>
      </c>
      <c r="AX431" s="17"/>
      <c r="AY431" s="21">
        <v>26</v>
      </c>
      <c r="AZ431" s="17">
        <f t="shared" si="129"/>
        <v>1.0833333333333333</v>
      </c>
      <c r="BA431" s="17"/>
      <c r="BB431" s="21">
        <v>9</v>
      </c>
      <c r="BC431" s="17">
        <f t="shared" si="130"/>
        <v>0.375</v>
      </c>
      <c r="BD431" s="21">
        <v>15</v>
      </c>
      <c r="BE431" s="17">
        <f t="shared" si="131"/>
        <v>0.55555555555555558</v>
      </c>
      <c r="BF431" s="21">
        <v>21</v>
      </c>
      <c r="BG431" s="17">
        <f t="shared" si="132"/>
        <v>1</v>
      </c>
      <c r="BH431" s="21">
        <v>15</v>
      </c>
      <c r="BI431" s="17">
        <f t="shared" si="139"/>
        <v>1</v>
      </c>
      <c r="BJ431" s="21">
        <f t="shared" si="133"/>
        <v>262</v>
      </c>
      <c r="BK431" s="21">
        <f t="shared" si="134"/>
        <v>254</v>
      </c>
      <c r="BL431" s="21">
        <f t="shared" si="135"/>
        <v>63</v>
      </c>
      <c r="BM431" s="21">
        <f t="shared" si="136"/>
        <v>36</v>
      </c>
      <c r="BN431" s="17"/>
      <c r="BO431" s="17"/>
      <c r="BQ431" s="17">
        <v>0.4869896073421261</v>
      </c>
      <c r="BR431" s="26">
        <v>0.72</v>
      </c>
      <c r="BS431" s="26">
        <f t="shared" si="137"/>
        <v>0.58698960734212613</v>
      </c>
      <c r="BU431" s="17">
        <f t="shared" si="138"/>
        <v>0</v>
      </c>
    </row>
    <row r="432" spans="1:73" s="6" customFormat="1" ht="18.75" customHeight="1" x14ac:dyDescent="0.15">
      <c r="A432" s="6" t="s">
        <v>1541</v>
      </c>
      <c r="B432" s="6" t="s">
        <v>1012</v>
      </c>
      <c r="C432" s="6" t="s">
        <v>1012</v>
      </c>
      <c r="D432" s="6" t="s">
        <v>1052</v>
      </c>
      <c r="E432" s="6" t="s">
        <v>1052</v>
      </c>
      <c r="F432" s="6" t="s">
        <v>1052</v>
      </c>
      <c r="G432" s="6" t="s">
        <v>24</v>
      </c>
      <c r="H432" s="6" t="s">
        <v>1442</v>
      </c>
      <c r="I432" s="6" t="s">
        <v>1445</v>
      </c>
      <c r="J432" s="6" t="s">
        <v>29</v>
      </c>
      <c r="K432" s="6" t="s">
        <v>1520</v>
      </c>
      <c r="L432" s="6" t="s">
        <v>1545</v>
      </c>
      <c r="M432" s="6" t="s">
        <v>1533</v>
      </c>
      <c r="N432" s="6">
        <v>1</v>
      </c>
      <c r="O432" s="8"/>
      <c r="P432" s="8">
        <v>8</v>
      </c>
      <c r="Q432" s="8">
        <v>9</v>
      </c>
      <c r="R432" s="7">
        <v>20</v>
      </c>
      <c r="S432" s="17"/>
      <c r="T432" s="6">
        <v>2</v>
      </c>
      <c r="U432" s="6">
        <v>3</v>
      </c>
      <c r="V432" s="6">
        <v>3</v>
      </c>
      <c r="X432" s="6" t="s">
        <v>1448</v>
      </c>
      <c r="Y432" s="8">
        <v>20</v>
      </c>
      <c r="Z432" s="8">
        <v>20</v>
      </c>
      <c r="AA432" s="8">
        <v>20</v>
      </c>
      <c r="AB432" s="8">
        <v>20</v>
      </c>
      <c r="AC432" s="8">
        <v>20</v>
      </c>
      <c r="AD432" s="8">
        <v>20</v>
      </c>
      <c r="AE432" s="8">
        <v>20</v>
      </c>
      <c r="AF432" s="8">
        <v>20</v>
      </c>
      <c r="AG432" s="8">
        <v>20</v>
      </c>
      <c r="AH432" s="21">
        <v>16</v>
      </c>
      <c r="AI432" s="21">
        <v>15.8</v>
      </c>
      <c r="AJ432" s="21">
        <v>20</v>
      </c>
      <c r="AK432" s="8">
        <f t="shared" si="122"/>
        <v>231.8</v>
      </c>
      <c r="AL432" s="8">
        <v>9</v>
      </c>
      <c r="AM432" s="17">
        <f t="shared" si="140"/>
        <v>0.45</v>
      </c>
      <c r="AN432" s="8">
        <v>0.04</v>
      </c>
      <c r="AO432" s="17">
        <f t="shared" si="141"/>
        <v>2E-3</v>
      </c>
      <c r="AP432" s="7">
        <v>0.2</v>
      </c>
      <c r="AQ432" s="17">
        <f t="shared" si="142"/>
        <v>0.01</v>
      </c>
      <c r="AR432" s="21">
        <v>7</v>
      </c>
      <c r="AS432" s="17">
        <f t="shared" si="143"/>
        <v>0.35</v>
      </c>
      <c r="AT432" s="21">
        <v>1</v>
      </c>
      <c r="AU432" s="17">
        <f t="shared" si="127"/>
        <v>0.05</v>
      </c>
      <c r="AV432" s="21">
        <v>0.71000000000000008</v>
      </c>
      <c r="AW432" s="17">
        <f t="shared" si="128"/>
        <v>3.5500000000000004E-2</v>
      </c>
      <c r="AX432" s="17" t="s">
        <v>1537</v>
      </c>
      <c r="AY432" s="21">
        <v>20.170000000000002</v>
      </c>
      <c r="AZ432" s="17">
        <f t="shared" si="129"/>
        <v>1.0085000000000002</v>
      </c>
      <c r="BA432" s="17"/>
      <c r="BB432" s="21">
        <v>0</v>
      </c>
      <c r="BC432" s="17">
        <f t="shared" si="130"/>
        <v>0</v>
      </c>
      <c r="BD432" s="21">
        <v>0</v>
      </c>
      <c r="BE432" s="17">
        <f t="shared" si="131"/>
        <v>0</v>
      </c>
      <c r="BF432" s="21">
        <v>12</v>
      </c>
      <c r="BG432" s="17">
        <f t="shared" si="132"/>
        <v>0.75</v>
      </c>
      <c r="BH432" s="21">
        <v>16</v>
      </c>
      <c r="BI432" s="17">
        <f t="shared" si="139"/>
        <v>1.0126582278481011</v>
      </c>
      <c r="BJ432" s="21">
        <f t="shared" si="133"/>
        <v>211.8</v>
      </c>
      <c r="BK432" s="21">
        <f t="shared" si="134"/>
        <v>66.12</v>
      </c>
      <c r="BL432" s="21">
        <f t="shared" si="135"/>
        <v>51.8</v>
      </c>
      <c r="BM432" s="21">
        <f t="shared" si="136"/>
        <v>28</v>
      </c>
      <c r="BN432" s="17"/>
      <c r="BO432" s="17"/>
      <c r="BQ432" s="17">
        <v>0.4869896073421261</v>
      </c>
      <c r="BR432" s="26">
        <v>0.72</v>
      </c>
      <c r="BS432" s="26">
        <f t="shared" si="137"/>
        <v>0.58698960734212613</v>
      </c>
      <c r="BU432" s="17">
        <f t="shared" si="138"/>
        <v>0</v>
      </c>
    </row>
    <row r="433" spans="1:73" s="6" customFormat="1" ht="18.75" customHeight="1" x14ac:dyDescent="0.15">
      <c r="A433" s="6" t="s">
        <v>1541</v>
      </c>
      <c r="B433" s="6" t="s">
        <v>1012</v>
      </c>
      <c r="C433" s="6" t="s">
        <v>1012</v>
      </c>
      <c r="D433" s="6" t="s">
        <v>1052</v>
      </c>
      <c r="E433" s="6" t="s">
        <v>1052</v>
      </c>
      <c r="F433" s="6" t="s">
        <v>1052</v>
      </c>
      <c r="G433" s="6" t="s">
        <v>24</v>
      </c>
      <c r="H433" s="6" t="s">
        <v>1443</v>
      </c>
      <c r="I433" s="6" t="s">
        <v>1446</v>
      </c>
      <c r="J433" s="6" t="s">
        <v>29</v>
      </c>
      <c r="K433" s="6" t="s">
        <v>1520</v>
      </c>
      <c r="L433" s="6" t="s">
        <v>1545</v>
      </c>
      <c r="M433" s="6" t="s">
        <v>1533</v>
      </c>
      <c r="N433" s="6">
        <v>1</v>
      </c>
      <c r="O433" s="8"/>
      <c r="P433" s="8">
        <v>7</v>
      </c>
      <c r="Q433" s="8">
        <v>8.5</v>
      </c>
      <c r="R433" s="7">
        <v>15</v>
      </c>
      <c r="S433" s="17"/>
      <c r="T433" s="6">
        <v>2</v>
      </c>
      <c r="U433" s="6">
        <v>3</v>
      </c>
      <c r="V433" s="6">
        <v>3</v>
      </c>
      <c r="X433" s="6" t="s">
        <v>1448</v>
      </c>
      <c r="Y433" s="8">
        <v>15</v>
      </c>
      <c r="Z433" s="8">
        <v>15</v>
      </c>
      <c r="AA433" s="8">
        <v>15</v>
      </c>
      <c r="AB433" s="8">
        <v>15</v>
      </c>
      <c r="AC433" s="8">
        <v>15</v>
      </c>
      <c r="AD433" s="8">
        <v>15</v>
      </c>
      <c r="AE433" s="8">
        <v>15</v>
      </c>
      <c r="AF433" s="8">
        <v>15</v>
      </c>
      <c r="AG433" s="8">
        <v>15</v>
      </c>
      <c r="AH433" s="21"/>
      <c r="AI433" s="21"/>
      <c r="AJ433" s="21"/>
      <c r="AK433" s="8">
        <f t="shared" si="122"/>
        <v>135</v>
      </c>
      <c r="AL433" s="8">
        <v>12</v>
      </c>
      <c r="AM433" s="17">
        <f t="shared" si="140"/>
        <v>0.8</v>
      </c>
      <c r="AN433" s="8">
        <v>13</v>
      </c>
      <c r="AO433" s="17">
        <f t="shared" si="141"/>
        <v>0.8666666666666667</v>
      </c>
      <c r="AP433" s="7">
        <v>11</v>
      </c>
      <c r="AQ433" s="17">
        <f t="shared" si="142"/>
        <v>0.73333333333333328</v>
      </c>
      <c r="AR433" s="21">
        <v>15</v>
      </c>
      <c r="AS433" s="17">
        <f t="shared" si="143"/>
        <v>1</v>
      </c>
      <c r="AT433" s="21">
        <v>17.2</v>
      </c>
      <c r="AU433" s="17">
        <f t="shared" si="127"/>
        <v>1.1466666666666667</v>
      </c>
      <c r="AV433" s="21">
        <v>17.2</v>
      </c>
      <c r="AW433" s="17">
        <f t="shared" si="128"/>
        <v>1.1466666666666667</v>
      </c>
      <c r="AX433" s="17"/>
      <c r="AY433" s="21">
        <v>14.070000000000002</v>
      </c>
      <c r="AZ433" s="17">
        <f t="shared" si="129"/>
        <v>0.93800000000000017</v>
      </c>
      <c r="BA433" s="17" t="s">
        <v>1537</v>
      </c>
      <c r="BB433" s="21">
        <v>8</v>
      </c>
      <c r="BC433" s="17">
        <f t="shared" si="130"/>
        <v>0.53333333333333333</v>
      </c>
      <c r="BD433" s="21">
        <v>0</v>
      </c>
      <c r="BE433" s="17">
        <f t="shared" si="131"/>
        <v>0</v>
      </c>
      <c r="BF433" s="21"/>
      <c r="BG433" s="17"/>
      <c r="BH433" s="21"/>
      <c r="BI433" s="17"/>
      <c r="BJ433" s="21">
        <f t="shared" si="133"/>
        <v>135</v>
      </c>
      <c r="BK433" s="21">
        <f t="shared" si="134"/>
        <v>107.47000000000001</v>
      </c>
      <c r="BL433" s="21">
        <f t="shared" si="135"/>
        <v>0</v>
      </c>
      <c r="BM433" s="21">
        <f t="shared" si="136"/>
        <v>0</v>
      </c>
      <c r="BN433" s="17"/>
      <c r="BO433" s="17"/>
      <c r="BQ433" s="17">
        <v>0.4869896073421261</v>
      </c>
      <c r="BR433" s="26">
        <v>0.72</v>
      </c>
      <c r="BS433" s="26">
        <f t="shared" si="137"/>
        <v>0.58698960734212613</v>
      </c>
      <c r="BU433" s="17" t="e">
        <f t="shared" si="138"/>
        <v>#DIV/0!</v>
      </c>
    </row>
    <row r="434" spans="1:73" s="6" customFormat="1" ht="18.75" customHeight="1" x14ac:dyDescent="0.15">
      <c r="A434" s="6" t="s">
        <v>1541</v>
      </c>
      <c r="B434" s="6" t="s">
        <v>1012</v>
      </c>
      <c r="C434" s="6" t="s">
        <v>1012</v>
      </c>
      <c r="D434" s="6" t="s">
        <v>1052</v>
      </c>
      <c r="E434" s="6" t="s">
        <v>1052</v>
      </c>
      <c r="F434" s="6" t="s">
        <v>1052</v>
      </c>
      <c r="G434" s="6" t="s">
        <v>24</v>
      </c>
      <c r="H434" s="6" t="s">
        <v>1444</v>
      </c>
      <c r="I434" s="6" t="s">
        <v>1447</v>
      </c>
      <c r="J434" s="6" t="s">
        <v>29</v>
      </c>
      <c r="K434" s="6" t="s">
        <v>1520</v>
      </c>
      <c r="L434" s="6" t="s">
        <v>1545</v>
      </c>
      <c r="M434" s="6" t="s">
        <v>1533</v>
      </c>
      <c r="N434" s="6">
        <v>1</v>
      </c>
      <c r="O434" s="8"/>
      <c r="P434" s="8">
        <v>6</v>
      </c>
      <c r="Q434" s="8">
        <v>8</v>
      </c>
      <c r="R434" s="7">
        <v>15</v>
      </c>
      <c r="S434" s="17"/>
      <c r="T434" s="6">
        <v>2</v>
      </c>
      <c r="U434" s="6">
        <v>3</v>
      </c>
      <c r="V434" s="6">
        <v>3</v>
      </c>
      <c r="X434" s="6" t="s">
        <v>1448</v>
      </c>
      <c r="Y434" s="8">
        <v>15</v>
      </c>
      <c r="Z434" s="8">
        <v>15</v>
      </c>
      <c r="AA434" s="8">
        <v>15</v>
      </c>
      <c r="AB434" s="8">
        <v>15</v>
      </c>
      <c r="AC434" s="8">
        <v>15</v>
      </c>
      <c r="AD434" s="8">
        <v>15</v>
      </c>
      <c r="AE434" s="8">
        <v>15</v>
      </c>
      <c r="AF434" s="8">
        <v>15</v>
      </c>
      <c r="AG434" s="8">
        <v>15</v>
      </c>
      <c r="AH434" s="21">
        <v>12</v>
      </c>
      <c r="AI434" s="21">
        <v>15</v>
      </c>
      <c r="AJ434" s="21">
        <v>15</v>
      </c>
      <c r="AK434" s="8">
        <f t="shared" si="122"/>
        <v>177</v>
      </c>
      <c r="AL434" s="8">
        <v>34</v>
      </c>
      <c r="AM434" s="17">
        <f t="shared" si="140"/>
        <v>2.2666666666666666</v>
      </c>
      <c r="AN434" s="8">
        <v>3</v>
      </c>
      <c r="AO434" s="17">
        <f t="shared" si="141"/>
        <v>0.2</v>
      </c>
      <c r="AP434" s="7">
        <v>15</v>
      </c>
      <c r="AQ434" s="17">
        <f t="shared" si="142"/>
        <v>1</v>
      </c>
      <c r="AR434" s="21">
        <v>0.02</v>
      </c>
      <c r="AS434" s="17">
        <f t="shared" si="143"/>
        <v>1.3333333333333333E-3</v>
      </c>
      <c r="AT434" s="21">
        <v>25</v>
      </c>
      <c r="AU434" s="17">
        <f t="shared" si="127"/>
        <v>1.6666666666666667</v>
      </c>
      <c r="AV434" s="21">
        <v>1.2</v>
      </c>
      <c r="AW434" s="17">
        <f t="shared" si="128"/>
        <v>0.08</v>
      </c>
      <c r="AX434" s="17" t="s">
        <v>1537</v>
      </c>
      <c r="AY434" s="21">
        <v>15.170000000000002</v>
      </c>
      <c r="AZ434" s="17">
        <f t="shared" si="129"/>
        <v>1.0113333333333334</v>
      </c>
      <c r="BA434" s="17"/>
      <c r="BB434" s="21">
        <v>8</v>
      </c>
      <c r="BC434" s="17">
        <f t="shared" si="130"/>
        <v>0.53333333333333333</v>
      </c>
      <c r="BD434" s="21">
        <v>0</v>
      </c>
      <c r="BE434" s="17">
        <f t="shared" si="131"/>
        <v>0</v>
      </c>
      <c r="BF434" s="21">
        <v>12</v>
      </c>
      <c r="BG434" s="17">
        <f t="shared" si="132"/>
        <v>1</v>
      </c>
      <c r="BH434" s="21">
        <v>15.17</v>
      </c>
      <c r="BI434" s="17">
        <f t="shared" si="139"/>
        <v>1.0113333333333334</v>
      </c>
      <c r="BJ434" s="21">
        <f t="shared" si="133"/>
        <v>162</v>
      </c>
      <c r="BK434" s="21">
        <f t="shared" si="134"/>
        <v>128.56</v>
      </c>
      <c r="BL434" s="21">
        <f t="shared" si="135"/>
        <v>42</v>
      </c>
      <c r="BM434" s="21">
        <f t="shared" si="136"/>
        <v>27.17</v>
      </c>
      <c r="BN434" s="17"/>
      <c r="BO434" s="17"/>
      <c r="BQ434" s="17">
        <v>0.4869896073421261</v>
      </c>
      <c r="BR434" s="26">
        <v>0.72</v>
      </c>
      <c r="BS434" s="26">
        <f t="shared" si="137"/>
        <v>0.58698960734212613</v>
      </c>
      <c r="BU434" s="17">
        <f t="shared" si="138"/>
        <v>0</v>
      </c>
    </row>
    <row r="435" spans="1:73" s="6" customFormat="1" ht="18.75" customHeight="1" x14ac:dyDescent="0.15">
      <c r="A435" s="6" t="s">
        <v>1541</v>
      </c>
      <c r="B435" s="6" t="s">
        <v>1012</v>
      </c>
      <c r="C435" s="6" t="s">
        <v>1012</v>
      </c>
      <c r="D435" s="6" t="s">
        <v>1013</v>
      </c>
      <c r="E435" s="6" t="s">
        <v>1014</v>
      </c>
      <c r="F435" s="6" t="s">
        <v>1014</v>
      </c>
      <c r="G435" s="6" t="s">
        <v>50</v>
      </c>
      <c r="H435" s="6" t="s">
        <v>1015</v>
      </c>
      <c r="I435" s="6" t="s">
        <v>1016</v>
      </c>
      <c r="J435" s="6" t="s">
        <v>29</v>
      </c>
      <c r="K435" s="6" t="s">
        <v>1520</v>
      </c>
      <c r="L435" s="6" t="s">
        <v>1545</v>
      </c>
      <c r="M435" s="6" t="s">
        <v>1533</v>
      </c>
      <c r="N435" s="6">
        <v>1</v>
      </c>
      <c r="O435" s="8"/>
      <c r="P435" s="8">
        <f>VLOOKUP(H435,[1]地区分门店生意计划!$O$2:$AB$1572,14,0)</f>
        <v>17.916666666666668</v>
      </c>
      <c r="Q435" s="8">
        <v>10.833333333333334</v>
      </c>
      <c r="R435" s="7">
        <f t="shared" ref="R435:R498" si="146">AVERAGE(Y435:AJ435)</f>
        <v>15.031349114256978</v>
      </c>
      <c r="S435" s="17">
        <f t="shared" ref="S435:S498" si="147">R435/Q435-1</f>
        <v>0.38750914900833644</v>
      </c>
      <c r="U435" s="6">
        <v>2</v>
      </c>
      <c r="V435" s="6">
        <v>2</v>
      </c>
      <c r="W435" s="6">
        <v>1</v>
      </c>
      <c r="X435" s="6" t="s">
        <v>36</v>
      </c>
      <c r="Y435" s="8">
        <v>18.004177303318635</v>
      </c>
      <c r="Z435" s="8">
        <v>12.1141796240427</v>
      </c>
      <c r="AA435" s="8">
        <v>14.829426781155719</v>
      </c>
      <c r="AB435" s="8">
        <v>14.829426781155719</v>
      </c>
      <c r="AC435" s="8">
        <v>14.829426781155719</v>
      </c>
      <c r="AD435" s="8">
        <v>12.657229055465304</v>
      </c>
      <c r="AE435" s="8">
        <v>13.242051520074263</v>
      </c>
      <c r="AF435" s="8">
        <v>13.242051520074263</v>
      </c>
      <c r="AG435" s="8">
        <v>17.628220004641449</v>
      </c>
      <c r="AH435" s="21">
        <v>15</v>
      </c>
      <c r="AI435" s="21">
        <v>15</v>
      </c>
      <c r="AJ435" s="21">
        <v>19</v>
      </c>
      <c r="AK435" s="8">
        <f t="shared" si="122"/>
        <v>180.37618937108374</v>
      </c>
      <c r="AL435" s="8">
        <v>22</v>
      </c>
      <c r="AM435" s="17">
        <f t="shared" si="140"/>
        <v>1.2219386439804074</v>
      </c>
      <c r="AN435" s="8">
        <v>20</v>
      </c>
      <c r="AO435" s="17">
        <f t="shared" si="141"/>
        <v>1.6509578544061305</v>
      </c>
      <c r="AP435" s="7">
        <v>16</v>
      </c>
      <c r="AQ435" s="17">
        <f t="shared" si="142"/>
        <v>1.0789358372456965</v>
      </c>
      <c r="AR435" s="21">
        <v>20</v>
      </c>
      <c r="AS435" s="17">
        <f t="shared" si="143"/>
        <v>1.3486697965571206</v>
      </c>
      <c r="AT435" s="21">
        <v>18</v>
      </c>
      <c r="AU435" s="17">
        <f t="shared" si="127"/>
        <v>1.2138028169014086</v>
      </c>
      <c r="AV435" s="21">
        <v>20</v>
      </c>
      <c r="AW435" s="17">
        <f t="shared" si="128"/>
        <v>1.5801246791345802</v>
      </c>
      <c r="AX435" s="17"/>
      <c r="AY435" s="21">
        <v>16.200000000000003</v>
      </c>
      <c r="AZ435" s="17">
        <f t="shared" si="129"/>
        <v>1.2233753943217669</v>
      </c>
      <c r="BA435" s="17"/>
      <c r="BB435" s="21">
        <v>5</v>
      </c>
      <c r="BC435" s="17">
        <f t="shared" si="130"/>
        <v>0.37758499824745884</v>
      </c>
      <c r="BD435" s="21">
        <v>10.75</v>
      </c>
      <c r="BE435" s="17">
        <f t="shared" si="131"/>
        <v>0.60981766719325958</v>
      </c>
      <c r="BF435" s="21">
        <v>19.760000000000002</v>
      </c>
      <c r="BG435" s="17">
        <f t="shared" si="132"/>
        <v>1.3173333333333335</v>
      </c>
      <c r="BH435" s="21">
        <v>14.5</v>
      </c>
      <c r="BI435" s="17">
        <f t="shared" si="139"/>
        <v>0.96666666666666667</v>
      </c>
      <c r="BJ435" s="21">
        <f t="shared" si="133"/>
        <v>161.37618937108374</v>
      </c>
      <c r="BK435" s="21">
        <f t="shared" si="134"/>
        <v>182.20999999999998</v>
      </c>
      <c r="BL435" s="21">
        <f t="shared" si="135"/>
        <v>49</v>
      </c>
      <c r="BM435" s="21">
        <f t="shared" si="136"/>
        <v>34.260000000000005</v>
      </c>
      <c r="BN435" s="17"/>
      <c r="BO435" s="17" t="s">
        <v>1601</v>
      </c>
      <c r="BQ435" s="17">
        <v>0.75742593005592318</v>
      </c>
      <c r="BR435" s="26">
        <v>0.72</v>
      </c>
      <c r="BS435" s="26">
        <f t="shared" si="137"/>
        <v>0.85742593005592316</v>
      </c>
      <c r="BU435" s="17">
        <f t="shared" si="138"/>
        <v>0</v>
      </c>
    </row>
    <row r="436" spans="1:73" s="6" customFormat="1" ht="18.75" customHeight="1" x14ac:dyDescent="0.15">
      <c r="A436" s="6" t="s">
        <v>1541</v>
      </c>
      <c r="B436" s="6" t="s">
        <v>1012</v>
      </c>
      <c r="C436" s="6" t="s">
        <v>1012</v>
      </c>
      <c r="D436" s="6" t="s">
        <v>1013</v>
      </c>
      <c r="E436" s="6" t="s">
        <v>1014</v>
      </c>
      <c r="F436" s="6" t="s">
        <v>1014</v>
      </c>
      <c r="G436" s="6" t="s">
        <v>50</v>
      </c>
      <c r="H436" s="6" t="s">
        <v>1017</v>
      </c>
      <c r="I436" s="6" t="s">
        <v>1018</v>
      </c>
      <c r="J436" s="6" t="s">
        <v>29</v>
      </c>
      <c r="K436" s="6" t="s">
        <v>1520</v>
      </c>
      <c r="L436" s="6" t="s">
        <v>1545</v>
      </c>
      <c r="M436" s="6" t="s">
        <v>1533</v>
      </c>
      <c r="N436" s="6">
        <v>1</v>
      </c>
      <c r="O436" s="8"/>
      <c r="P436" s="8">
        <f>VLOOKUP(H436,[1]地区分门店生意计划!$O$2:$AB$1572,14,0)</f>
        <v>17.666666666666668</v>
      </c>
      <c r="Q436" s="8">
        <v>14</v>
      </c>
      <c r="R436" s="7">
        <f t="shared" si="146"/>
        <v>26.141438462133522</v>
      </c>
      <c r="S436" s="17">
        <f t="shared" si="147"/>
        <v>0.86724560443810872</v>
      </c>
      <c r="U436" s="6">
        <v>3</v>
      </c>
      <c r="V436" s="6">
        <v>3</v>
      </c>
      <c r="W436" s="6">
        <v>2</v>
      </c>
      <c r="X436" s="6" t="s">
        <v>36</v>
      </c>
      <c r="Y436" s="8">
        <v>30.006962172197724</v>
      </c>
      <c r="Z436" s="8">
        <v>20.1902993734045</v>
      </c>
      <c r="AA436" s="8">
        <v>25</v>
      </c>
      <c r="AB436" s="8">
        <v>26</v>
      </c>
      <c r="AC436" s="8">
        <v>26</v>
      </c>
      <c r="AD436" s="8">
        <v>26</v>
      </c>
      <c r="AE436" s="8">
        <v>27</v>
      </c>
      <c r="AF436" s="8">
        <v>27</v>
      </c>
      <c r="AG436" s="8">
        <v>27</v>
      </c>
      <c r="AH436" s="21">
        <v>25</v>
      </c>
      <c r="AI436" s="21">
        <v>24.5</v>
      </c>
      <c r="AJ436" s="21">
        <v>30</v>
      </c>
      <c r="AK436" s="8">
        <f t="shared" si="122"/>
        <v>313.69726154560226</v>
      </c>
      <c r="AL436" s="8">
        <v>22</v>
      </c>
      <c r="AM436" s="17">
        <f t="shared" si="140"/>
        <v>0.7331631863882444</v>
      </c>
      <c r="AN436" s="8">
        <v>29.4</v>
      </c>
      <c r="AO436" s="17">
        <f t="shared" si="141"/>
        <v>1.456144827586207</v>
      </c>
      <c r="AP436" s="7">
        <v>25.67</v>
      </c>
      <c r="AQ436" s="17">
        <f t="shared" si="142"/>
        <v>1.0268000000000002</v>
      </c>
      <c r="AR436" s="21">
        <v>31</v>
      </c>
      <c r="AS436" s="17">
        <f t="shared" si="143"/>
        <v>1.1923076923076923</v>
      </c>
      <c r="AT436" s="21">
        <v>36</v>
      </c>
      <c r="AU436" s="17">
        <f t="shared" si="127"/>
        <v>1.3846153846153846</v>
      </c>
      <c r="AV436" s="21">
        <v>37</v>
      </c>
      <c r="AW436" s="17">
        <f t="shared" si="128"/>
        <v>1.4230769230769231</v>
      </c>
      <c r="AX436" s="17"/>
      <c r="AY436" s="21">
        <v>46.18</v>
      </c>
      <c r="AZ436" s="17">
        <f t="shared" si="129"/>
        <v>1.7103703703703703</v>
      </c>
      <c r="BA436" s="17"/>
      <c r="BB436" s="21">
        <v>6.75</v>
      </c>
      <c r="BC436" s="17">
        <f t="shared" si="130"/>
        <v>0.25</v>
      </c>
      <c r="BD436" s="21">
        <v>23.25</v>
      </c>
      <c r="BE436" s="17">
        <f t="shared" si="131"/>
        <v>0.86111111111111116</v>
      </c>
      <c r="BF436" s="21">
        <v>22.220000000000006</v>
      </c>
      <c r="BG436" s="17">
        <f t="shared" si="132"/>
        <v>0.88880000000000026</v>
      </c>
      <c r="BH436" s="21">
        <v>28.369999999999997</v>
      </c>
      <c r="BI436" s="17">
        <f t="shared" si="139"/>
        <v>1.1579591836734693</v>
      </c>
      <c r="BJ436" s="21">
        <f t="shared" si="133"/>
        <v>283.69726154560226</v>
      </c>
      <c r="BK436" s="21">
        <f t="shared" si="134"/>
        <v>307.84000000000003</v>
      </c>
      <c r="BL436" s="21">
        <f t="shared" si="135"/>
        <v>79.5</v>
      </c>
      <c r="BM436" s="21">
        <f t="shared" si="136"/>
        <v>50.59</v>
      </c>
      <c r="BN436" s="17"/>
      <c r="BO436" s="17"/>
      <c r="BQ436" s="17">
        <v>0.75742593005592318</v>
      </c>
      <c r="BR436" s="26">
        <v>0.72</v>
      </c>
      <c r="BS436" s="26">
        <f t="shared" si="137"/>
        <v>0.85742593005592316</v>
      </c>
      <c r="BU436" s="17">
        <f t="shared" si="138"/>
        <v>0</v>
      </c>
    </row>
    <row r="437" spans="1:73" s="6" customFormat="1" ht="18.75" customHeight="1" x14ac:dyDescent="0.15">
      <c r="A437" s="6" t="s">
        <v>1541</v>
      </c>
      <c r="B437" s="6" t="s">
        <v>1012</v>
      </c>
      <c r="C437" s="6" t="s">
        <v>1012</v>
      </c>
      <c r="D437" s="6" t="s">
        <v>1013</v>
      </c>
      <c r="E437" s="6" t="s">
        <v>1014</v>
      </c>
      <c r="F437" s="6" t="s">
        <v>1014</v>
      </c>
      <c r="G437" s="6" t="s">
        <v>50</v>
      </c>
      <c r="H437" s="6" t="s">
        <v>1019</v>
      </c>
      <c r="I437" s="6" t="s">
        <v>1020</v>
      </c>
      <c r="J437" s="6" t="s">
        <v>29</v>
      </c>
      <c r="K437" s="6" t="s">
        <v>1520</v>
      </c>
      <c r="L437" s="6" t="s">
        <v>1545</v>
      </c>
      <c r="M437" s="6" t="s">
        <v>1533</v>
      </c>
      <c r="N437" s="6">
        <v>1</v>
      </c>
      <c r="O437" s="8"/>
      <c r="P437" s="8">
        <f>VLOOKUP(H437,[1]地区分门店生意计划!$O$2:$AB$1572,14,0)</f>
        <v>43.25</v>
      </c>
      <c r="Q437" s="8">
        <v>15.541666666666666</v>
      </c>
      <c r="R437" s="7">
        <f t="shared" si="146"/>
        <v>21.09845671849617</v>
      </c>
      <c r="S437" s="17">
        <f t="shared" si="147"/>
        <v>0.35754145105605395</v>
      </c>
      <c r="T437" s="6">
        <v>3</v>
      </c>
      <c r="U437" s="6">
        <v>2</v>
      </c>
      <c r="V437" s="6">
        <v>3</v>
      </c>
      <c r="W437" s="6">
        <v>2</v>
      </c>
      <c r="X437" s="6" t="s">
        <v>36</v>
      </c>
      <c r="Y437" s="8">
        <v>27.606405198421907</v>
      </c>
      <c r="Z437" s="8">
        <v>18.575075423532141</v>
      </c>
      <c r="AA437" s="8">
        <v>21</v>
      </c>
      <c r="AB437" s="8">
        <v>21</v>
      </c>
      <c r="AC437" s="8">
        <v>21</v>
      </c>
      <c r="AD437" s="8">
        <v>21</v>
      </c>
      <c r="AE437" s="8">
        <v>21</v>
      </c>
      <c r="AF437" s="8">
        <v>22</v>
      </c>
      <c r="AG437" s="8">
        <v>22</v>
      </c>
      <c r="AH437" s="21">
        <v>18</v>
      </c>
      <c r="AI437" s="21">
        <v>18</v>
      </c>
      <c r="AJ437" s="21">
        <v>22</v>
      </c>
      <c r="AK437" s="8">
        <f t="shared" si="122"/>
        <v>253.18148062195405</v>
      </c>
      <c r="AL437" s="8">
        <v>16</v>
      </c>
      <c r="AM437" s="17">
        <f t="shared" si="140"/>
        <v>0.57957564141363194</v>
      </c>
      <c r="AN437" s="8">
        <v>22</v>
      </c>
      <c r="AO437" s="17">
        <f t="shared" si="141"/>
        <v>1.1843828085957022</v>
      </c>
      <c r="AP437" s="7">
        <v>22.96</v>
      </c>
      <c r="AQ437" s="17">
        <f t="shared" si="142"/>
        <v>1.0933333333333333</v>
      </c>
      <c r="AR437" s="21">
        <v>23</v>
      </c>
      <c r="AS437" s="17">
        <f t="shared" si="143"/>
        <v>1.0952380952380953</v>
      </c>
      <c r="AT437" s="21">
        <v>26</v>
      </c>
      <c r="AU437" s="17">
        <f t="shared" si="127"/>
        <v>1.2380952380952381</v>
      </c>
      <c r="AV437" s="21">
        <v>30</v>
      </c>
      <c r="AW437" s="17">
        <f t="shared" si="128"/>
        <v>1.4285714285714286</v>
      </c>
      <c r="AX437" s="17"/>
      <c r="AY437" s="21">
        <v>0</v>
      </c>
      <c r="AZ437" s="17">
        <f t="shared" si="129"/>
        <v>0</v>
      </c>
      <c r="BA437" s="17" t="s">
        <v>1537</v>
      </c>
      <c r="BB437" s="21">
        <v>0</v>
      </c>
      <c r="BC437" s="17">
        <f t="shared" si="130"/>
        <v>0</v>
      </c>
      <c r="BD437" s="21">
        <v>0</v>
      </c>
      <c r="BE437" s="17">
        <f t="shared" si="131"/>
        <v>0</v>
      </c>
      <c r="BF437" s="21">
        <v>8</v>
      </c>
      <c r="BG437" s="17">
        <f t="shared" si="132"/>
        <v>0.44444444444444442</v>
      </c>
      <c r="BH437" s="21">
        <v>10.58</v>
      </c>
      <c r="BI437" s="17">
        <f t="shared" si="139"/>
        <v>0.58777777777777773</v>
      </c>
      <c r="BJ437" s="21">
        <f t="shared" si="133"/>
        <v>231.18148062195405</v>
      </c>
      <c r="BK437" s="21">
        <f t="shared" si="134"/>
        <v>158.54000000000002</v>
      </c>
      <c r="BL437" s="21">
        <f t="shared" si="135"/>
        <v>58</v>
      </c>
      <c r="BM437" s="21">
        <f t="shared" si="136"/>
        <v>18.579999999999998</v>
      </c>
      <c r="BN437" s="17" t="s">
        <v>1601</v>
      </c>
      <c r="BO437" s="17" t="s">
        <v>1601</v>
      </c>
      <c r="BQ437" s="17">
        <v>0.75742593005592318</v>
      </c>
      <c r="BR437" s="26">
        <v>0.72</v>
      </c>
      <c r="BS437" s="26">
        <f t="shared" si="137"/>
        <v>0.85742593005592316</v>
      </c>
      <c r="BU437" s="17">
        <f t="shared" si="138"/>
        <v>0</v>
      </c>
    </row>
    <row r="438" spans="1:73" s="6" customFormat="1" ht="18.75" customHeight="1" x14ac:dyDescent="0.15">
      <c r="A438" s="6" t="s">
        <v>1541</v>
      </c>
      <c r="B438" s="6" t="s">
        <v>1012</v>
      </c>
      <c r="C438" s="6" t="s">
        <v>1012</v>
      </c>
      <c r="D438" s="6" t="s">
        <v>1013</v>
      </c>
      <c r="E438" s="6" t="s">
        <v>1014</v>
      </c>
      <c r="F438" s="6" t="s">
        <v>1014</v>
      </c>
      <c r="G438" s="6" t="s">
        <v>50</v>
      </c>
      <c r="H438" s="6" t="s">
        <v>1021</v>
      </c>
      <c r="I438" s="6" t="s">
        <v>1022</v>
      </c>
      <c r="J438" s="6" t="s">
        <v>29</v>
      </c>
      <c r="K438" s="6" t="s">
        <v>1520</v>
      </c>
      <c r="L438" s="6" t="s">
        <v>1545</v>
      </c>
      <c r="M438" s="6" t="s">
        <v>1533</v>
      </c>
      <c r="N438" s="6">
        <v>1</v>
      </c>
      <c r="O438" s="8"/>
      <c r="P438" s="8">
        <f>VLOOKUP(H438,[1]地区分门店生意计划!$O$2:$AB$1572,14,0)</f>
        <v>34.416666666666664</v>
      </c>
      <c r="Q438" s="8">
        <v>17.666666666666668</v>
      </c>
      <c r="R438" s="7">
        <f t="shared" si="146"/>
        <v>24.164461978804052</v>
      </c>
      <c r="S438" s="17">
        <f t="shared" si="147"/>
        <v>0.36779973464928584</v>
      </c>
      <c r="T438" s="6">
        <v>3</v>
      </c>
      <c r="U438" s="6">
        <v>2</v>
      </c>
      <c r="V438" s="6">
        <v>3</v>
      </c>
      <c r="W438" s="6">
        <v>2</v>
      </c>
      <c r="X438" s="6" t="s">
        <v>36</v>
      </c>
      <c r="Y438" s="8">
        <v>30.006962172197724</v>
      </c>
      <c r="Z438" s="8">
        <v>20.1902993734045</v>
      </c>
      <c r="AA438" s="8">
        <v>24.715711301926198</v>
      </c>
      <c r="AB438" s="8">
        <v>24.715711301926198</v>
      </c>
      <c r="AC438" s="8">
        <v>24.715711301926198</v>
      </c>
      <c r="AD438" s="8">
        <v>21.09538175910884</v>
      </c>
      <c r="AE438" s="8">
        <v>22.070085866790436</v>
      </c>
      <c r="AF438" s="8">
        <v>22.070085866790436</v>
      </c>
      <c r="AG438" s="8">
        <v>29.38036667440241</v>
      </c>
      <c r="AH438" s="21">
        <v>22</v>
      </c>
      <c r="AI438" s="21">
        <v>22</v>
      </c>
      <c r="AJ438" s="21">
        <v>27.013228127175676</v>
      </c>
      <c r="AK438" s="8">
        <f t="shared" si="122"/>
        <v>289.97354374564861</v>
      </c>
      <c r="AL438" s="8">
        <v>23</v>
      </c>
      <c r="AM438" s="17">
        <f t="shared" si="140"/>
        <v>0.76648878576952828</v>
      </c>
      <c r="AN438" s="8">
        <v>25.4</v>
      </c>
      <c r="AO438" s="17">
        <f t="shared" si="141"/>
        <v>1.2580298850574714</v>
      </c>
      <c r="AP438" s="7">
        <v>27.37</v>
      </c>
      <c r="AQ438" s="17">
        <f t="shared" si="142"/>
        <v>1.1073927699530517</v>
      </c>
      <c r="AR438" s="21">
        <v>25</v>
      </c>
      <c r="AS438" s="17">
        <f t="shared" si="143"/>
        <v>1.0115023474178404</v>
      </c>
      <c r="AT438" s="21">
        <v>21</v>
      </c>
      <c r="AU438" s="17">
        <f t="shared" si="127"/>
        <v>0.84966197183098602</v>
      </c>
      <c r="AV438" s="21">
        <v>30</v>
      </c>
      <c r="AW438" s="17">
        <f t="shared" si="128"/>
        <v>1.4221122112211222</v>
      </c>
      <c r="AX438" s="17"/>
      <c r="AY438" s="21">
        <v>34.629999999999995</v>
      </c>
      <c r="AZ438" s="17">
        <f t="shared" si="129"/>
        <v>1.5690922187171399</v>
      </c>
      <c r="BA438" s="17"/>
      <c r="BB438" s="21">
        <v>4.62</v>
      </c>
      <c r="BC438" s="17">
        <f t="shared" si="130"/>
        <v>0.20933312302839119</v>
      </c>
      <c r="BD438" s="21">
        <v>15.37</v>
      </c>
      <c r="BE438" s="17">
        <f t="shared" si="131"/>
        <v>0.52313846761453398</v>
      </c>
      <c r="BF438" s="21">
        <v>32.289999999999992</v>
      </c>
      <c r="BG438" s="17">
        <f t="shared" si="132"/>
        <v>1.4677272727272723</v>
      </c>
      <c r="BH438" s="21">
        <v>29.789999999999996</v>
      </c>
      <c r="BI438" s="17">
        <f t="shared" si="139"/>
        <v>1.3540909090909088</v>
      </c>
      <c r="BJ438" s="21">
        <f t="shared" si="133"/>
        <v>262.96031561847292</v>
      </c>
      <c r="BK438" s="21">
        <f t="shared" si="134"/>
        <v>268.46999999999997</v>
      </c>
      <c r="BL438" s="21">
        <f t="shared" si="135"/>
        <v>71.01322812717568</v>
      </c>
      <c r="BM438" s="21">
        <f t="shared" si="136"/>
        <v>62.079999999999984</v>
      </c>
      <c r="BN438" s="17"/>
      <c r="BO438" s="17"/>
      <c r="BQ438" s="17">
        <v>0.75742593005592318</v>
      </c>
      <c r="BR438" s="26">
        <v>0.72</v>
      </c>
      <c r="BS438" s="26">
        <f t="shared" si="137"/>
        <v>0.85742593005592316</v>
      </c>
      <c r="BU438" s="17">
        <f t="shared" si="138"/>
        <v>0</v>
      </c>
    </row>
    <row r="439" spans="1:73" s="6" customFormat="1" ht="18.75" customHeight="1" x14ac:dyDescent="0.15">
      <c r="A439" s="6" t="s">
        <v>1541</v>
      </c>
      <c r="B439" s="6" t="s">
        <v>1012</v>
      </c>
      <c r="C439" s="6" t="s">
        <v>1012</v>
      </c>
      <c r="D439" s="6" t="s">
        <v>1013</v>
      </c>
      <c r="E439" s="6" t="s">
        <v>1014</v>
      </c>
      <c r="F439" s="6" t="s">
        <v>1014</v>
      </c>
      <c r="G439" s="6" t="s">
        <v>50</v>
      </c>
      <c r="H439" s="6" t="s">
        <v>1023</v>
      </c>
      <c r="I439" s="6" t="s">
        <v>1024</v>
      </c>
      <c r="J439" s="6" t="s">
        <v>29</v>
      </c>
      <c r="K439" s="6" t="s">
        <v>1520</v>
      </c>
      <c r="L439" s="6" t="s">
        <v>1545</v>
      </c>
      <c r="M439" s="6" t="s">
        <v>1533</v>
      </c>
      <c r="N439" s="6">
        <v>1</v>
      </c>
      <c r="O439" s="8"/>
      <c r="P439" s="8">
        <f>VLOOKUP(H439,[1]地区分门店生意计划!$O$2:$AB$1572,14,0)</f>
        <v>45.75</v>
      </c>
      <c r="Q439" s="8">
        <v>13.916666666666666</v>
      </c>
      <c r="R439" s="7">
        <f t="shared" si="146"/>
        <v>19.314902916376578</v>
      </c>
      <c r="S439" s="17">
        <f t="shared" si="147"/>
        <v>0.38789721554801759</v>
      </c>
      <c r="T439" s="6">
        <v>3</v>
      </c>
      <c r="U439" s="6">
        <v>2</v>
      </c>
      <c r="V439" s="6">
        <v>2</v>
      </c>
      <c r="W439" s="6">
        <v>1</v>
      </c>
      <c r="X439" s="6" t="s">
        <v>41</v>
      </c>
      <c r="Y439" s="8">
        <v>24.005569737758183</v>
      </c>
      <c r="Z439" s="8">
        <v>16.152239498723603</v>
      </c>
      <c r="AA439" s="8">
        <v>19.772569041540962</v>
      </c>
      <c r="AB439" s="8">
        <v>19.772569041540962</v>
      </c>
      <c r="AC439" s="8">
        <v>19.772569041540962</v>
      </c>
      <c r="AD439" s="8">
        <v>16.876305407287074</v>
      </c>
      <c r="AE439" s="8">
        <v>17.656068693432353</v>
      </c>
      <c r="AF439" s="8">
        <v>17.656068693432353</v>
      </c>
      <c r="AG439" s="8">
        <v>23.504293339521933</v>
      </c>
      <c r="AH439" s="21">
        <v>17.5</v>
      </c>
      <c r="AI439" s="21">
        <v>17.5</v>
      </c>
      <c r="AJ439" s="21">
        <v>21.610582501740545</v>
      </c>
      <c r="AK439" s="8">
        <f t="shared" si="122"/>
        <v>231.77883499651892</v>
      </c>
      <c r="AL439" s="8">
        <v>20</v>
      </c>
      <c r="AM439" s="17">
        <f t="shared" si="140"/>
        <v>0.83313998453209581</v>
      </c>
      <c r="AN439" s="8">
        <v>25.8</v>
      </c>
      <c r="AO439" s="17">
        <f t="shared" si="141"/>
        <v>1.597301724137931</v>
      </c>
      <c r="AP439" s="7">
        <v>24.04</v>
      </c>
      <c r="AQ439" s="17">
        <f t="shared" si="142"/>
        <v>1.2158258215962441</v>
      </c>
      <c r="AR439" s="21">
        <v>25</v>
      </c>
      <c r="AS439" s="17">
        <f t="shared" si="143"/>
        <v>1.2643779342723005</v>
      </c>
      <c r="AT439" s="21">
        <v>25</v>
      </c>
      <c r="AU439" s="17">
        <f t="shared" si="127"/>
        <v>1.2643779342723005</v>
      </c>
      <c r="AV439" s="21">
        <v>25</v>
      </c>
      <c r="AW439" s="17">
        <f t="shared" si="128"/>
        <v>1.4813668866886689</v>
      </c>
      <c r="AX439" s="17"/>
      <c r="AY439" s="21">
        <v>20.46</v>
      </c>
      <c r="AZ439" s="17">
        <f t="shared" si="129"/>
        <v>1.1588083596214511</v>
      </c>
      <c r="BA439" s="17"/>
      <c r="BB439" s="21">
        <v>10.33</v>
      </c>
      <c r="BC439" s="17">
        <f t="shared" si="130"/>
        <v>0.58506795478443741</v>
      </c>
      <c r="BD439" s="21">
        <v>23.58</v>
      </c>
      <c r="BE439" s="17">
        <f t="shared" si="131"/>
        <v>1.0032209715639808</v>
      </c>
      <c r="BF439" s="21">
        <v>27.59</v>
      </c>
      <c r="BG439" s="17">
        <f t="shared" si="132"/>
        <v>1.5765714285714285</v>
      </c>
      <c r="BH439" s="21">
        <v>27.140000000000004</v>
      </c>
      <c r="BI439" s="17">
        <f t="shared" si="139"/>
        <v>1.5508571428571432</v>
      </c>
      <c r="BJ439" s="21">
        <f t="shared" si="133"/>
        <v>210.16825249477839</v>
      </c>
      <c r="BK439" s="21">
        <f t="shared" si="134"/>
        <v>253.94000000000005</v>
      </c>
      <c r="BL439" s="21">
        <f t="shared" si="135"/>
        <v>56.610582501740545</v>
      </c>
      <c r="BM439" s="21">
        <f t="shared" si="136"/>
        <v>54.730000000000004</v>
      </c>
      <c r="BN439" s="17"/>
      <c r="BO439" s="17"/>
      <c r="BQ439" s="17">
        <v>0.75742593005592318</v>
      </c>
      <c r="BR439" s="26">
        <v>0.72</v>
      </c>
      <c r="BS439" s="26">
        <f t="shared" si="137"/>
        <v>0.85742593005592316</v>
      </c>
      <c r="BU439" s="17">
        <f t="shared" si="138"/>
        <v>0</v>
      </c>
    </row>
    <row r="440" spans="1:73" s="6" customFormat="1" ht="18.75" customHeight="1" x14ac:dyDescent="0.15">
      <c r="A440" s="6" t="s">
        <v>1541</v>
      </c>
      <c r="B440" s="6" t="s">
        <v>1012</v>
      </c>
      <c r="C440" s="6" t="s">
        <v>1012</v>
      </c>
      <c r="D440" s="6" t="s">
        <v>1013</v>
      </c>
      <c r="E440" s="6" t="s">
        <v>1014</v>
      </c>
      <c r="F440" s="6" t="s">
        <v>1014</v>
      </c>
      <c r="G440" s="6" t="s">
        <v>50</v>
      </c>
      <c r="H440" s="6" t="s">
        <v>1025</v>
      </c>
      <c r="I440" s="6" t="s">
        <v>1026</v>
      </c>
      <c r="J440" s="6" t="s">
        <v>29</v>
      </c>
      <c r="K440" s="6" t="s">
        <v>1520</v>
      </c>
      <c r="L440" s="6" t="s">
        <v>1545</v>
      </c>
      <c r="M440" s="6" t="s">
        <v>1533</v>
      </c>
      <c r="N440" s="6">
        <v>1</v>
      </c>
      <c r="O440" s="8"/>
      <c r="P440" s="8">
        <f>VLOOKUP(H440,[1]地区分门店生意计划!$O$2:$AB$1572,14,0)</f>
        <v>41.583333333333336</v>
      </c>
      <c r="Q440" s="8">
        <v>12.5</v>
      </c>
      <c r="R440" s="7">
        <f t="shared" si="146"/>
        <v>17.804817436373483</v>
      </c>
      <c r="S440" s="17">
        <f t="shared" si="147"/>
        <v>0.42438539490987859</v>
      </c>
      <c r="T440" s="6">
        <v>3</v>
      </c>
      <c r="U440" s="6">
        <v>3</v>
      </c>
      <c r="V440" s="6">
        <v>2</v>
      </c>
      <c r="W440" s="6">
        <v>1</v>
      </c>
      <c r="X440" s="6" t="s">
        <v>41</v>
      </c>
      <c r="Y440" s="8">
        <v>24.005569737758183</v>
      </c>
      <c r="Z440" s="8">
        <v>16.152239498723603</v>
      </c>
      <c r="AA440" s="8">
        <v>18</v>
      </c>
      <c r="AB440" s="8">
        <v>18</v>
      </c>
      <c r="AC440" s="8">
        <v>18</v>
      </c>
      <c r="AD440" s="8">
        <v>18</v>
      </c>
      <c r="AE440" s="8">
        <v>18</v>
      </c>
      <c r="AF440" s="8">
        <v>18</v>
      </c>
      <c r="AG440" s="8">
        <v>18</v>
      </c>
      <c r="AH440" s="21">
        <v>15</v>
      </c>
      <c r="AI440" s="21">
        <v>14.5</v>
      </c>
      <c r="AJ440" s="21">
        <v>18</v>
      </c>
      <c r="AK440" s="8">
        <f t="shared" si="122"/>
        <v>213.6578092364818</v>
      </c>
      <c r="AL440" s="8">
        <v>32</v>
      </c>
      <c r="AM440" s="17">
        <f t="shared" si="140"/>
        <v>1.3330239752513533</v>
      </c>
      <c r="AN440" s="8">
        <v>17</v>
      </c>
      <c r="AO440" s="17">
        <f t="shared" si="141"/>
        <v>1.052485632183908</v>
      </c>
      <c r="AP440" s="7">
        <v>21.29</v>
      </c>
      <c r="AQ440" s="17">
        <f t="shared" si="142"/>
        <v>1.1827777777777777</v>
      </c>
      <c r="AR440" s="21">
        <v>20</v>
      </c>
      <c r="AS440" s="17">
        <f t="shared" si="143"/>
        <v>1.1111111111111112</v>
      </c>
      <c r="AT440" s="21">
        <v>26</v>
      </c>
      <c r="AU440" s="17">
        <f t="shared" si="127"/>
        <v>1.4444444444444444</v>
      </c>
      <c r="AV440" s="21">
        <v>22.5</v>
      </c>
      <c r="AW440" s="17">
        <f t="shared" si="128"/>
        <v>1.25</v>
      </c>
      <c r="AX440" s="17"/>
      <c r="AY440" s="21">
        <v>0</v>
      </c>
      <c r="AZ440" s="17">
        <f t="shared" si="129"/>
        <v>0</v>
      </c>
      <c r="BA440" s="17" t="s">
        <v>1537</v>
      </c>
      <c r="BB440" s="21">
        <v>21</v>
      </c>
      <c r="BC440" s="17">
        <f t="shared" si="130"/>
        <v>1.1666666666666667</v>
      </c>
      <c r="BD440" s="21">
        <v>4</v>
      </c>
      <c r="BE440" s="17">
        <f t="shared" si="131"/>
        <v>0.22222222222222221</v>
      </c>
      <c r="BF440" s="21">
        <v>12.84</v>
      </c>
      <c r="BG440" s="17">
        <f t="shared" si="132"/>
        <v>0.85599999999999998</v>
      </c>
      <c r="BH440" s="21">
        <v>8.67</v>
      </c>
      <c r="BI440" s="17">
        <f t="shared" si="139"/>
        <v>0.59793103448275864</v>
      </c>
      <c r="BJ440" s="21">
        <f t="shared" si="133"/>
        <v>195.6578092364818</v>
      </c>
      <c r="BK440" s="21">
        <f t="shared" si="134"/>
        <v>185.29999999999998</v>
      </c>
      <c r="BL440" s="21">
        <f t="shared" si="135"/>
        <v>47.5</v>
      </c>
      <c r="BM440" s="21">
        <f t="shared" si="136"/>
        <v>21.509999999999998</v>
      </c>
      <c r="BN440" s="17" t="s">
        <v>1601</v>
      </c>
      <c r="BO440" s="17" t="s">
        <v>1601</v>
      </c>
      <c r="BQ440" s="17">
        <v>0.75742593005592318</v>
      </c>
      <c r="BR440" s="26">
        <v>0.72</v>
      </c>
      <c r="BS440" s="26">
        <f t="shared" si="137"/>
        <v>0.85742593005592316</v>
      </c>
      <c r="BU440" s="17">
        <f t="shared" si="138"/>
        <v>0</v>
      </c>
    </row>
    <row r="441" spans="1:73" s="6" customFormat="1" ht="18.75" customHeight="1" x14ac:dyDescent="0.15">
      <c r="A441" s="6" t="s">
        <v>1541</v>
      </c>
      <c r="B441" s="6" t="s">
        <v>1012</v>
      </c>
      <c r="C441" s="6" t="s">
        <v>1012</v>
      </c>
      <c r="D441" s="6" t="s">
        <v>1013</v>
      </c>
      <c r="E441" s="6" t="s">
        <v>1014</v>
      </c>
      <c r="F441" s="6" t="s">
        <v>1014</v>
      </c>
      <c r="G441" s="6" t="s">
        <v>50</v>
      </c>
      <c r="H441" s="6" t="s">
        <v>1027</v>
      </c>
      <c r="I441" s="6" t="s">
        <v>1028</v>
      </c>
      <c r="J441" s="6" t="s">
        <v>29</v>
      </c>
      <c r="K441" s="6" t="s">
        <v>1520</v>
      </c>
      <c r="L441" s="6" t="s">
        <v>1545</v>
      </c>
      <c r="M441" s="6" t="s">
        <v>1533</v>
      </c>
      <c r="N441" s="6">
        <v>1</v>
      </c>
      <c r="O441" s="8"/>
      <c r="P441" s="8">
        <f>VLOOKUP(H441,[1]地区分门店生意计划!$O$2:$AB$1572,14,0)</f>
        <v>13.083333333333334</v>
      </c>
      <c r="Q441" s="8">
        <v>13.333333333333334</v>
      </c>
      <c r="R441" s="7">
        <f t="shared" si="146"/>
        <v>18.346484103040151</v>
      </c>
      <c r="S441" s="17">
        <f t="shared" si="147"/>
        <v>0.37598630772801123</v>
      </c>
      <c r="T441" s="6">
        <v>2</v>
      </c>
      <c r="U441" s="6">
        <v>2</v>
      </c>
      <c r="V441" s="6">
        <v>2</v>
      </c>
      <c r="W441" s="6">
        <v>1</v>
      </c>
      <c r="X441" s="6" t="s">
        <v>41</v>
      </c>
      <c r="Y441" s="8">
        <v>24.005569737758183</v>
      </c>
      <c r="Z441" s="8">
        <v>16.152239498723603</v>
      </c>
      <c r="AA441" s="8">
        <v>18</v>
      </c>
      <c r="AB441" s="8">
        <v>18</v>
      </c>
      <c r="AC441" s="8">
        <v>18</v>
      </c>
      <c r="AD441" s="8">
        <v>18</v>
      </c>
      <c r="AE441" s="8">
        <v>19</v>
      </c>
      <c r="AF441" s="8">
        <v>19</v>
      </c>
      <c r="AG441" s="8">
        <v>19</v>
      </c>
      <c r="AH441" s="21">
        <v>16</v>
      </c>
      <c r="AI441" s="21">
        <v>16</v>
      </c>
      <c r="AJ441" s="21">
        <v>19</v>
      </c>
      <c r="AK441" s="8">
        <f t="shared" si="122"/>
        <v>220.1578092364818</v>
      </c>
      <c r="AL441" s="8">
        <v>19</v>
      </c>
      <c r="AM441" s="17">
        <f t="shared" si="140"/>
        <v>0.79148298530549099</v>
      </c>
      <c r="AN441" s="8">
        <v>19</v>
      </c>
      <c r="AO441" s="17">
        <f t="shared" si="141"/>
        <v>1.1763074712643677</v>
      </c>
      <c r="AP441" s="7">
        <v>20.58</v>
      </c>
      <c r="AQ441" s="17">
        <f t="shared" si="142"/>
        <v>1.1433333333333333</v>
      </c>
      <c r="AR441" s="21">
        <v>23</v>
      </c>
      <c r="AS441" s="17">
        <f t="shared" si="143"/>
        <v>1.2777777777777777</v>
      </c>
      <c r="AT441" s="21">
        <v>20</v>
      </c>
      <c r="AU441" s="17">
        <f t="shared" si="127"/>
        <v>1.1111111111111112</v>
      </c>
      <c r="AV441" s="21">
        <v>25</v>
      </c>
      <c r="AW441" s="17">
        <f t="shared" si="128"/>
        <v>1.3888888888888888</v>
      </c>
      <c r="AX441" s="17"/>
      <c r="AY441" s="21">
        <v>14.33</v>
      </c>
      <c r="AZ441" s="17">
        <f t="shared" si="129"/>
        <v>0.75421052631578944</v>
      </c>
      <c r="BA441" s="17" t="s">
        <v>1537</v>
      </c>
      <c r="BB441" s="21">
        <v>0</v>
      </c>
      <c r="BC441" s="17">
        <f t="shared" si="130"/>
        <v>0</v>
      </c>
      <c r="BD441" s="21">
        <v>18.420000000000002</v>
      </c>
      <c r="BE441" s="17">
        <f t="shared" si="131"/>
        <v>0.96947368421052638</v>
      </c>
      <c r="BF441" s="21">
        <v>16.340000000000003</v>
      </c>
      <c r="BG441" s="17">
        <f t="shared" si="132"/>
        <v>1.0212500000000002</v>
      </c>
      <c r="BH441" s="21">
        <v>11.67</v>
      </c>
      <c r="BI441" s="17">
        <f t="shared" si="139"/>
        <v>0.729375</v>
      </c>
      <c r="BJ441" s="21">
        <f t="shared" si="133"/>
        <v>201.1578092364818</v>
      </c>
      <c r="BK441" s="21">
        <f t="shared" si="134"/>
        <v>187.33999999999997</v>
      </c>
      <c r="BL441" s="21">
        <f t="shared" si="135"/>
        <v>51</v>
      </c>
      <c r="BM441" s="21">
        <f t="shared" si="136"/>
        <v>28.010000000000005</v>
      </c>
      <c r="BN441" s="17" t="s">
        <v>1601</v>
      </c>
      <c r="BO441" s="17" t="s">
        <v>1601</v>
      </c>
      <c r="BQ441" s="17">
        <v>0.75742593005592318</v>
      </c>
      <c r="BR441" s="26">
        <v>0.72</v>
      </c>
      <c r="BS441" s="26">
        <f t="shared" si="137"/>
        <v>0.85742593005592316</v>
      </c>
      <c r="BU441" s="17">
        <f t="shared" si="138"/>
        <v>0</v>
      </c>
    </row>
    <row r="442" spans="1:73" s="6" customFormat="1" ht="18.75" customHeight="1" x14ac:dyDescent="0.15">
      <c r="A442" s="6" t="s">
        <v>1541</v>
      </c>
      <c r="B442" s="6" t="s">
        <v>1012</v>
      </c>
      <c r="C442" s="6" t="s">
        <v>1012</v>
      </c>
      <c r="D442" s="6" t="s">
        <v>1013</v>
      </c>
      <c r="E442" s="6" t="s">
        <v>1014</v>
      </c>
      <c r="F442" s="6" t="s">
        <v>1014</v>
      </c>
      <c r="G442" s="6" t="s">
        <v>50</v>
      </c>
      <c r="H442" s="6" t="s">
        <v>1029</v>
      </c>
      <c r="I442" s="6" t="s">
        <v>1030</v>
      </c>
      <c r="J442" s="6" t="s">
        <v>29</v>
      </c>
      <c r="K442" s="6" t="s">
        <v>1520</v>
      </c>
      <c r="L442" s="6" t="s">
        <v>1545</v>
      </c>
      <c r="M442" s="6" t="s">
        <v>1533</v>
      </c>
      <c r="N442" s="6">
        <v>1</v>
      </c>
      <c r="O442" s="8"/>
      <c r="P442" s="8">
        <f>VLOOKUP(H442,[1]地区分门店生意计划!$O$2:$AB$1572,14,0)</f>
        <v>7.416666666666667</v>
      </c>
      <c r="Q442" s="8">
        <v>12.5</v>
      </c>
      <c r="R442" s="7">
        <f t="shared" si="146"/>
        <v>16.978784714164153</v>
      </c>
      <c r="S442" s="17">
        <f t="shared" si="147"/>
        <v>0.35830277713313219</v>
      </c>
      <c r="T442" s="6">
        <v>1</v>
      </c>
      <c r="U442" s="6">
        <v>1</v>
      </c>
      <c r="V442" s="6">
        <v>2</v>
      </c>
      <c r="W442" s="6">
        <v>1</v>
      </c>
      <c r="X442" s="6" t="s">
        <v>41</v>
      </c>
      <c r="Y442" s="8">
        <v>21.605012763982362</v>
      </c>
      <c r="Z442" s="8">
        <v>14.53701554885124</v>
      </c>
      <c r="AA442" s="8">
        <v>15</v>
      </c>
      <c r="AB442" s="8">
        <v>15</v>
      </c>
      <c r="AC442" s="8">
        <v>15</v>
      </c>
      <c r="AD442" s="8">
        <v>17</v>
      </c>
      <c r="AE442" s="8">
        <v>17</v>
      </c>
      <c r="AF442" s="8">
        <v>17</v>
      </c>
      <c r="AG442" s="8">
        <v>21.153864005569737</v>
      </c>
      <c r="AH442" s="21">
        <v>15.5</v>
      </c>
      <c r="AI442" s="21">
        <v>15.5</v>
      </c>
      <c r="AJ442" s="21">
        <v>19.449524251566487</v>
      </c>
      <c r="AK442" s="8">
        <f t="shared" si="122"/>
        <v>203.74541656996982</v>
      </c>
      <c r="AL442" s="8">
        <v>19</v>
      </c>
      <c r="AM442" s="17">
        <f t="shared" si="140"/>
        <v>0.87942553922832345</v>
      </c>
      <c r="AN442" s="8">
        <v>17</v>
      </c>
      <c r="AO442" s="17">
        <f t="shared" si="141"/>
        <v>1.1694284802043424</v>
      </c>
      <c r="AP442" s="7">
        <v>17</v>
      </c>
      <c r="AQ442" s="17">
        <f t="shared" si="142"/>
        <v>1.1333333333333333</v>
      </c>
      <c r="AR442" s="21">
        <v>15</v>
      </c>
      <c r="AS442" s="17">
        <f t="shared" si="143"/>
        <v>1</v>
      </c>
      <c r="AT442" s="21">
        <v>18</v>
      </c>
      <c r="AU442" s="17">
        <f t="shared" si="127"/>
        <v>1.2</v>
      </c>
      <c r="AV442" s="21">
        <v>8</v>
      </c>
      <c r="AW442" s="17">
        <f t="shared" si="128"/>
        <v>0.47058823529411764</v>
      </c>
      <c r="AX442" s="17" t="s">
        <v>1537</v>
      </c>
      <c r="AY442" s="21">
        <v>14.5</v>
      </c>
      <c r="AZ442" s="17">
        <f t="shared" si="129"/>
        <v>0.8529411764705882</v>
      </c>
      <c r="BA442" s="17" t="s">
        <v>1537</v>
      </c>
      <c r="BB442" s="21">
        <v>0</v>
      </c>
      <c r="BC442" s="17">
        <f t="shared" si="130"/>
        <v>0</v>
      </c>
      <c r="BD442" s="21">
        <v>15</v>
      </c>
      <c r="BE442" s="17">
        <f t="shared" si="131"/>
        <v>0.70909031068983674</v>
      </c>
      <c r="BF442" s="21">
        <v>14.5</v>
      </c>
      <c r="BG442" s="17">
        <f t="shared" si="132"/>
        <v>0.93548387096774188</v>
      </c>
      <c r="BH442" s="21">
        <v>14</v>
      </c>
      <c r="BI442" s="17">
        <f t="shared" si="139"/>
        <v>0.90322580645161288</v>
      </c>
      <c r="BJ442" s="21">
        <f t="shared" si="133"/>
        <v>184.29589231840333</v>
      </c>
      <c r="BK442" s="21">
        <f t="shared" si="134"/>
        <v>152</v>
      </c>
      <c r="BL442" s="21">
        <f t="shared" si="135"/>
        <v>50.449524251566487</v>
      </c>
      <c r="BM442" s="21">
        <f t="shared" si="136"/>
        <v>28.5</v>
      </c>
      <c r="BN442" s="17"/>
      <c r="BO442" s="17" t="s">
        <v>1601</v>
      </c>
      <c r="BQ442" s="17">
        <v>0.75742593005592318</v>
      </c>
      <c r="BR442" s="26">
        <v>0.72</v>
      </c>
      <c r="BS442" s="26">
        <f t="shared" si="137"/>
        <v>0.85742593005592316</v>
      </c>
      <c r="BU442" s="17">
        <f t="shared" si="138"/>
        <v>0</v>
      </c>
    </row>
    <row r="443" spans="1:73" s="6" customFormat="1" ht="18.75" customHeight="1" x14ac:dyDescent="0.15">
      <c r="A443" s="6" t="s">
        <v>1541</v>
      </c>
      <c r="B443" s="6" t="s">
        <v>1012</v>
      </c>
      <c r="C443" s="6" t="s">
        <v>1012</v>
      </c>
      <c r="D443" s="6" t="s">
        <v>1013</v>
      </c>
      <c r="E443" s="6" t="s">
        <v>1014</v>
      </c>
      <c r="F443" s="6" t="s">
        <v>1014</v>
      </c>
      <c r="G443" s="6" t="s">
        <v>50</v>
      </c>
      <c r="H443" s="6" t="s">
        <v>1031</v>
      </c>
      <c r="I443" s="6" t="s">
        <v>1032</v>
      </c>
      <c r="J443" s="6" t="s">
        <v>29</v>
      </c>
      <c r="K443" s="6" t="s">
        <v>1520</v>
      </c>
      <c r="L443" s="6" t="s">
        <v>1545</v>
      </c>
      <c r="M443" s="6" t="s">
        <v>1533</v>
      </c>
      <c r="N443" s="6">
        <v>1</v>
      </c>
      <c r="O443" s="8"/>
      <c r="P443" s="8">
        <f>VLOOKUP(H443,[1]地区分门店生意计划!$O$2:$AB$1572,14,0)</f>
        <v>11.833333333333334</v>
      </c>
      <c r="Q443" s="8">
        <v>10.5</v>
      </c>
      <c r="R443" s="7">
        <f t="shared" si="146"/>
        <v>16.788736752533456</v>
      </c>
      <c r="S443" s="17">
        <f t="shared" si="147"/>
        <v>0.59892730976509112</v>
      </c>
      <c r="T443" s="6">
        <v>1</v>
      </c>
      <c r="U443" s="6">
        <v>1</v>
      </c>
      <c r="V443" s="6">
        <v>2</v>
      </c>
      <c r="W443" s="6">
        <v>1</v>
      </c>
      <c r="X443" s="6" t="s">
        <v>41</v>
      </c>
      <c r="Y443" s="8">
        <v>20.004641448131817</v>
      </c>
      <c r="Z443" s="8">
        <v>13.460199582269668</v>
      </c>
      <c r="AA443" s="8">
        <v>17.5</v>
      </c>
      <c r="AB443" s="8">
        <v>17.5</v>
      </c>
      <c r="AC443" s="8">
        <v>17.5</v>
      </c>
      <c r="AD443" s="8">
        <v>17.5</v>
      </c>
      <c r="AE443" s="8">
        <v>17.5</v>
      </c>
      <c r="AF443" s="8">
        <v>17.5</v>
      </c>
      <c r="AG443" s="8">
        <v>17.5</v>
      </c>
      <c r="AH443" s="21">
        <v>14</v>
      </c>
      <c r="AI443" s="21">
        <v>14</v>
      </c>
      <c r="AJ443" s="21">
        <v>17.5</v>
      </c>
      <c r="AK443" s="8">
        <f t="shared" si="122"/>
        <v>201.46484103040149</v>
      </c>
      <c r="AL443" s="8">
        <v>21</v>
      </c>
      <c r="AM443" s="17">
        <f t="shared" si="140"/>
        <v>1.0497563805104408</v>
      </c>
      <c r="AN443" s="8">
        <v>17.3</v>
      </c>
      <c r="AO443" s="17">
        <f t="shared" si="141"/>
        <v>1.2852706896551724</v>
      </c>
      <c r="AP443" s="7">
        <v>15.92</v>
      </c>
      <c r="AQ443" s="17">
        <f t="shared" si="142"/>
        <v>0.9097142857142857</v>
      </c>
      <c r="AR443" s="21">
        <v>18</v>
      </c>
      <c r="AS443" s="17">
        <f t="shared" si="143"/>
        <v>1.0285714285714285</v>
      </c>
      <c r="AT443" s="21">
        <v>17</v>
      </c>
      <c r="AU443" s="17">
        <f t="shared" si="127"/>
        <v>0.97142857142857142</v>
      </c>
      <c r="AV443" s="21">
        <v>15</v>
      </c>
      <c r="AW443" s="17">
        <f t="shared" si="128"/>
        <v>0.8571428571428571</v>
      </c>
      <c r="AX443" s="17" t="s">
        <v>1537</v>
      </c>
      <c r="AY443" s="21">
        <v>10.14</v>
      </c>
      <c r="AZ443" s="17">
        <f t="shared" si="129"/>
        <v>0.57942857142857151</v>
      </c>
      <c r="BA443" s="17" t="s">
        <v>1537</v>
      </c>
      <c r="BB443" s="21">
        <v>9</v>
      </c>
      <c r="BC443" s="17">
        <f t="shared" si="130"/>
        <v>0.51428571428571423</v>
      </c>
      <c r="BD443" s="21">
        <v>2</v>
      </c>
      <c r="BE443" s="17">
        <f t="shared" si="131"/>
        <v>0.11428571428571428</v>
      </c>
      <c r="BF443" s="21">
        <v>15</v>
      </c>
      <c r="BG443" s="17">
        <f t="shared" si="132"/>
        <v>1.0714285714285714</v>
      </c>
      <c r="BH443" s="21">
        <v>15</v>
      </c>
      <c r="BI443" s="17">
        <f t="shared" si="139"/>
        <v>1.0714285714285714</v>
      </c>
      <c r="BJ443" s="21">
        <f t="shared" si="133"/>
        <v>183.96484103040149</v>
      </c>
      <c r="BK443" s="21">
        <f t="shared" si="134"/>
        <v>155.36000000000001</v>
      </c>
      <c r="BL443" s="21">
        <f t="shared" si="135"/>
        <v>45.5</v>
      </c>
      <c r="BM443" s="21">
        <f t="shared" si="136"/>
        <v>30</v>
      </c>
      <c r="BN443" s="17"/>
      <c r="BO443" s="17"/>
      <c r="BQ443" s="17">
        <v>0.75742593005592318</v>
      </c>
      <c r="BR443" s="26">
        <v>0.72</v>
      </c>
      <c r="BS443" s="26">
        <f t="shared" si="137"/>
        <v>0.85742593005592316</v>
      </c>
      <c r="BU443" s="17">
        <f t="shared" si="138"/>
        <v>0</v>
      </c>
    </row>
    <row r="444" spans="1:73" s="6" customFormat="1" ht="18.75" customHeight="1" x14ac:dyDescent="0.15">
      <c r="A444" s="6" t="s">
        <v>1541</v>
      </c>
      <c r="B444" s="6" t="s">
        <v>1012</v>
      </c>
      <c r="C444" s="6" t="s">
        <v>1012</v>
      </c>
      <c r="D444" s="6" t="s">
        <v>1013</v>
      </c>
      <c r="E444" s="6" t="s">
        <v>1014</v>
      </c>
      <c r="F444" s="6" t="s">
        <v>1014</v>
      </c>
      <c r="G444" s="6" t="s">
        <v>50</v>
      </c>
      <c r="H444" s="6" t="s">
        <v>1033</v>
      </c>
      <c r="I444" s="6" t="s">
        <v>1034</v>
      </c>
      <c r="J444" s="6" t="s">
        <v>29</v>
      </c>
      <c r="K444" s="6" t="s">
        <v>1520</v>
      </c>
      <c r="L444" s="6" t="s">
        <v>1545</v>
      </c>
      <c r="M444" s="6" t="s">
        <v>1533</v>
      </c>
      <c r="N444" s="6">
        <v>1</v>
      </c>
      <c r="O444" s="8"/>
      <c r="P444" s="8">
        <f>VLOOKUP(H444,[1]地区分门店生意计划!$O$2:$AB$1572,14,0)</f>
        <v>44.25</v>
      </c>
      <c r="Q444" s="8">
        <v>20</v>
      </c>
      <c r="R444" s="7">
        <f t="shared" si="146"/>
        <v>24.164461978804052</v>
      </c>
      <c r="S444" s="17">
        <f t="shared" si="147"/>
        <v>0.20822309894020252</v>
      </c>
      <c r="T444" s="6">
        <v>2</v>
      </c>
      <c r="U444" s="6">
        <v>2</v>
      </c>
      <c r="V444" s="6">
        <v>3</v>
      </c>
      <c r="W444" s="6">
        <v>2</v>
      </c>
      <c r="X444" s="6" t="s">
        <v>36</v>
      </c>
      <c r="Y444" s="8">
        <v>30.006962172197724</v>
      </c>
      <c r="Z444" s="8">
        <v>20.1902993734045</v>
      </c>
      <c r="AA444" s="8">
        <v>24.715711301926198</v>
      </c>
      <c r="AB444" s="8">
        <v>24.715711301926198</v>
      </c>
      <c r="AC444" s="8">
        <v>24.715711301926198</v>
      </c>
      <c r="AD444" s="8">
        <v>21.09538175910884</v>
      </c>
      <c r="AE444" s="8">
        <v>22.070085866790436</v>
      </c>
      <c r="AF444" s="8">
        <v>22.070085866790436</v>
      </c>
      <c r="AG444" s="8">
        <v>29.38036667440241</v>
      </c>
      <c r="AH444" s="21">
        <v>22</v>
      </c>
      <c r="AI444" s="21">
        <v>22</v>
      </c>
      <c r="AJ444" s="21">
        <v>27.013228127175676</v>
      </c>
      <c r="AK444" s="8">
        <f t="shared" si="122"/>
        <v>289.97354374564861</v>
      </c>
      <c r="AL444" s="8">
        <v>26</v>
      </c>
      <c r="AM444" s="17">
        <f t="shared" si="140"/>
        <v>0.8664655839133798</v>
      </c>
      <c r="AN444" s="8">
        <v>31.2</v>
      </c>
      <c r="AO444" s="17">
        <f t="shared" si="141"/>
        <v>1.5452965517241382</v>
      </c>
      <c r="AP444" s="7">
        <v>25.21</v>
      </c>
      <c r="AQ444" s="17">
        <f t="shared" si="142"/>
        <v>1.0199989671361505</v>
      </c>
      <c r="AR444" s="21">
        <v>30</v>
      </c>
      <c r="AS444" s="17">
        <f t="shared" si="143"/>
        <v>1.2138028169014086</v>
      </c>
      <c r="AT444" s="21">
        <v>30</v>
      </c>
      <c r="AU444" s="17">
        <f t="shared" si="127"/>
        <v>1.2138028169014086</v>
      </c>
      <c r="AV444" s="21">
        <v>30</v>
      </c>
      <c r="AW444" s="17">
        <f t="shared" si="128"/>
        <v>1.4221122112211222</v>
      </c>
      <c r="AX444" s="17"/>
      <c r="AY444" s="21">
        <v>35</v>
      </c>
      <c r="AZ444" s="17">
        <f t="shared" si="129"/>
        <v>1.5858569926393273</v>
      </c>
      <c r="BA444" s="17"/>
      <c r="BB444" s="21">
        <v>1</v>
      </c>
      <c r="BC444" s="17">
        <f t="shared" si="130"/>
        <v>4.5310199789695062E-2</v>
      </c>
      <c r="BD444" s="21">
        <v>26</v>
      </c>
      <c r="BE444" s="17">
        <f t="shared" si="131"/>
        <v>0.88494470774091638</v>
      </c>
      <c r="BF444" s="21">
        <v>27.200000000000003</v>
      </c>
      <c r="BG444" s="17">
        <f t="shared" si="132"/>
        <v>1.2363636363636366</v>
      </c>
      <c r="BH444" s="21">
        <v>30.96</v>
      </c>
      <c r="BI444" s="17">
        <f t="shared" si="139"/>
        <v>1.4072727272727272</v>
      </c>
      <c r="BJ444" s="21">
        <f t="shared" si="133"/>
        <v>262.96031561847292</v>
      </c>
      <c r="BK444" s="21">
        <f t="shared" si="134"/>
        <v>292.57</v>
      </c>
      <c r="BL444" s="21">
        <f t="shared" si="135"/>
        <v>71.01322812717568</v>
      </c>
      <c r="BM444" s="21">
        <f t="shared" si="136"/>
        <v>58.160000000000004</v>
      </c>
      <c r="BN444" s="17"/>
      <c r="BO444" s="17"/>
      <c r="BQ444" s="17">
        <v>0.75742593005592318</v>
      </c>
      <c r="BR444" s="26">
        <v>0.72</v>
      </c>
      <c r="BS444" s="26">
        <f t="shared" si="137"/>
        <v>0.85742593005592316</v>
      </c>
      <c r="BU444" s="17">
        <f t="shared" si="138"/>
        <v>0</v>
      </c>
    </row>
    <row r="445" spans="1:73" s="6" customFormat="1" ht="18.75" customHeight="1" x14ac:dyDescent="0.15">
      <c r="A445" s="6" t="s">
        <v>1541</v>
      </c>
      <c r="B445" s="6" t="s">
        <v>1012</v>
      </c>
      <c r="C445" s="6" t="s">
        <v>1012</v>
      </c>
      <c r="D445" s="6" t="s">
        <v>1013</v>
      </c>
      <c r="E445" s="6" t="s">
        <v>1013</v>
      </c>
      <c r="F445" s="6" t="s">
        <v>1013</v>
      </c>
      <c r="G445" s="6" t="s">
        <v>24</v>
      </c>
      <c r="H445" s="6" t="s">
        <v>1035</v>
      </c>
      <c r="I445" s="6" t="s">
        <v>1036</v>
      </c>
      <c r="J445" s="6" t="s">
        <v>27</v>
      </c>
      <c r="K445" s="6" t="s">
        <v>1539</v>
      </c>
      <c r="L445" s="6" t="s">
        <v>1545</v>
      </c>
      <c r="M445" s="6" t="s">
        <v>1533</v>
      </c>
      <c r="N445" s="6">
        <v>1</v>
      </c>
      <c r="O445" s="8"/>
      <c r="P445" s="8">
        <f>VLOOKUP(H445,[1]地区分门店生意计划!$O$2:$AB$1572,14,0)</f>
        <v>1.75</v>
      </c>
      <c r="Q445" s="8">
        <v>11.666666666666666</v>
      </c>
      <c r="R445" s="7">
        <f t="shared" si="146"/>
        <v>15.111111111111111</v>
      </c>
      <c r="S445" s="17">
        <f t="shared" si="147"/>
        <v>0.2952380952380953</v>
      </c>
      <c r="T445" s="6">
        <v>4</v>
      </c>
      <c r="U445" s="6">
        <v>4</v>
      </c>
      <c r="V445" s="6">
        <v>3</v>
      </c>
      <c r="W445" s="6">
        <v>3</v>
      </c>
      <c r="X445" s="6" t="s">
        <v>36</v>
      </c>
      <c r="Y445" s="8">
        <v>16.666666666666668</v>
      </c>
      <c r="Z445" s="8">
        <v>16.666666666666668</v>
      </c>
      <c r="AA445" s="8">
        <v>14</v>
      </c>
      <c r="AB445" s="8">
        <v>14</v>
      </c>
      <c r="AC445" s="8">
        <v>14</v>
      </c>
      <c r="AD445" s="8">
        <v>14</v>
      </c>
      <c r="AE445" s="8">
        <v>15</v>
      </c>
      <c r="AF445" s="8">
        <v>15</v>
      </c>
      <c r="AG445" s="8">
        <v>16.666666666666668</v>
      </c>
      <c r="AH445" s="21"/>
      <c r="AI445" s="21"/>
      <c r="AJ445" s="21"/>
      <c r="AK445" s="8">
        <f t="shared" si="122"/>
        <v>136</v>
      </c>
      <c r="AL445" s="8">
        <v>14.04</v>
      </c>
      <c r="AM445" s="17">
        <f t="shared" si="140"/>
        <v>0.84239999999999993</v>
      </c>
      <c r="AN445" s="8">
        <v>17</v>
      </c>
      <c r="AO445" s="17">
        <f t="shared" si="141"/>
        <v>1.02</v>
      </c>
      <c r="AP445" s="7">
        <v>15</v>
      </c>
      <c r="AQ445" s="17">
        <f t="shared" si="142"/>
        <v>1.0714285714285714</v>
      </c>
      <c r="AR445" s="21">
        <v>21.5</v>
      </c>
      <c r="AS445" s="17">
        <f t="shared" si="143"/>
        <v>1.5357142857142858</v>
      </c>
      <c r="AT445" s="21">
        <v>5</v>
      </c>
      <c r="AU445" s="17">
        <f t="shared" si="127"/>
        <v>0.35714285714285715</v>
      </c>
      <c r="AV445" s="21">
        <v>13.4</v>
      </c>
      <c r="AW445" s="17">
        <f t="shared" si="128"/>
        <v>0.95714285714285718</v>
      </c>
      <c r="AX445" s="17" t="s">
        <v>1537</v>
      </c>
      <c r="AY445" s="21">
        <v>-10.370000000000001</v>
      </c>
      <c r="AZ445" s="17">
        <f t="shared" si="129"/>
        <v>-0.69133333333333336</v>
      </c>
      <c r="BA445" s="17" t="s">
        <v>1537</v>
      </c>
      <c r="BB445" s="21">
        <v>0.91999999999999993</v>
      </c>
      <c r="BC445" s="17">
        <f t="shared" si="130"/>
        <v>6.133333333333333E-2</v>
      </c>
      <c r="BD445" s="21">
        <v>2.59</v>
      </c>
      <c r="BE445" s="17">
        <f t="shared" si="131"/>
        <v>0.15539999999999998</v>
      </c>
      <c r="BF445" s="21"/>
      <c r="BG445" s="17"/>
      <c r="BH445" s="21"/>
      <c r="BI445" s="17"/>
      <c r="BJ445" s="21">
        <f t="shared" si="133"/>
        <v>136</v>
      </c>
      <c r="BK445" s="21">
        <f t="shared" si="134"/>
        <v>79.08</v>
      </c>
      <c r="BL445" s="21">
        <f t="shared" si="135"/>
        <v>0</v>
      </c>
      <c r="BM445" s="21">
        <f t="shared" si="136"/>
        <v>0</v>
      </c>
      <c r="BN445" s="17"/>
      <c r="BO445" s="17"/>
      <c r="BQ445" s="17">
        <v>0.68114177724157676</v>
      </c>
      <c r="BR445" s="26">
        <v>0.72</v>
      </c>
      <c r="BS445" s="26">
        <f t="shared" si="137"/>
        <v>0.78114177724157674</v>
      </c>
      <c r="BU445" s="17" t="e">
        <f t="shared" si="138"/>
        <v>#DIV/0!</v>
      </c>
    </row>
    <row r="446" spans="1:73" s="6" customFormat="1" ht="18.75" customHeight="1" x14ac:dyDescent="0.15">
      <c r="A446" s="6" t="s">
        <v>1541</v>
      </c>
      <c r="B446" s="6" t="s">
        <v>1012</v>
      </c>
      <c r="C446" s="6" t="s">
        <v>1012</v>
      </c>
      <c r="D446" s="6" t="s">
        <v>1013</v>
      </c>
      <c r="E446" s="6" t="s">
        <v>1013</v>
      </c>
      <c r="F446" s="6" t="s">
        <v>1013</v>
      </c>
      <c r="G446" s="6" t="s">
        <v>24</v>
      </c>
      <c r="H446" s="6" t="s">
        <v>1037</v>
      </c>
      <c r="I446" s="6" t="s">
        <v>1038</v>
      </c>
      <c r="J446" s="6" t="s">
        <v>29</v>
      </c>
      <c r="K446" s="6" t="s">
        <v>1520</v>
      </c>
      <c r="L446" s="6" t="s">
        <v>1545</v>
      </c>
      <c r="M446" s="6" t="s">
        <v>1533</v>
      </c>
      <c r="N446" s="6">
        <v>1</v>
      </c>
      <c r="O446" s="8"/>
      <c r="P446" s="8">
        <f>VLOOKUP(H446,[1]地区分门店生意计划!$O$2:$AB$1572,14,0)</f>
        <v>0.91666666666666663</v>
      </c>
      <c r="Q446" s="8">
        <v>13.75</v>
      </c>
      <c r="R446" s="7">
        <f t="shared" si="146"/>
        <v>19.75</v>
      </c>
      <c r="S446" s="17">
        <f t="shared" si="147"/>
        <v>0.43636363636363629</v>
      </c>
      <c r="T446" s="6">
        <v>4</v>
      </c>
      <c r="U446" s="6">
        <v>3</v>
      </c>
      <c r="V446" s="6">
        <v>3</v>
      </c>
      <c r="W446" s="6">
        <v>2</v>
      </c>
      <c r="X446" s="6" t="s">
        <v>36</v>
      </c>
      <c r="Y446" s="8">
        <v>25</v>
      </c>
      <c r="Z446" s="8">
        <v>25</v>
      </c>
      <c r="AA446" s="8">
        <v>19</v>
      </c>
      <c r="AB446" s="8">
        <v>19</v>
      </c>
      <c r="AC446" s="8">
        <v>19</v>
      </c>
      <c r="AD446" s="8">
        <v>19</v>
      </c>
      <c r="AE446" s="8">
        <v>19</v>
      </c>
      <c r="AF446" s="8">
        <v>20</v>
      </c>
      <c r="AG446" s="8">
        <v>20</v>
      </c>
      <c r="AH446" s="21">
        <v>16</v>
      </c>
      <c r="AI446" s="21">
        <v>16</v>
      </c>
      <c r="AJ446" s="21">
        <v>20</v>
      </c>
      <c r="AK446" s="8">
        <f t="shared" si="122"/>
        <v>237</v>
      </c>
      <c r="AL446" s="8">
        <v>28.08</v>
      </c>
      <c r="AM446" s="17">
        <f t="shared" si="140"/>
        <v>1.1232</v>
      </c>
      <c r="AN446" s="8">
        <v>25</v>
      </c>
      <c r="AO446" s="17">
        <f t="shared" si="141"/>
        <v>1</v>
      </c>
      <c r="AP446" s="7">
        <v>19</v>
      </c>
      <c r="AQ446" s="17">
        <f t="shared" si="142"/>
        <v>1</v>
      </c>
      <c r="AR446" s="21">
        <v>30.5</v>
      </c>
      <c r="AS446" s="17">
        <f t="shared" si="143"/>
        <v>1.6052631578947369</v>
      </c>
      <c r="AT446" s="21">
        <v>19</v>
      </c>
      <c r="AU446" s="17">
        <f t="shared" si="127"/>
        <v>1</v>
      </c>
      <c r="AV446" s="21">
        <v>5</v>
      </c>
      <c r="AW446" s="17">
        <f t="shared" si="128"/>
        <v>0.26315789473684209</v>
      </c>
      <c r="AX446" s="17" t="s">
        <v>1537</v>
      </c>
      <c r="AY446" s="21">
        <v>23.63</v>
      </c>
      <c r="AZ446" s="17">
        <f t="shared" si="129"/>
        <v>1.2436842105263157</v>
      </c>
      <c r="BA446" s="17"/>
      <c r="BB446" s="21">
        <v>4.3599999999999994</v>
      </c>
      <c r="BC446" s="17">
        <f t="shared" si="130"/>
        <v>0.21799999999999997</v>
      </c>
      <c r="BD446" s="21">
        <v>0</v>
      </c>
      <c r="BE446" s="17">
        <f t="shared" si="131"/>
        <v>0</v>
      </c>
      <c r="BF446" s="21">
        <v>16.840000000000003</v>
      </c>
      <c r="BG446" s="17">
        <f t="shared" si="132"/>
        <v>1.0525000000000002</v>
      </c>
      <c r="BH446" s="21">
        <v>16.079999999999998</v>
      </c>
      <c r="BI446" s="17">
        <f t="shared" si="139"/>
        <v>1.0049999999999999</v>
      </c>
      <c r="BJ446" s="21">
        <f t="shared" si="133"/>
        <v>217</v>
      </c>
      <c r="BK446" s="21">
        <f t="shared" si="134"/>
        <v>187.49</v>
      </c>
      <c r="BL446" s="21">
        <f t="shared" si="135"/>
        <v>52</v>
      </c>
      <c r="BM446" s="21">
        <f t="shared" si="136"/>
        <v>32.92</v>
      </c>
      <c r="BN446" s="17"/>
      <c r="BO446" s="17"/>
      <c r="BQ446" s="17">
        <v>0.68114177724157676</v>
      </c>
      <c r="BR446" s="26">
        <v>0.72</v>
      </c>
      <c r="BS446" s="26">
        <f t="shared" si="137"/>
        <v>0.78114177724157674</v>
      </c>
      <c r="BU446" s="17">
        <f t="shared" si="138"/>
        <v>0</v>
      </c>
    </row>
    <row r="447" spans="1:73" s="6" customFormat="1" ht="18.75" customHeight="1" x14ac:dyDescent="0.15">
      <c r="A447" s="6" t="s">
        <v>1541</v>
      </c>
      <c r="B447" s="6" t="s">
        <v>1012</v>
      </c>
      <c r="C447" s="6" t="s">
        <v>1012</v>
      </c>
      <c r="D447" s="6" t="s">
        <v>1013</v>
      </c>
      <c r="E447" s="6" t="s">
        <v>1013</v>
      </c>
      <c r="F447" s="6" t="s">
        <v>1013</v>
      </c>
      <c r="G447" s="6" t="s">
        <v>24</v>
      </c>
      <c r="H447" s="6" t="s">
        <v>1039</v>
      </c>
      <c r="I447" s="6" t="s">
        <v>1040</v>
      </c>
      <c r="J447" s="6" t="s">
        <v>29</v>
      </c>
      <c r="K447" s="6" t="s">
        <v>1520</v>
      </c>
      <c r="L447" s="6" t="s">
        <v>1545</v>
      </c>
      <c r="M447" s="6" t="s">
        <v>1533</v>
      </c>
      <c r="N447" s="6">
        <v>1</v>
      </c>
      <c r="O447" s="8"/>
      <c r="P447" s="8">
        <f>VLOOKUP(H447,[1]地区分门店生意计划!$O$2:$AB$1572,14,0)</f>
        <v>7.75</v>
      </c>
      <c r="Q447" s="8">
        <v>5.833333333333333</v>
      </c>
      <c r="R447" s="7">
        <f t="shared" si="146"/>
        <v>13.375</v>
      </c>
      <c r="S447" s="17">
        <f t="shared" si="147"/>
        <v>1.2928571428571431</v>
      </c>
      <c r="T447" s="6">
        <v>4</v>
      </c>
      <c r="U447" s="6">
        <v>4</v>
      </c>
      <c r="V447" s="6">
        <v>4</v>
      </c>
      <c r="W447" s="6">
        <v>3</v>
      </c>
      <c r="X447" s="6" t="s">
        <v>28</v>
      </c>
      <c r="Y447" s="8">
        <v>10</v>
      </c>
      <c r="Z447" s="8">
        <v>10</v>
      </c>
      <c r="AA447" s="8">
        <v>14</v>
      </c>
      <c r="AB447" s="8">
        <v>14</v>
      </c>
      <c r="AC447" s="8">
        <v>14</v>
      </c>
      <c r="AD447" s="8">
        <v>14</v>
      </c>
      <c r="AE447" s="8">
        <v>15</v>
      </c>
      <c r="AF447" s="8">
        <v>15</v>
      </c>
      <c r="AG447" s="8">
        <v>15</v>
      </c>
      <c r="AH447" s="21">
        <v>12</v>
      </c>
      <c r="AI447" s="21">
        <v>12</v>
      </c>
      <c r="AJ447" s="21">
        <v>15.5</v>
      </c>
      <c r="AK447" s="8">
        <f t="shared" si="122"/>
        <v>160.5</v>
      </c>
      <c r="AL447" s="8">
        <v>20.25</v>
      </c>
      <c r="AM447" s="17">
        <f t="shared" si="140"/>
        <v>2.0249999999999999</v>
      </c>
      <c r="AN447" s="8">
        <v>15.5</v>
      </c>
      <c r="AO447" s="17">
        <f t="shared" si="141"/>
        <v>1.55</v>
      </c>
      <c r="AP447" s="7">
        <v>15</v>
      </c>
      <c r="AQ447" s="17">
        <f t="shared" si="142"/>
        <v>1.0714285714285714</v>
      </c>
      <c r="AR447" s="21">
        <v>22.5</v>
      </c>
      <c r="AS447" s="17">
        <f t="shared" si="143"/>
        <v>1.6071428571428572</v>
      </c>
      <c r="AT447" s="21">
        <v>25</v>
      </c>
      <c r="AU447" s="17">
        <f t="shared" si="127"/>
        <v>1.7857142857142858</v>
      </c>
      <c r="AV447" s="21">
        <v>20</v>
      </c>
      <c r="AW447" s="17">
        <f t="shared" si="128"/>
        <v>1.4285714285714286</v>
      </c>
      <c r="AX447" s="17"/>
      <c r="AY447" s="21">
        <v>14.49</v>
      </c>
      <c r="AZ447" s="17">
        <f t="shared" si="129"/>
        <v>0.96599999999999997</v>
      </c>
      <c r="BA447" s="17" t="s">
        <v>1537</v>
      </c>
      <c r="BB447" s="21">
        <v>1.3399999999999999</v>
      </c>
      <c r="BC447" s="17">
        <f t="shared" si="130"/>
        <v>8.933333333333332E-2</v>
      </c>
      <c r="BD447" s="21">
        <v>0</v>
      </c>
      <c r="BE447" s="17">
        <f t="shared" si="131"/>
        <v>0</v>
      </c>
      <c r="BF447" s="21">
        <v>11.47</v>
      </c>
      <c r="BG447" s="17">
        <f t="shared" si="132"/>
        <v>0.95583333333333342</v>
      </c>
      <c r="BH447" s="21">
        <v>12.76</v>
      </c>
      <c r="BI447" s="17">
        <f t="shared" si="139"/>
        <v>1.0633333333333332</v>
      </c>
      <c r="BJ447" s="21">
        <f t="shared" si="133"/>
        <v>145</v>
      </c>
      <c r="BK447" s="21">
        <f t="shared" si="134"/>
        <v>158.31</v>
      </c>
      <c r="BL447" s="21">
        <f t="shared" si="135"/>
        <v>39.5</v>
      </c>
      <c r="BM447" s="21">
        <f t="shared" si="136"/>
        <v>24.23</v>
      </c>
      <c r="BN447" s="17"/>
      <c r="BO447" s="17"/>
      <c r="BQ447" s="17">
        <v>0.68114177724157676</v>
      </c>
      <c r="BR447" s="26">
        <v>0.72</v>
      </c>
      <c r="BS447" s="26">
        <f t="shared" si="137"/>
        <v>0.78114177724157674</v>
      </c>
      <c r="BU447" s="17">
        <f t="shared" si="138"/>
        <v>0</v>
      </c>
    </row>
    <row r="448" spans="1:73" s="6" customFormat="1" ht="18.75" customHeight="1" x14ac:dyDescent="0.15">
      <c r="A448" s="6" t="s">
        <v>1541</v>
      </c>
      <c r="B448" s="6" t="s">
        <v>1012</v>
      </c>
      <c r="C448" s="6" t="s">
        <v>1012</v>
      </c>
      <c r="D448" s="6" t="s">
        <v>1013</v>
      </c>
      <c r="E448" s="6" t="s">
        <v>1013</v>
      </c>
      <c r="F448" s="6" t="s">
        <v>1013</v>
      </c>
      <c r="G448" s="6" t="s">
        <v>24</v>
      </c>
      <c r="H448" s="6" t="s">
        <v>1041</v>
      </c>
      <c r="I448" s="6" t="s">
        <v>1042</v>
      </c>
      <c r="J448" s="6" t="s">
        <v>29</v>
      </c>
      <c r="K448" s="6" t="s">
        <v>1520</v>
      </c>
      <c r="L448" s="6" t="s">
        <v>1545</v>
      </c>
      <c r="M448" s="6" t="s">
        <v>1533</v>
      </c>
      <c r="N448" s="6">
        <v>1</v>
      </c>
      <c r="O448" s="8"/>
      <c r="P448" s="8">
        <f>VLOOKUP(H448,[1]地区分门店生意计划!$O$2:$AB$1572,14,0)</f>
        <v>0</v>
      </c>
      <c r="Q448" s="8">
        <v>1.3333333333333333</v>
      </c>
      <c r="R448" s="7">
        <f t="shared" si="146"/>
        <v>13.925925925925926</v>
      </c>
      <c r="S448" s="17">
        <f t="shared" si="147"/>
        <v>9.4444444444444446</v>
      </c>
      <c r="V448" s="6">
        <v>1</v>
      </c>
      <c r="W448" s="6">
        <v>1</v>
      </c>
      <c r="Y448" s="8">
        <v>11.666666666666666</v>
      </c>
      <c r="Z448" s="8">
        <v>11.666666666666666</v>
      </c>
      <c r="AA448" s="8">
        <v>14.5</v>
      </c>
      <c r="AB448" s="8">
        <v>14</v>
      </c>
      <c r="AC448" s="8">
        <v>14</v>
      </c>
      <c r="AD448" s="8">
        <v>14.5</v>
      </c>
      <c r="AE448" s="8">
        <v>14.5</v>
      </c>
      <c r="AF448" s="8">
        <v>14.5</v>
      </c>
      <c r="AG448" s="8">
        <v>16</v>
      </c>
      <c r="AH448" s="21"/>
      <c r="AI448" s="21"/>
      <c r="AJ448" s="21"/>
      <c r="AK448" s="8">
        <f t="shared" si="122"/>
        <v>125.33333333333333</v>
      </c>
      <c r="AL448" s="8">
        <v>25.54</v>
      </c>
      <c r="AM448" s="17">
        <f t="shared" si="140"/>
        <v>2.1891428571428571</v>
      </c>
      <c r="AN448" s="8">
        <v>13.5</v>
      </c>
      <c r="AO448" s="17">
        <f t="shared" si="141"/>
        <v>1.1571428571428573</v>
      </c>
      <c r="AP448" s="7">
        <v>15</v>
      </c>
      <c r="AQ448" s="17">
        <f t="shared" si="142"/>
        <v>1.0344827586206897</v>
      </c>
      <c r="AR448" s="21">
        <v>18.5</v>
      </c>
      <c r="AS448" s="17">
        <f t="shared" si="143"/>
        <v>1.3214285714285714</v>
      </c>
      <c r="AT448" s="21">
        <v>16</v>
      </c>
      <c r="AU448" s="17">
        <f t="shared" si="127"/>
        <v>1.1428571428571428</v>
      </c>
      <c r="AV448" s="21">
        <v>25.5</v>
      </c>
      <c r="AW448" s="17">
        <f t="shared" si="128"/>
        <v>1.7586206896551724</v>
      </c>
      <c r="AX448" s="17"/>
      <c r="AY448" s="21">
        <v>15.690000000000001</v>
      </c>
      <c r="AZ448" s="17">
        <f t="shared" si="129"/>
        <v>1.0820689655172415</v>
      </c>
      <c r="BA448" s="17"/>
      <c r="BB448" s="21">
        <v>12.230000000000002</v>
      </c>
      <c r="BC448" s="17">
        <f t="shared" si="130"/>
        <v>0.84344827586206916</v>
      </c>
      <c r="BD448" s="21">
        <v>4.25</v>
      </c>
      <c r="BE448" s="17">
        <f t="shared" si="131"/>
        <v>0.265625</v>
      </c>
      <c r="BF448" s="21"/>
      <c r="BG448" s="17"/>
      <c r="BH448" s="21"/>
      <c r="BI448" s="17"/>
      <c r="BJ448" s="21">
        <f t="shared" si="133"/>
        <v>125.33333333333333</v>
      </c>
      <c r="BK448" s="21">
        <f t="shared" si="134"/>
        <v>146.20999999999998</v>
      </c>
      <c r="BL448" s="21">
        <f t="shared" si="135"/>
        <v>0</v>
      </c>
      <c r="BM448" s="21">
        <f t="shared" si="136"/>
        <v>0</v>
      </c>
      <c r="BN448" s="17"/>
      <c r="BO448" s="17"/>
      <c r="BQ448" s="17">
        <v>0.68114177724157676</v>
      </c>
      <c r="BR448" s="26">
        <v>0.72</v>
      </c>
      <c r="BS448" s="26">
        <f t="shared" si="137"/>
        <v>0.78114177724157674</v>
      </c>
      <c r="BU448" s="17" t="e">
        <f t="shared" si="138"/>
        <v>#DIV/0!</v>
      </c>
    </row>
    <row r="449" spans="1:73" s="6" customFormat="1" ht="18.75" customHeight="1" x14ac:dyDescent="0.15">
      <c r="A449" s="6" t="s">
        <v>1541</v>
      </c>
      <c r="B449" s="6" t="s">
        <v>1012</v>
      </c>
      <c r="C449" s="6" t="s">
        <v>1012</v>
      </c>
      <c r="D449" s="6" t="s">
        <v>1013</v>
      </c>
      <c r="E449" s="6" t="s">
        <v>1013</v>
      </c>
      <c r="F449" s="6" t="s">
        <v>1013</v>
      </c>
      <c r="G449" s="6" t="s">
        <v>24</v>
      </c>
      <c r="H449" s="6" t="s">
        <v>1043</v>
      </c>
      <c r="I449" s="6" t="s">
        <v>1044</v>
      </c>
      <c r="J449" s="6" t="s">
        <v>29</v>
      </c>
      <c r="K449" s="6" t="s">
        <v>1520</v>
      </c>
      <c r="L449" s="6" t="s">
        <v>1545</v>
      </c>
      <c r="M449" s="6" t="s">
        <v>1533</v>
      </c>
      <c r="N449" s="6">
        <v>1</v>
      </c>
      <c r="O449" s="8"/>
      <c r="P449" s="8">
        <f>VLOOKUP(H449,[1]地区分门店生意计划!$O$2:$AB$1572,14,0)</f>
        <v>34.666666666666664</v>
      </c>
      <c r="Q449" s="8">
        <v>20.916666666666668</v>
      </c>
      <c r="R449" s="7">
        <f t="shared" si="146"/>
        <v>22.916666666666668</v>
      </c>
      <c r="S449" s="17">
        <f t="shared" si="147"/>
        <v>9.5617529880478003E-2</v>
      </c>
      <c r="T449" s="6">
        <v>4</v>
      </c>
      <c r="U449" s="6">
        <v>3</v>
      </c>
      <c r="V449" s="6">
        <v>4</v>
      </c>
      <c r="W449" s="6">
        <v>3</v>
      </c>
      <c r="X449" s="6" t="s">
        <v>28</v>
      </c>
      <c r="Y449" s="8">
        <v>23.333333333333332</v>
      </c>
      <c r="Z449" s="8">
        <v>23.333333333333332</v>
      </c>
      <c r="AA449" s="8">
        <v>23.333333333333332</v>
      </c>
      <c r="AB449" s="8">
        <v>23.333333333333332</v>
      </c>
      <c r="AC449" s="8">
        <v>23.333333333333332</v>
      </c>
      <c r="AD449" s="8">
        <v>23.333333333333332</v>
      </c>
      <c r="AE449" s="8">
        <v>23.333333333333332</v>
      </c>
      <c r="AF449" s="8">
        <v>23.333333333333332</v>
      </c>
      <c r="AG449" s="8">
        <v>23.333333333333332</v>
      </c>
      <c r="AH449" s="21">
        <v>20</v>
      </c>
      <c r="AI449" s="21">
        <v>20</v>
      </c>
      <c r="AJ449" s="21">
        <v>25</v>
      </c>
      <c r="AK449" s="8">
        <f t="shared" ref="AK449:AK512" si="148">SUM(Y449:AJ449)</f>
        <v>275</v>
      </c>
      <c r="AL449" s="8">
        <v>17.5</v>
      </c>
      <c r="AM449" s="17">
        <f t="shared" si="140"/>
        <v>0.75</v>
      </c>
      <c r="AN449" s="8">
        <v>23</v>
      </c>
      <c r="AO449" s="17">
        <f t="shared" si="141"/>
        <v>0.98571428571428577</v>
      </c>
      <c r="AP449" s="7">
        <v>18</v>
      </c>
      <c r="AQ449" s="17">
        <f t="shared" si="142"/>
        <v>0.77142857142857146</v>
      </c>
      <c r="AR449" s="21">
        <v>23</v>
      </c>
      <c r="AS449" s="17">
        <f t="shared" si="143"/>
        <v>0.98571428571428577</v>
      </c>
      <c r="AT449" s="21">
        <v>17</v>
      </c>
      <c r="AU449" s="17">
        <f t="shared" ref="AU449:AU512" si="149">AT449/AC449</f>
        <v>0.72857142857142865</v>
      </c>
      <c r="AV449" s="21">
        <v>31</v>
      </c>
      <c r="AW449" s="17">
        <f t="shared" ref="AW449:AW512" si="150">AV449/AD449</f>
        <v>1.3285714285714287</v>
      </c>
      <c r="AX449" s="17"/>
      <c r="AY449" s="21">
        <v>14.25</v>
      </c>
      <c r="AZ449" s="17">
        <f t="shared" si="129"/>
        <v>0.61071428571428577</v>
      </c>
      <c r="BA449" s="17" t="s">
        <v>1537</v>
      </c>
      <c r="BB449" s="21">
        <v>3</v>
      </c>
      <c r="BC449" s="17">
        <f t="shared" si="130"/>
        <v>0.12857142857142859</v>
      </c>
      <c r="BD449" s="21">
        <v>9.92</v>
      </c>
      <c r="BE449" s="17">
        <f t="shared" si="131"/>
        <v>0.42514285714285716</v>
      </c>
      <c r="BF449" s="21">
        <v>13.84</v>
      </c>
      <c r="BG449" s="17">
        <f t="shared" si="132"/>
        <v>0.69199999999999995</v>
      </c>
      <c r="BH449" s="21">
        <v>16.46</v>
      </c>
      <c r="BI449" s="17">
        <f t="shared" si="139"/>
        <v>0.82300000000000006</v>
      </c>
      <c r="BJ449" s="21">
        <f t="shared" si="133"/>
        <v>250.00000000000003</v>
      </c>
      <c r="BK449" s="21">
        <f t="shared" si="134"/>
        <v>186.97</v>
      </c>
      <c r="BL449" s="21">
        <f t="shared" si="135"/>
        <v>65</v>
      </c>
      <c r="BM449" s="21">
        <f t="shared" si="136"/>
        <v>30.3</v>
      </c>
      <c r="BN449" s="17" t="s">
        <v>1601</v>
      </c>
      <c r="BO449" s="17" t="s">
        <v>1601</v>
      </c>
      <c r="BQ449" s="17">
        <v>0.68114177724157676</v>
      </c>
      <c r="BR449" s="26">
        <v>0.72</v>
      </c>
      <c r="BS449" s="26">
        <f t="shared" si="137"/>
        <v>0.78114177724157674</v>
      </c>
      <c r="BU449" s="17">
        <f t="shared" si="138"/>
        <v>0</v>
      </c>
    </row>
    <row r="450" spans="1:73" s="6" customFormat="1" ht="18.75" customHeight="1" x14ac:dyDescent="0.15">
      <c r="A450" s="6" t="s">
        <v>1541</v>
      </c>
      <c r="B450" s="6" t="s">
        <v>1012</v>
      </c>
      <c r="C450" s="6" t="s">
        <v>1012</v>
      </c>
      <c r="D450" s="6" t="s">
        <v>1013</v>
      </c>
      <c r="E450" s="6" t="s">
        <v>1013</v>
      </c>
      <c r="F450" s="6" t="s">
        <v>1013</v>
      </c>
      <c r="G450" s="6" t="s">
        <v>24</v>
      </c>
      <c r="H450" s="6" t="s">
        <v>1045</v>
      </c>
      <c r="I450" s="6" t="s">
        <v>1046</v>
      </c>
      <c r="J450" s="6" t="s">
        <v>27</v>
      </c>
      <c r="K450" s="6" t="s">
        <v>1513</v>
      </c>
      <c r="L450" s="6" t="s">
        <v>1545</v>
      </c>
      <c r="M450" s="6" t="s">
        <v>1533</v>
      </c>
      <c r="N450" s="6">
        <v>1</v>
      </c>
      <c r="O450" s="8"/>
      <c r="P450" s="8">
        <f>VLOOKUP(H450,[1]地区分门店生意计划!$O$2:$AB$1572,14,0)</f>
        <v>31.583333333333332</v>
      </c>
      <c r="Q450" s="8">
        <v>18.916666666666668</v>
      </c>
      <c r="R450" s="7">
        <f t="shared" si="146"/>
        <v>25.016666666666666</v>
      </c>
      <c r="S450" s="17">
        <f t="shared" si="147"/>
        <v>0.32246696035242284</v>
      </c>
      <c r="T450" s="6">
        <v>4</v>
      </c>
      <c r="U450" s="6">
        <v>3</v>
      </c>
      <c r="V450" s="6">
        <v>3</v>
      </c>
      <c r="W450" s="6">
        <v>2</v>
      </c>
      <c r="X450" s="6" t="s">
        <v>41</v>
      </c>
      <c r="Y450" s="8">
        <v>25</v>
      </c>
      <c r="Z450" s="8">
        <v>25</v>
      </c>
      <c r="AA450" s="8">
        <v>25</v>
      </c>
      <c r="AB450" s="8">
        <v>25</v>
      </c>
      <c r="AC450" s="8">
        <v>26</v>
      </c>
      <c r="AD450" s="8">
        <v>26</v>
      </c>
      <c r="AE450" s="8">
        <v>26</v>
      </c>
      <c r="AF450" s="8">
        <v>26</v>
      </c>
      <c r="AG450" s="8">
        <v>27</v>
      </c>
      <c r="AH450" s="21">
        <v>21</v>
      </c>
      <c r="AI450" s="21">
        <v>21.2</v>
      </c>
      <c r="AJ450" s="21">
        <v>27</v>
      </c>
      <c r="AK450" s="8">
        <f t="shared" si="148"/>
        <v>300.2</v>
      </c>
      <c r="AL450" s="8">
        <v>24.58</v>
      </c>
      <c r="AM450" s="17">
        <f t="shared" si="140"/>
        <v>0.98319999999999996</v>
      </c>
      <c r="AN450" s="8">
        <v>25</v>
      </c>
      <c r="AO450" s="17">
        <f t="shared" si="141"/>
        <v>1</v>
      </c>
      <c r="AP450" s="7">
        <v>25</v>
      </c>
      <c r="AQ450" s="17">
        <f t="shared" si="142"/>
        <v>1</v>
      </c>
      <c r="AR450" s="21">
        <v>30</v>
      </c>
      <c r="AS450" s="17">
        <f t="shared" si="143"/>
        <v>1.2</v>
      </c>
      <c r="AT450" s="21">
        <v>26</v>
      </c>
      <c r="AU450" s="17">
        <f t="shared" si="149"/>
        <v>1</v>
      </c>
      <c r="AV450" s="21">
        <v>33.799999999999997</v>
      </c>
      <c r="AW450" s="17">
        <f t="shared" si="150"/>
        <v>1.2999999999999998</v>
      </c>
      <c r="AX450" s="17"/>
      <c r="AY450" s="21">
        <v>15.449999999999998</v>
      </c>
      <c r="AZ450" s="17">
        <f t="shared" si="129"/>
        <v>0.59423076923076912</v>
      </c>
      <c r="BA450" s="17" t="s">
        <v>1537</v>
      </c>
      <c r="BB450" s="21">
        <v>0</v>
      </c>
      <c r="BC450" s="17">
        <f t="shared" si="130"/>
        <v>0</v>
      </c>
      <c r="BD450" s="21">
        <v>20.749999999999989</v>
      </c>
      <c r="BE450" s="17">
        <f t="shared" si="131"/>
        <v>0.76851851851851816</v>
      </c>
      <c r="BF450" s="21">
        <v>16.520000000000003</v>
      </c>
      <c r="BG450" s="17">
        <f t="shared" si="132"/>
        <v>0.78666666666666685</v>
      </c>
      <c r="BH450" s="21">
        <v>29.53</v>
      </c>
      <c r="BI450" s="17">
        <f t="shared" si="139"/>
        <v>1.392924528301887</v>
      </c>
      <c r="BJ450" s="21">
        <f t="shared" si="133"/>
        <v>273.2</v>
      </c>
      <c r="BK450" s="21">
        <f t="shared" si="134"/>
        <v>246.63</v>
      </c>
      <c r="BL450" s="21">
        <f t="shared" si="135"/>
        <v>69.2</v>
      </c>
      <c r="BM450" s="21">
        <f t="shared" si="136"/>
        <v>46.050000000000004</v>
      </c>
      <c r="BN450" s="17"/>
      <c r="BO450" s="17"/>
      <c r="BQ450" s="17">
        <v>0.68114177724157676</v>
      </c>
      <c r="BR450" s="26">
        <v>0.72</v>
      </c>
      <c r="BS450" s="26">
        <f t="shared" si="137"/>
        <v>0.78114177724157674</v>
      </c>
      <c r="BU450" s="17">
        <f t="shared" si="138"/>
        <v>0</v>
      </c>
    </row>
    <row r="451" spans="1:73" s="6" customFormat="1" ht="18.75" customHeight="1" x14ac:dyDescent="0.15">
      <c r="A451" s="6" t="s">
        <v>1541</v>
      </c>
      <c r="B451" s="6" t="s">
        <v>1012</v>
      </c>
      <c r="C451" s="6" t="s">
        <v>1012</v>
      </c>
      <c r="D451" s="6" t="s">
        <v>1013</v>
      </c>
      <c r="E451" s="6" t="s">
        <v>1013</v>
      </c>
      <c r="F451" s="6" t="s">
        <v>1013</v>
      </c>
      <c r="G451" s="6" t="s">
        <v>24</v>
      </c>
      <c r="H451" s="6" t="s">
        <v>1047</v>
      </c>
      <c r="I451" s="6" t="s">
        <v>1373</v>
      </c>
      <c r="J451" s="6" t="s">
        <v>29</v>
      </c>
      <c r="K451" s="6" t="s">
        <v>1520</v>
      </c>
      <c r="L451" s="6" t="s">
        <v>1545</v>
      </c>
      <c r="M451" s="6" t="s">
        <v>1535</v>
      </c>
      <c r="N451" s="6">
        <v>0</v>
      </c>
      <c r="O451" s="8"/>
      <c r="P451" s="8">
        <f>VLOOKUP(H451,[1]地区分门店生意计划!$O$2:$AB$1572,14,0)</f>
        <v>3.0833333333333335</v>
      </c>
      <c r="Q451" s="8">
        <v>8</v>
      </c>
      <c r="R451" s="7">
        <f t="shared" si="146"/>
        <v>12.083333333333334</v>
      </c>
      <c r="S451" s="17">
        <f t="shared" si="147"/>
        <v>0.51041666666666674</v>
      </c>
      <c r="T451" s="6">
        <v>3</v>
      </c>
      <c r="U451" s="6">
        <v>3</v>
      </c>
      <c r="V451" s="6">
        <v>3</v>
      </c>
      <c r="W451" s="6">
        <v>2</v>
      </c>
      <c r="X451" s="6" t="s">
        <v>36</v>
      </c>
      <c r="Y451" s="8">
        <v>12.5</v>
      </c>
      <c r="Z451" s="8">
        <v>12.5</v>
      </c>
      <c r="AA451" s="8">
        <v>12</v>
      </c>
      <c r="AB451" s="8">
        <v>12</v>
      </c>
      <c r="AC451" s="8">
        <v>12</v>
      </c>
      <c r="AD451" s="8">
        <v>12</v>
      </c>
      <c r="AE451" s="8">
        <v>12</v>
      </c>
      <c r="AF451" s="8">
        <v>12</v>
      </c>
      <c r="AG451" s="8">
        <v>12</v>
      </c>
      <c r="AH451" s="21">
        <v>12</v>
      </c>
      <c r="AI451" s="21">
        <v>12</v>
      </c>
      <c r="AJ451" s="21">
        <v>12</v>
      </c>
      <c r="AK451" s="8">
        <f t="shared" si="148"/>
        <v>145</v>
      </c>
      <c r="AL451" s="8">
        <v>20</v>
      </c>
      <c r="AM451" s="17">
        <f t="shared" si="140"/>
        <v>1.6</v>
      </c>
      <c r="AN451" s="8">
        <v>13</v>
      </c>
      <c r="AO451" s="17">
        <f t="shared" si="141"/>
        <v>1.04</v>
      </c>
      <c r="AP451" s="7">
        <v>15</v>
      </c>
      <c r="AQ451" s="17">
        <f t="shared" si="142"/>
        <v>1.25</v>
      </c>
      <c r="AR451" s="21">
        <v>12</v>
      </c>
      <c r="AS451" s="17">
        <f t="shared" si="143"/>
        <v>1</v>
      </c>
      <c r="AT451" s="21">
        <v>12</v>
      </c>
      <c r="AU451" s="17">
        <f t="shared" si="149"/>
        <v>1</v>
      </c>
      <c r="AV451" s="21">
        <v>16.600000000000001</v>
      </c>
      <c r="AW451" s="17">
        <f t="shared" si="150"/>
        <v>1.3833333333333335</v>
      </c>
      <c r="AX451" s="17"/>
      <c r="AY451" s="21">
        <v>15.629999999999999</v>
      </c>
      <c r="AZ451" s="17">
        <f t="shared" ref="AZ451:AZ514" si="151">AY451/AE451</f>
        <v>1.3025</v>
      </c>
      <c r="BA451" s="17"/>
      <c r="BB451" s="21">
        <v>-0.28999999999999998</v>
      </c>
      <c r="BC451" s="17">
        <f t="shared" ref="BC451:BC514" si="152">BB451/AF451</f>
        <v>-2.4166666666666666E-2</v>
      </c>
      <c r="BD451" s="21">
        <v>18.75</v>
      </c>
      <c r="BE451" s="17">
        <f t="shared" ref="BE451:BE514" si="153">BD451/AG451</f>
        <v>1.5625</v>
      </c>
      <c r="BF451" s="21">
        <v>15.26</v>
      </c>
      <c r="BG451" s="17">
        <f t="shared" ref="BG451:BG514" si="154">BF451/AH451</f>
        <v>1.2716666666666667</v>
      </c>
      <c r="BH451" s="21">
        <v>16.670000000000002</v>
      </c>
      <c r="BI451" s="17">
        <f t="shared" ref="BI451:BI514" si="155">BH451/AI451</f>
        <v>1.3891666666666669</v>
      </c>
      <c r="BJ451" s="21">
        <f t="shared" ref="BJ451:BJ514" si="156">SUM(Y451:AI451)</f>
        <v>133</v>
      </c>
      <c r="BK451" s="21">
        <f t="shared" ref="BK451:BK514" si="157">AL451+AN451+AP451+AR451+AT451+AV451+AY451+BB451+BD451+BF451+BH451</f>
        <v>154.62</v>
      </c>
      <c r="BL451" s="21">
        <f t="shared" ref="BL451:BL514" si="158">AH451+AI451+AJ451</f>
        <v>36</v>
      </c>
      <c r="BM451" s="21">
        <f t="shared" ref="BM451:BM514" si="159">BF451+BH451</f>
        <v>31.93</v>
      </c>
      <c r="BN451" s="17"/>
      <c r="BO451" s="17"/>
      <c r="BQ451" s="17">
        <v>0.68114177724157676</v>
      </c>
      <c r="BR451" s="26">
        <v>0.72</v>
      </c>
      <c r="BS451" s="26">
        <f t="shared" ref="BS451:BS514" si="160">BQ451+10%</f>
        <v>0.78114177724157674</v>
      </c>
      <c r="BU451" s="17">
        <f t="shared" ref="BU451:BU514" si="161">BT451/AJ451</f>
        <v>0</v>
      </c>
    </row>
    <row r="452" spans="1:73" s="6" customFormat="1" ht="18.75" customHeight="1" x14ac:dyDescent="0.15">
      <c r="A452" s="6" t="s">
        <v>1541</v>
      </c>
      <c r="B452" s="6" t="s">
        <v>1012</v>
      </c>
      <c r="C452" s="6" t="s">
        <v>1012</v>
      </c>
      <c r="D452" s="6" t="s">
        <v>1013</v>
      </c>
      <c r="E452" s="6" t="s">
        <v>1013</v>
      </c>
      <c r="F452" s="6" t="s">
        <v>1013</v>
      </c>
      <c r="G452" s="6" t="s">
        <v>24</v>
      </c>
      <c r="H452" s="6" t="s">
        <v>1048</v>
      </c>
      <c r="I452" s="6" t="s">
        <v>1049</v>
      </c>
      <c r="J452" s="6" t="s">
        <v>27</v>
      </c>
      <c r="K452" s="6" t="s">
        <v>1539</v>
      </c>
      <c r="L452" s="6" t="s">
        <v>1545</v>
      </c>
      <c r="M452" s="6" t="s">
        <v>1533</v>
      </c>
      <c r="N452" s="6">
        <v>1</v>
      </c>
      <c r="O452" s="8"/>
      <c r="P452" s="8">
        <f>VLOOKUP(H452,[1]地区分门店生意计划!$O$2:$AB$1572,14,0)</f>
        <v>6.666666666666667</v>
      </c>
      <c r="Q452" s="8">
        <v>8</v>
      </c>
      <c r="R452" s="7">
        <f t="shared" si="146"/>
        <v>10.583333333333334</v>
      </c>
      <c r="S452" s="17">
        <f t="shared" si="147"/>
        <v>0.32291666666666674</v>
      </c>
      <c r="T452" s="6">
        <v>4</v>
      </c>
      <c r="U452" s="6">
        <v>4</v>
      </c>
      <c r="V452" s="6">
        <v>4</v>
      </c>
      <c r="W452" s="6">
        <v>3</v>
      </c>
      <c r="X452" s="6" t="s">
        <v>28</v>
      </c>
      <c r="Y452" s="8">
        <v>8.5</v>
      </c>
      <c r="Z452" s="8">
        <v>8.5</v>
      </c>
      <c r="AA452" s="8">
        <v>11</v>
      </c>
      <c r="AB452" s="8">
        <v>12</v>
      </c>
      <c r="AC452" s="8">
        <v>12</v>
      </c>
      <c r="AD452" s="8">
        <v>11</v>
      </c>
      <c r="AE452" s="8">
        <v>11</v>
      </c>
      <c r="AF452" s="8">
        <v>12</v>
      </c>
      <c r="AG452" s="8">
        <v>12</v>
      </c>
      <c r="AH452" s="21">
        <v>9</v>
      </c>
      <c r="AI452" s="21">
        <v>9</v>
      </c>
      <c r="AJ452" s="21">
        <v>11</v>
      </c>
      <c r="AK452" s="8">
        <f t="shared" si="148"/>
        <v>127</v>
      </c>
      <c r="AL452" s="8">
        <v>6</v>
      </c>
      <c r="AM452" s="17">
        <f t="shared" si="140"/>
        <v>0.70588235294117652</v>
      </c>
      <c r="AN452" s="8">
        <v>13.669999999999998</v>
      </c>
      <c r="AO452" s="17">
        <f t="shared" si="141"/>
        <v>1.6082352941176468</v>
      </c>
      <c r="AP452" s="7">
        <v>8.5</v>
      </c>
      <c r="AQ452" s="17">
        <f t="shared" si="142"/>
        <v>0.77272727272727271</v>
      </c>
      <c r="AR452" s="21">
        <v>9</v>
      </c>
      <c r="AS452" s="17">
        <f t="shared" si="143"/>
        <v>0.75</v>
      </c>
      <c r="AT452" s="21">
        <v>14</v>
      </c>
      <c r="AU452" s="17">
        <f t="shared" si="149"/>
        <v>1.1666666666666667</v>
      </c>
      <c r="AV452" s="21">
        <v>11.58</v>
      </c>
      <c r="AW452" s="17">
        <f t="shared" si="150"/>
        <v>1.0527272727272727</v>
      </c>
      <c r="AX452" s="17"/>
      <c r="AY452" s="21">
        <v>12.124999999999998</v>
      </c>
      <c r="AZ452" s="17">
        <f t="shared" si="151"/>
        <v>1.1022727272727271</v>
      </c>
      <c r="BA452" s="17"/>
      <c r="BB452" s="21">
        <v>4.33</v>
      </c>
      <c r="BC452" s="17">
        <f t="shared" si="152"/>
        <v>0.36083333333333334</v>
      </c>
      <c r="BD452" s="21">
        <v>8.7083333333333321</v>
      </c>
      <c r="BE452" s="17">
        <f t="shared" si="153"/>
        <v>0.72569444444444431</v>
      </c>
      <c r="BF452" s="21">
        <v>9.0416666666666679</v>
      </c>
      <c r="BG452" s="17">
        <f t="shared" si="154"/>
        <v>1.0046296296296298</v>
      </c>
      <c r="BH452" s="21">
        <v>7.7499999999999982</v>
      </c>
      <c r="BI452" s="17">
        <f t="shared" si="155"/>
        <v>0.86111111111111094</v>
      </c>
      <c r="BJ452" s="21">
        <f t="shared" si="156"/>
        <v>116</v>
      </c>
      <c r="BK452" s="21">
        <f t="shared" si="157"/>
        <v>104.705</v>
      </c>
      <c r="BL452" s="21">
        <f t="shared" si="158"/>
        <v>29</v>
      </c>
      <c r="BM452" s="21">
        <f t="shared" si="159"/>
        <v>16.791666666666664</v>
      </c>
      <c r="BN452" s="17"/>
      <c r="BO452" s="17" t="s">
        <v>1601</v>
      </c>
      <c r="BQ452" s="17">
        <v>0.68114177724157676</v>
      </c>
      <c r="BR452" s="26">
        <v>0.72</v>
      </c>
      <c r="BS452" s="26">
        <f t="shared" si="160"/>
        <v>0.78114177724157674</v>
      </c>
      <c r="BU452" s="17">
        <f t="shared" si="161"/>
        <v>0</v>
      </c>
    </row>
    <row r="453" spans="1:73" s="6" customFormat="1" ht="18.75" customHeight="1" x14ac:dyDescent="0.15">
      <c r="A453" s="6" t="s">
        <v>1541</v>
      </c>
      <c r="B453" s="6" t="s">
        <v>1012</v>
      </c>
      <c r="C453" s="6" t="s">
        <v>1012</v>
      </c>
      <c r="D453" s="6" t="s">
        <v>1013</v>
      </c>
      <c r="E453" s="6" t="s">
        <v>1013</v>
      </c>
      <c r="F453" s="6" t="s">
        <v>1013</v>
      </c>
      <c r="G453" s="6" t="s">
        <v>24</v>
      </c>
      <c r="H453" s="6" t="s">
        <v>1050</v>
      </c>
      <c r="I453" s="6" t="s">
        <v>1051</v>
      </c>
      <c r="J453" s="6" t="s">
        <v>29</v>
      </c>
      <c r="K453" s="6" t="s">
        <v>1520</v>
      </c>
      <c r="L453" s="6" t="s">
        <v>1545</v>
      </c>
      <c r="M453" s="6" t="s">
        <v>1533</v>
      </c>
      <c r="N453" s="6">
        <v>1</v>
      </c>
      <c r="O453" s="8"/>
      <c r="P453" s="8">
        <f>VLOOKUP(H453,[1]地区分门店生意计划!$O$2:$AB$1572,14,0)</f>
        <v>41.083333333333336</v>
      </c>
      <c r="Q453" s="8">
        <v>32.166666666666664</v>
      </c>
      <c r="R453" s="7">
        <f t="shared" si="146"/>
        <v>33.541666666666664</v>
      </c>
      <c r="S453" s="17">
        <f t="shared" si="147"/>
        <v>4.2746113989637236E-2</v>
      </c>
      <c r="T453" s="6">
        <v>3</v>
      </c>
      <c r="U453" s="6">
        <v>3</v>
      </c>
      <c r="V453" s="6">
        <v>3</v>
      </c>
      <c r="W453" s="6">
        <v>2</v>
      </c>
      <c r="X453" s="6" t="s">
        <v>36</v>
      </c>
      <c r="Y453" s="8">
        <v>36</v>
      </c>
      <c r="Z453" s="8">
        <v>36</v>
      </c>
      <c r="AA453" s="8">
        <v>35</v>
      </c>
      <c r="AB453" s="8">
        <v>34</v>
      </c>
      <c r="AC453" s="8">
        <v>34</v>
      </c>
      <c r="AD453" s="8">
        <v>34</v>
      </c>
      <c r="AE453" s="8">
        <v>34</v>
      </c>
      <c r="AF453" s="8">
        <v>35</v>
      </c>
      <c r="AG453" s="8">
        <v>35</v>
      </c>
      <c r="AH453" s="21">
        <v>27</v>
      </c>
      <c r="AI453" s="21">
        <v>27.5</v>
      </c>
      <c r="AJ453" s="21">
        <v>35</v>
      </c>
      <c r="AK453" s="8">
        <f t="shared" si="148"/>
        <v>402.5</v>
      </c>
      <c r="AL453" s="8">
        <v>46.92</v>
      </c>
      <c r="AM453" s="17">
        <f t="shared" si="140"/>
        <v>1.3033333333333335</v>
      </c>
      <c r="AN453" s="8">
        <v>32</v>
      </c>
      <c r="AO453" s="17">
        <f t="shared" si="141"/>
        <v>0.88888888888888884</v>
      </c>
      <c r="AP453" s="7">
        <v>35</v>
      </c>
      <c r="AQ453" s="17">
        <f t="shared" si="142"/>
        <v>1</v>
      </c>
      <c r="AR453" s="21">
        <v>34</v>
      </c>
      <c r="AS453" s="17">
        <f t="shared" si="143"/>
        <v>1</v>
      </c>
      <c r="AT453" s="21">
        <v>35</v>
      </c>
      <c r="AU453" s="17">
        <f t="shared" si="149"/>
        <v>1.0294117647058822</v>
      </c>
      <c r="AV453" s="21">
        <v>35</v>
      </c>
      <c r="AW453" s="17">
        <f t="shared" si="150"/>
        <v>1.0294117647058822</v>
      </c>
      <c r="AX453" s="17"/>
      <c r="AY453" s="21">
        <v>13.99</v>
      </c>
      <c r="AZ453" s="17">
        <f t="shared" si="151"/>
        <v>0.41147058823529414</v>
      </c>
      <c r="BA453" s="17" t="s">
        <v>1537</v>
      </c>
      <c r="BB453" s="21">
        <v>14</v>
      </c>
      <c r="BC453" s="17">
        <f t="shared" si="152"/>
        <v>0.4</v>
      </c>
      <c r="BD453" s="21">
        <v>6</v>
      </c>
      <c r="BE453" s="17">
        <f t="shared" si="153"/>
        <v>0.17142857142857143</v>
      </c>
      <c r="BF453" s="21">
        <v>26.5</v>
      </c>
      <c r="BG453" s="17">
        <f t="shared" si="154"/>
        <v>0.98148148148148151</v>
      </c>
      <c r="BH453" s="21">
        <v>0.62000000000000011</v>
      </c>
      <c r="BI453" s="17">
        <f t="shared" si="155"/>
        <v>2.2545454545454549E-2</v>
      </c>
      <c r="BJ453" s="21">
        <f t="shared" si="156"/>
        <v>367.5</v>
      </c>
      <c r="BK453" s="21">
        <f t="shared" si="157"/>
        <v>279.03000000000003</v>
      </c>
      <c r="BL453" s="21">
        <f t="shared" si="158"/>
        <v>89.5</v>
      </c>
      <c r="BM453" s="21">
        <f t="shared" si="159"/>
        <v>27.12</v>
      </c>
      <c r="BN453" s="17" t="s">
        <v>1601</v>
      </c>
      <c r="BO453" s="17" t="s">
        <v>1601</v>
      </c>
      <c r="BQ453" s="17">
        <v>0.68114177724157676</v>
      </c>
      <c r="BR453" s="26">
        <v>0.72</v>
      </c>
      <c r="BS453" s="26">
        <f t="shared" si="160"/>
        <v>0.78114177724157674</v>
      </c>
      <c r="BU453" s="17">
        <f t="shared" si="161"/>
        <v>0</v>
      </c>
    </row>
    <row r="454" spans="1:73" s="6" customFormat="1" ht="18.75" customHeight="1" x14ac:dyDescent="0.15">
      <c r="A454" s="6" t="s">
        <v>1541</v>
      </c>
      <c r="B454" s="6" t="s">
        <v>1012</v>
      </c>
      <c r="C454" s="6" t="s">
        <v>1012</v>
      </c>
      <c r="D454" s="6" t="s">
        <v>1013</v>
      </c>
      <c r="E454" s="6" t="s">
        <v>1013</v>
      </c>
      <c r="F454" s="6" t="s">
        <v>1013</v>
      </c>
      <c r="G454" s="6" t="s">
        <v>24</v>
      </c>
      <c r="H454" s="6" t="s">
        <v>1374</v>
      </c>
      <c r="I454" s="6" t="s">
        <v>1303</v>
      </c>
      <c r="J454" s="6" t="s">
        <v>29</v>
      </c>
      <c r="K454" s="6" t="s">
        <v>1520</v>
      </c>
      <c r="L454" s="6" t="s">
        <v>1545</v>
      </c>
      <c r="M454" s="6" t="s">
        <v>1533</v>
      </c>
      <c r="N454" s="6">
        <v>1</v>
      </c>
      <c r="O454" s="8"/>
      <c r="P454" s="8">
        <f>VLOOKUP(H454,[1]地区分门店生意计划!$O$2:$AB$1572,14,0)</f>
        <v>0</v>
      </c>
      <c r="Q454" s="8">
        <v>1</v>
      </c>
      <c r="R454" s="7">
        <f t="shared" si="146"/>
        <v>11.166666666666666</v>
      </c>
      <c r="S454" s="17">
        <f t="shared" si="147"/>
        <v>10.166666666666666</v>
      </c>
      <c r="T454" s="6">
        <v>4</v>
      </c>
      <c r="U454" s="6">
        <v>4</v>
      </c>
      <c r="V454" s="6">
        <v>4</v>
      </c>
      <c r="W454" s="6">
        <v>3</v>
      </c>
      <c r="X454" s="6" t="s">
        <v>28</v>
      </c>
      <c r="Y454" s="8">
        <v>12.5</v>
      </c>
      <c r="Z454" s="8">
        <v>12.5</v>
      </c>
      <c r="AA454" s="8">
        <v>9</v>
      </c>
      <c r="AB454" s="8">
        <v>10</v>
      </c>
      <c r="AC454" s="8">
        <v>10</v>
      </c>
      <c r="AD454" s="8">
        <v>11</v>
      </c>
      <c r="AE454" s="8">
        <v>11</v>
      </c>
      <c r="AF454" s="8">
        <v>11</v>
      </c>
      <c r="AG454" s="8">
        <v>13</v>
      </c>
      <c r="AH454" s="21">
        <v>11</v>
      </c>
      <c r="AI454" s="21">
        <v>11</v>
      </c>
      <c r="AJ454" s="21">
        <v>12</v>
      </c>
      <c r="AK454" s="8">
        <f t="shared" si="148"/>
        <v>134</v>
      </c>
      <c r="AL454" s="8">
        <v>10.08</v>
      </c>
      <c r="AM454" s="17">
        <f t="shared" si="140"/>
        <v>0.80640000000000001</v>
      </c>
      <c r="AN454" s="8">
        <v>18.5</v>
      </c>
      <c r="AO454" s="17">
        <f t="shared" si="141"/>
        <v>1.48</v>
      </c>
      <c r="AP454" s="7">
        <v>14</v>
      </c>
      <c r="AQ454" s="17">
        <f t="shared" si="142"/>
        <v>1.5555555555555556</v>
      </c>
      <c r="AR454" s="21">
        <v>23</v>
      </c>
      <c r="AS454" s="17">
        <f t="shared" si="143"/>
        <v>2.2999999999999998</v>
      </c>
      <c r="AT454" s="21">
        <v>10</v>
      </c>
      <c r="AU454" s="17">
        <f t="shared" si="149"/>
        <v>1</v>
      </c>
      <c r="AV454" s="21">
        <v>15</v>
      </c>
      <c r="AW454" s="17">
        <f t="shared" si="150"/>
        <v>1.3636363636363635</v>
      </c>
      <c r="AX454" s="17"/>
      <c r="AY454" s="21">
        <v>13.180000000000001</v>
      </c>
      <c r="AZ454" s="17">
        <f t="shared" si="151"/>
        <v>1.1981818181818182</v>
      </c>
      <c r="BA454" s="17"/>
      <c r="BB454" s="21">
        <v>5.21</v>
      </c>
      <c r="BC454" s="17">
        <f t="shared" si="152"/>
        <v>0.47363636363636363</v>
      </c>
      <c r="BD454" s="21">
        <v>11.540000000000001</v>
      </c>
      <c r="BE454" s="17">
        <f t="shared" si="153"/>
        <v>0.88769230769230778</v>
      </c>
      <c r="BF454" s="21">
        <v>13.92</v>
      </c>
      <c r="BG454" s="17">
        <f t="shared" si="154"/>
        <v>1.2654545454545454</v>
      </c>
      <c r="BH454" s="21">
        <v>18.620000000000005</v>
      </c>
      <c r="BI454" s="17">
        <f t="shared" si="155"/>
        <v>1.6927272727272731</v>
      </c>
      <c r="BJ454" s="21">
        <f t="shared" si="156"/>
        <v>122</v>
      </c>
      <c r="BK454" s="21">
        <f t="shared" si="157"/>
        <v>153.05000000000001</v>
      </c>
      <c r="BL454" s="21">
        <f t="shared" si="158"/>
        <v>34</v>
      </c>
      <c r="BM454" s="21">
        <f t="shared" si="159"/>
        <v>32.540000000000006</v>
      </c>
      <c r="BN454" s="17"/>
      <c r="BO454" s="17"/>
      <c r="BQ454" s="17">
        <v>0.68114177724157676</v>
      </c>
      <c r="BR454" s="26">
        <v>0.72</v>
      </c>
      <c r="BS454" s="26">
        <f t="shared" si="160"/>
        <v>0.78114177724157674</v>
      </c>
      <c r="BU454" s="17">
        <f t="shared" si="161"/>
        <v>0</v>
      </c>
    </row>
    <row r="455" spans="1:73" s="6" customFormat="1" ht="18.75" customHeight="1" x14ac:dyDescent="0.15">
      <c r="A455" s="6" t="s">
        <v>1541</v>
      </c>
      <c r="B455" s="6" t="s">
        <v>1458</v>
      </c>
      <c r="C455" s="6" t="s">
        <v>1473</v>
      </c>
      <c r="D455" s="6" t="s">
        <v>1116</v>
      </c>
      <c r="E455" s="6" t="s">
        <v>1116</v>
      </c>
      <c r="F455" s="6" t="s">
        <v>1116</v>
      </c>
      <c r="G455" s="6" t="s">
        <v>355</v>
      </c>
      <c r="H455" s="6" t="s">
        <v>1310</v>
      </c>
      <c r="I455" s="6" t="s">
        <v>1311</v>
      </c>
      <c r="J455" s="6" t="s">
        <v>29</v>
      </c>
      <c r="K455" s="6" t="s">
        <v>1520</v>
      </c>
      <c r="L455" s="6" t="s">
        <v>1545</v>
      </c>
      <c r="M455" s="6" t="s">
        <v>1533</v>
      </c>
      <c r="N455" s="6">
        <v>1</v>
      </c>
      <c r="O455" s="8"/>
      <c r="P455" s="8"/>
      <c r="Q455" s="8">
        <v>5</v>
      </c>
      <c r="R455" s="7">
        <f t="shared" si="146"/>
        <v>17.296015700328713</v>
      </c>
      <c r="S455" s="17">
        <f t="shared" si="147"/>
        <v>2.4592031400657426</v>
      </c>
      <c r="V455" s="6">
        <v>2</v>
      </c>
      <c r="W455" s="6">
        <v>1</v>
      </c>
      <c r="X455" s="6" t="s">
        <v>1356</v>
      </c>
      <c r="Y455" s="8">
        <v>21</v>
      </c>
      <c r="Z455" s="8">
        <v>18</v>
      </c>
      <c r="AA455" s="8">
        <v>18</v>
      </c>
      <c r="AB455" s="8">
        <v>17</v>
      </c>
      <c r="AC455" s="8">
        <v>16</v>
      </c>
      <c r="AD455" s="8">
        <v>16</v>
      </c>
      <c r="AE455" s="8">
        <v>18</v>
      </c>
      <c r="AF455" s="8">
        <v>16</v>
      </c>
      <c r="AG455" s="8">
        <v>17</v>
      </c>
      <c r="AH455" s="21">
        <v>14.489611716827994</v>
      </c>
      <c r="AI455" s="21">
        <v>16.062576687116565</v>
      </c>
      <c r="AJ455" s="21">
        <v>20</v>
      </c>
      <c r="AK455" s="8">
        <f t="shared" si="148"/>
        <v>207.55218840394457</v>
      </c>
      <c r="AL455" s="8"/>
      <c r="AM455" s="17">
        <f t="shared" si="140"/>
        <v>0</v>
      </c>
      <c r="AN455" s="8"/>
      <c r="AO455" s="17">
        <f t="shared" si="141"/>
        <v>0</v>
      </c>
      <c r="AP455" s="7">
        <v>24.541666666666664</v>
      </c>
      <c r="AQ455" s="17">
        <f t="shared" si="142"/>
        <v>1.3634259259259258</v>
      </c>
      <c r="AR455" s="21">
        <v>15.08</v>
      </c>
      <c r="AS455" s="17">
        <f t="shared" si="143"/>
        <v>0.88705882352941179</v>
      </c>
      <c r="AT455" s="21">
        <v>25.75</v>
      </c>
      <c r="AU455" s="17">
        <f t="shared" si="149"/>
        <v>1.609375</v>
      </c>
      <c r="AV455" s="21">
        <v>38.5</v>
      </c>
      <c r="AW455" s="17">
        <f t="shared" si="150"/>
        <v>2.40625</v>
      </c>
      <c r="AX455" s="17"/>
      <c r="AY455" s="21">
        <v>11.45</v>
      </c>
      <c r="AZ455" s="17">
        <f t="shared" si="151"/>
        <v>0.63611111111111107</v>
      </c>
      <c r="BA455" s="17" t="s">
        <v>1537</v>
      </c>
      <c r="BB455" s="21">
        <v>6.5</v>
      </c>
      <c r="BC455" s="17">
        <f t="shared" si="152"/>
        <v>0.40625</v>
      </c>
      <c r="BD455" s="21">
        <v>20</v>
      </c>
      <c r="BE455" s="17">
        <f t="shared" si="153"/>
        <v>1.1764705882352942</v>
      </c>
      <c r="BF455" s="21">
        <v>23.38</v>
      </c>
      <c r="BG455" s="17">
        <f t="shared" si="154"/>
        <v>1.6135698082818088</v>
      </c>
      <c r="BH455" s="21">
        <v>17.130000000000003</v>
      </c>
      <c r="BI455" s="17">
        <f t="shared" si="155"/>
        <v>1.066454052402414</v>
      </c>
      <c r="BJ455" s="21">
        <f t="shared" si="156"/>
        <v>187.55218840394457</v>
      </c>
      <c r="BK455" s="21">
        <f t="shared" si="157"/>
        <v>182.33166666666665</v>
      </c>
      <c r="BL455" s="21">
        <f t="shared" si="158"/>
        <v>50.552188403944555</v>
      </c>
      <c r="BM455" s="21">
        <f t="shared" si="159"/>
        <v>40.510000000000005</v>
      </c>
      <c r="BN455" s="17"/>
      <c r="BO455" s="17"/>
      <c r="BQ455" s="17">
        <v>0.69927432581841853</v>
      </c>
      <c r="BR455" s="26">
        <v>0.72</v>
      </c>
      <c r="BS455" s="26">
        <f t="shared" si="160"/>
        <v>0.79927432581841851</v>
      </c>
      <c r="BU455" s="17">
        <f t="shared" si="161"/>
        <v>0</v>
      </c>
    </row>
    <row r="456" spans="1:73" s="6" customFormat="1" ht="18.75" customHeight="1" x14ac:dyDescent="0.15">
      <c r="A456" s="6" t="s">
        <v>1541</v>
      </c>
      <c r="B456" s="6" t="s">
        <v>1458</v>
      </c>
      <c r="C456" s="6" t="s">
        <v>1473</v>
      </c>
      <c r="D456" s="6" t="s">
        <v>1116</v>
      </c>
      <c r="E456" s="6" t="s">
        <v>1116</v>
      </c>
      <c r="F456" s="6" t="s">
        <v>1116</v>
      </c>
      <c r="G456" s="6" t="s">
        <v>355</v>
      </c>
      <c r="H456" s="6" t="s">
        <v>1117</v>
      </c>
      <c r="I456" s="6" t="s">
        <v>1118</v>
      </c>
      <c r="J456" s="6" t="s">
        <v>29</v>
      </c>
      <c r="K456" s="6" t="s">
        <v>1520</v>
      </c>
      <c r="L456" s="6" t="s">
        <v>1545</v>
      </c>
      <c r="M456" s="6" t="s">
        <v>1533</v>
      </c>
      <c r="N456" s="6">
        <v>1</v>
      </c>
      <c r="O456" s="8"/>
      <c r="P456" s="8">
        <f>VLOOKUP(H456,[1]地区分门店生意计划!$O$2:$AB$1572,14,0)</f>
        <v>14.583333333333334</v>
      </c>
      <c r="Q456" s="8">
        <v>56.60723888888888</v>
      </c>
      <c r="R456" s="7">
        <f t="shared" si="146"/>
        <v>73.727451811172216</v>
      </c>
      <c r="S456" s="17">
        <f t="shared" si="147"/>
        <v>0.30243857955848408</v>
      </c>
      <c r="T456" s="6">
        <v>5</v>
      </c>
      <c r="U456" s="6">
        <v>5</v>
      </c>
      <c r="V456" s="6">
        <v>3</v>
      </c>
      <c r="W456" s="6">
        <v>2</v>
      </c>
      <c r="X456" s="6" t="s">
        <v>1375</v>
      </c>
      <c r="Y456" s="8">
        <v>65</v>
      </c>
      <c r="Z456" s="8">
        <v>52</v>
      </c>
      <c r="AA456" s="8">
        <v>70</v>
      </c>
      <c r="AB456" s="8">
        <v>90</v>
      </c>
      <c r="AC456" s="8">
        <v>80</v>
      </c>
      <c r="AD456" s="8">
        <v>78</v>
      </c>
      <c r="AE456" s="8">
        <v>78</v>
      </c>
      <c r="AF456" s="8">
        <v>75</v>
      </c>
      <c r="AG456" s="8">
        <v>90</v>
      </c>
      <c r="AH456" s="21">
        <v>62.788317439587978</v>
      </c>
      <c r="AI456" s="21">
        <v>65.941104294478521</v>
      </c>
      <c r="AJ456" s="21">
        <v>78</v>
      </c>
      <c r="AK456" s="8">
        <f t="shared" si="148"/>
        <v>884.72942173406659</v>
      </c>
      <c r="AL456" s="8">
        <v>111.12390000000001</v>
      </c>
      <c r="AM456" s="17">
        <f t="shared" si="140"/>
        <v>1.7095984615384616</v>
      </c>
      <c r="AN456" s="8">
        <v>82.665233333333347</v>
      </c>
      <c r="AO456" s="17">
        <f t="shared" si="141"/>
        <v>1.5897160256410259</v>
      </c>
      <c r="AP456" s="7">
        <v>70.082866666666703</v>
      </c>
      <c r="AQ456" s="17">
        <f t="shared" si="142"/>
        <v>1.0011838095238101</v>
      </c>
      <c r="AR456" s="21">
        <v>118.25</v>
      </c>
      <c r="AS456" s="17">
        <f t="shared" si="143"/>
        <v>1.3138888888888889</v>
      </c>
      <c r="AT456" s="21">
        <v>103.58</v>
      </c>
      <c r="AU456" s="17">
        <f t="shared" si="149"/>
        <v>1.2947500000000001</v>
      </c>
      <c r="AV456" s="21">
        <v>84.291666666666671</v>
      </c>
      <c r="AW456" s="17">
        <f t="shared" si="150"/>
        <v>1.0806623931623933</v>
      </c>
      <c r="AX456" s="17"/>
      <c r="AY456" s="21">
        <v>26.04</v>
      </c>
      <c r="AZ456" s="17">
        <f t="shared" si="151"/>
        <v>0.33384615384615385</v>
      </c>
      <c r="BA456" s="17" t="s">
        <v>1537</v>
      </c>
      <c r="BB456" s="21">
        <v>56.58</v>
      </c>
      <c r="BC456" s="17">
        <f t="shared" si="152"/>
        <v>0.75439999999999996</v>
      </c>
      <c r="BD456" s="21">
        <v>74.42</v>
      </c>
      <c r="BE456" s="17">
        <f t="shared" si="153"/>
        <v>0.8268888888888889</v>
      </c>
      <c r="BF456" s="21">
        <v>49.92</v>
      </c>
      <c r="BG456" s="17">
        <f t="shared" si="154"/>
        <v>0.79505236062474083</v>
      </c>
      <c r="BH456" s="21">
        <v>53.75</v>
      </c>
      <c r="BI456" s="17">
        <f t="shared" si="155"/>
        <v>0.81512132038256868</v>
      </c>
      <c r="BJ456" s="21">
        <f t="shared" si="156"/>
        <v>806.72942173406659</v>
      </c>
      <c r="BK456" s="21">
        <f t="shared" si="157"/>
        <v>830.70366666666666</v>
      </c>
      <c r="BL456" s="21">
        <f t="shared" si="158"/>
        <v>206.72942173406651</v>
      </c>
      <c r="BM456" s="21">
        <f t="shared" si="159"/>
        <v>103.67</v>
      </c>
      <c r="BN456" s="17" t="s">
        <v>1601</v>
      </c>
      <c r="BO456" s="17" t="s">
        <v>1601</v>
      </c>
      <c r="BQ456" s="17">
        <v>0.69927432581841853</v>
      </c>
      <c r="BR456" s="26">
        <v>0.72</v>
      </c>
      <c r="BS456" s="26">
        <f t="shared" si="160"/>
        <v>0.79927432581841851</v>
      </c>
      <c r="BU456" s="17">
        <f t="shared" si="161"/>
        <v>0</v>
      </c>
    </row>
    <row r="457" spans="1:73" s="6" customFormat="1" ht="18.75" customHeight="1" x14ac:dyDescent="0.15">
      <c r="A457" s="6" t="s">
        <v>1541</v>
      </c>
      <c r="B457" s="6" t="s">
        <v>1458</v>
      </c>
      <c r="C457" s="6" t="s">
        <v>1473</v>
      </c>
      <c r="D457" s="6" t="s">
        <v>1116</v>
      </c>
      <c r="E457" s="6" t="s">
        <v>1116</v>
      </c>
      <c r="F457" s="6" t="s">
        <v>1116</v>
      </c>
      <c r="G457" s="6" t="s">
        <v>355</v>
      </c>
      <c r="H457" s="6" t="s">
        <v>1119</v>
      </c>
      <c r="I457" s="6" t="s">
        <v>1120</v>
      </c>
      <c r="J457" s="6" t="s">
        <v>27</v>
      </c>
      <c r="K457" s="6" t="s">
        <v>1539</v>
      </c>
      <c r="L457" s="6" t="s">
        <v>1545</v>
      </c>
      <c r="M457" s="6" t="s">
        <v>1533</v>
      </c>
      <c r="N457" s="6">
        <f>VLOOKUP(H457,[1]地区分门店生意计划!$O$2:$Y$1572,11,0)</f>
        <v>2</v>
      </c>
      <c r="O457" s="8"/>
      <c r="P457" s="8">
        <f>VLOOKUP(H457,[1]地区分门店生意计划!$O$2:$AB$1572,14,0)</f>
        <v>15.953137236569381</v>
      </c>
      <c r="Q457" s="8">
        <v>57.761913078743248</v>
      </c>
      <c r="R457" s="7">
        <f t="shared" si="146"/>
        <v>76.988362700762806</v>
      </c>
      <c r="S457" s="17">
        <f t="shared" si="147"/>
        <v>0.33285687050928048</v>
      </c>
      <c r="U457" s="6">
        <v>2</v>
      </c>
      <c r="V457" s="6">
        <v>1</v>
      </c>
      <c r="W457" s="6">
        <v>1</v>
      </c>
      <c r="Y457" s="8">
        <v>72.107969151670943</v>
      </c>
      <c r="Z457" s="8">
        <v>49.03341902313624</v>
      </c>
      <c r="AA457" s="8">
        <v>80</v>
      </c>
      <c r="AB457" s="8">
        <v>90</v>
      </c>
      <c r="AC457" s="8">
        <v>85</v>
      </c>
      <c r="AD457" s="8">
        <v>80</v>
      </c>
      <c r="AE457" s="8">
        <v>85</v>
      </c>
      <c r="AF457" s="8">
        <v>80</v>
      </c>
      <c r="AG457" s="8">
        <v>85</v>
      </c>
      <c r="AH457" s="21">
        <v>68.396264847843312</v>
      </c>
      <c r="AI457" s="21">
        <v>69.322699386503075</v>
      </c>
      <c r="AJ457" s="21">
        <v>80</v>
      </c>
      <c r="AK457" s="8">
        <f t="shared" si="148"/>
        <v>923.86035240915362</v>
      </c>
      <c r="AL457" s="8">
        <v>115</v>
      </c>
      <c r="AM457" s="17">
        <f t="shared" si="140"/>
        <v>1.594830659536542</v>
      </c>
      <c r="AN457" s="8">
        <v>142.31</v>
      </c>
      <c r="AO457" s="17">
        <f t="shared" si="141"/>
        <v>2.9023062808010911</v>
      </c>
      <c r="AP457" s="7">
        <v>45.081160093683877</v>
      </c>
      <c r="AQ457" s="17">
        <f t="shared" si="142"/>
        <v>0.56351450117104851</v>
      </c>
      <c r="AR457" s="21">
        <v>71.469287171350857</v>
      </c>
      <c r="AS457" s="17">
        <f t="shared" si="143"/>
        <v>0.79410319079278735</v>
      </c>
      <c r="AT457" s="21">
        <v>106.21352901178601</v>
      </c>
      <c r="AU457" s="17">
        <f t="shared" si="149"/>
        <v>1.2495709295504236</v>
      </c>
      <c r="AV457" s="21">
        <v>122.18267490178297</v>
      </c>
      <c r="AW457" s="17">
        <f t="shared" si="150"/>
        <v>1.5272834362722871</v>
      </c>
      <c r="AX457" s="17"/>
      <c r="AY457" s="21">
        <v>73.762532109398592</v>
      </c>
      <c r="AZ457" s="17">
        <f t="shared" si="151"/>
        <v>0.86779449540468934</v>
      </c>
      <c r="BA457" s="17" t="s">
        <v>1537</v>
      </c>
      <c r="BB457" s="21">
        <v>48.72354978845572</v>
      </c>
      <c r="BC457" s="17">
        <f t="shared" si="152"/>
        <v>0.60904437235569653</v>
      </c>
      <c r="BD457" s="21">
        <v>89.183587941976413</v>
      </c>
      <c r="BE457" s="17">
        <f t="shared" si="153"/>
        <v>1.0492186816703106</v>
      </c>
      <c r="BF457" s="21">
        <v>68.058100751580028</v>
      </c>
      <c r="BG457" s="17">
        <f t="shared" si="154"/>
        <v>0.99505581047421854</v>
      </c>
      <c r="BH457" s="21">
        <v>66.151100069829567</v>
      </c>
      <c r="BI457" s="17">
        <f t="shared" si="155"/>
        <v>0.95424876202540077</v>
      </c>
      <c r="BJ457" s="21">
        <f t="shared" si="156"/>
        <v>843.86035240915362</v>
      </c>
      <c r="BK457" s="21">
        <f t="shared" si="157"/>
        <v>948.13552183984393</v>
      </c>
      <c r="BL457" s="21">
        <f t="shared" si="158"/>
        <v>217.7189642343464</v>
      </c>
      <c r="BM457" s="21">
        <f t="shared" si="159"/>
        <v>134.20920082140958</v>
      </c>
      <c r="BN457" s="17"/>
      <c r="BO457" s="17" t="s">
        <v>1601</v>
      </c>
      <c r="BQ457" s="17">
        <v>0.69927432581841853</v>
      </c>
      <c r="BR457" s="26">
        <v>0.72</v>
      </c>
      <c r="BS457" s="26">
        <f t="shared" si="160"/>
        <v>0.79927432581841851</v>
      </c>
      <c r="BU457" s="17">
        <f t="shared" si="161"/>
        <v>0</v>
      </c>
    </row>
    <row r="458" spans="1:73" s="6" customFormat="1" ht="18.75" customHeight="1" x14ac:dyDescent="0.15">
      <c r="A458" s="6" t="s">
        <v>1541</v>
      </c>
      <c r="B458" s="6" t="s">
        <v>1458</v>
      </c>
      <c r="C458" s="6" t="s">
        <v>1473</v>
      </c>
      <c r="D458" s="6" t="s">
        <v>1116</v>
      </c>
      <c r="E458" s="6" t="s">
        <v>1116</v>
      </c>
      <c r="F458" s="6" t="s">
        <v>1116</v>
      </c>
      <c r="G458" s="6" t="s">
        <v>355</v>
      </c>
      <c r="H458" s="6" t="s">
        <v>1121</v>
      </c>
      <c r="I458" s="6" t="s">
        <v>1122</v>
      </c>
      <c r="J458" s="6" t="s">
        <v>29</v>
      </c>
      <c r="K458" s="6" t="s">
        <v>1520</v>
      </c>
      <c r="L458" s="6" t="s">
        <v>1545</v>
      </c>
      <c r="M458" s="6" t="s">
        <v>1533</v>
      </c>
      <c r="N458" s="6">
        <v>1</v>
      </c>
      <c r="O458" s="8"/>
      <c r="P458" s="8">
        <f>VLOOKUP(H458,[1]地区分门店生意计划!$O$2:$AB$1572,14,0)</f>
        <v>7.416666666666667</v>
      </c>
      <c r="Q458" s="8">
        <v>15.204669444444443</v>
      </c>
      <c r="R458" s="7">
        <f t="shared" si="146"/>
        <v>19.40441190061518</v>
      </c>
      <c r="S458" s="17">
        <f t="shared" si="147"/>
        <v>0.27621399278135961</v>
      </c>
      <c r="T458" s="6">
        <v>1</v>
      </c>
      <c r="U458" s="6">
        <v>1</v>
      </c>
      <c r="V458" s="6">
        <v>1</v>
      </c>
      <c r="W458" s="6">
        <v>1</v>
      </c>
      <c r="Y458" s="8">
        <v>21</v>
      </c>
      <c r="Z458" s="8">
        <v>18</v>
      </c>
      <c r="AA458" s="8">
        <v>21</v>
      </c>
      <c r="AB458" s="8">
        <v>19</v>
      </c>
      <c r="AC458" s="8">
        <v>21</v>
      </c>
      <c r="AD458" s="8">
        <v>20</v>
      </c>
      <c r="AE458" s="8">
        <v>19.760000000000002</v>
      </c>
      <c r="AF458" s="8">
        <v>19</v>
      </c>
      <c r="AG458" s="8">
        <v>19.239999999999998</v>
      </c>
      <c r="AH458" s="21">
        <v>16.099568574253325</v>
      </c>
      <c r="AI458" s="21">
        <v>17.753374233128834</v>
      </c>
      <c r="AJ458" s="21">
        <v>21</v>
      </c>
      <c r="AK458" s="8">
        <f t="shared" si="148"/>
        <v>232.85294280738216</v>
      </c>
      <c r="AL458" s="8">
        <v>16.041000000000004</v>
      </c>
      <c r="AM458" s="17">
        <f t="shared" si="140"/>
        <v>0.76385714285714301</v>
      </c>
      <c r="AN458" s="8">
        <v>18</v>
      </c>
      <c r="AO458" s="17">
        <f t="shared" si="141"/>
        <v>1</v>
      </c>
      <c r="AP458" s="7">
        <v>26.666033333333331</v>
      </c>
      <c r="AQ458" s="17">
        <f t="shared" si="142"/>
        <v>1.269811111111111</v>
      </c>
      <c r="AR458" s="21">
        <v>25.5</v>
      </c>
      <c r="AS458" s="17">
        <f t="shared" si="143"/>
        <v>1.3421052631578947</v>
      </c>
      <c r="AT458" s="21">
        <v>25.83</v>
      </c>
      <c r="AU458" s="17">
        <f t="shared" si="149"/>
        <v>1.23</v>
      </c>
      <c r="AV458" s="21">
        <v>27</v>
      </c>
      <c r="AW458" s="17">
        <f t="shared" si="150"/>
        <v>1.35</v>
      </c>
      <c r="AX458" s="17"/>
      <c r="AY458" s="21">
        <v>16</v>
      </c>
      <c r="AZ458" s="17">
        <f t="shared" si="151"/>
        <v>0.80971659919028338</v>
      </c>
      <c r="BA458" s="17" t="s">
        <v>1537</v>
      </c>
      <c r="BB458" s="21">
        <v>12.42</v>
      </c>
      <c r="BC458" s="17">
        <f t="shared" si="152"/>
        <v>0.65368421052631576</v>
      </c>
      <c r="BD458" s="21">
        <v>28.3</v>
      </c>
      <c r="BE458" s="17">
        <f t="shared" si="153"/>
        <v>1.470893970893971</v>
      </c>
      <c r="BF458" s="21">
        <v>0.5</v>
      </c>
      <c r="BG458" s="17">
        <f t="shared" si="154"/>
        <v>3.1056732836903939E-2</v>
      </c>
      <c r="BH458" s="21">
        <v>7.31</v>
      </c>
      <c r="BI458" s="17">
        <f t="shared" si="155"/>
        <v>0.41175271269610891</v>
      </c>
      <c r="BJ458" s="21">
        <f t="shared" si="156"/>
        <v>211.85294280738216</v>
      </c>
      <c r="BK458" s="21">
        <f t="shared" si="157"/>
        <v>203.56703333333334</v>
      </c>
      <c r="BL458" s="21">
        <f t="shared" si="158"/>
        <v>54.852942807382163</v>
      </c>
      <c r="BM458" s="21">
        <f t="shared" si="159"/>
        <v>7.81</v>
      </c>
      <c r="BN458" s="17" t="s">
        <v>1601</v>
      </c>
      <c r="BO458" s="17" t="s">
        <v>1601</v>
      </c>
      <c r="BQ458" s="17">
        <v>0.69927432581841853</v>
      </c>
      <c r="BR458" s="26">
        <v>0.72</v>
      </c>
      <c r="BS458" s="26">
        <f t="shared" si="160"/>
        <v>0.79927432581841851</v>
      </c>
      <c r="BU458" s="17">
        <f t="shared" si="161"/>
        <v>0</v>
      </c>
    </row>
    <row r="459" spans="1:73" s="6" customFormat="1" ht="18.75" customHeight="1" x14ac:dyDescent="0.15">
      <c r="A459" s="6" t="s">
        <v>1541</v>
      </c>
      <c r="B459" s="6" t="s">
        <v>1458</v>
      </c>
      <c r="C459" s="6" t="s">
        <v>1473</v>
      </c>
      <c r="D459" s="6" t="s">
        <v>1116</v>
      </c>
      <c r="E459" s="6" t="s">
        <v>1116</v>
      </c>
      <c r="F459" s="6" t="s">
        <v>1116</v>
      </c>
      <c r="G459" s="6" t="s">
        <v>355</v>
      </c>
      <c r="H459" s="6" t="s">
        <v>1318</v>
      </c>
      <c r="I459" s="6" t="s">
        <v>1319</v>
      </c>
      <c r="J459" s="6" t="s">
        <v>29</v>
      </c>
      <c r="K459" s="6" t="s">
        <v>1520</v>
      </c>
      <c r="L459" s="6" t="s">
        <v>1545</v>
      </c>
      <c r="M459" s="6" t="s">
        <v>1535</v>
      </c>
      <c r="N459" s="6">
        <v>0</v>
      </c>
      <c r="O459" s="8"/>
      <c r="P459" s="8">
        <f>VLOOKUP(H459,[1]地区分门店生意计划!$O$2:$AB$1572,14,0)</f>
        <v>1.1666666666666667</v>
      </c>
      <c r="Q459" s="8">
        <v>1.88</v>
      </c>
      <c r="R459" s="7">
        <f t="shared" si="146"/>
        <v>14.646304835481835</v>
      </c>
      <c r="S459" s="17">
        <f t="shared" si="147"/>
        <v>6.7905876784477854</v>
      </c>
      <c r="T459" s="6">
        <v>4</v>
      </c>
      <c r="U459" s="6">
        <v>4</v>
      </c>
      <c r="V459" s="6">
        <v>3</v>
      </c>
      <c r="W459" s="6">
        <v>2</v>
      </c>
      <c r="X459" s="6" t="s">
        <v>1356</v>
      </c>
      <c r="Y459" s="8">
        <v>18</v>
      </c>
      <c r="Z459" s="8">
        <v>12</v>
      </c>
      <c r="AA459" s="8">
        <v>15</v>
      </c>
      <c r="AB459" s="8">
        <v>17</v>
      </c>
      <c r="AC459" s="8">
        <v>16</v>
      </c>
      <c r="AD459" s="8">
        <v>15</v>
      </c>
      <c r="AE459" s="8">
        <v>15</v>
      </c>
      <c r="AF459" s="8">
        <v>15</v>
      </c>
      <c r="AG459" s="8">
        <v>15</v>
      </c>
      <c r="AH459" s="21">
        <v>12.074676430689996</v>
      </c>
      <c r="AI459" s="21">
        <v>12.680981595092025</v>
      </c>
      <c r="AJ459" s="21">
        <v>13</v>
      </c>
      <c r="AK459" s="8">
        <f t="shared" si="148"/>
        <v>175.75565802578203</v>
      </c>
      <c r="AL459" s="8">
        <v>12</v>
      </c>
      <c r="AM459" s="17">
        <f t="shared" si="140"/>
        <v>0.66666666666666663</v>
      </c>
      <c r="AN459" s="8">
        <v>20.5</v>
      </c>
      <c r="AO459" s="17">
        <f t="shared" si="141"/>
        <v>1.7083333333333333</v>
      </c>
      <c r="AP459" s="7">
        <v>15</v>
      </c>
      <c r="AQ459" s="17">
        <f t="shared" si="142"/>
        <v>1</v>
      </c>
      <c r="AR459" s="21">
        <v>0</v>
      </c>
      <c r="AS459" s="17">
        <f t="shared" si="143"/>
        <v>0</v>
      </c>
      <c r="AT459" s="21">
        <v>0</v>
      </c>
      <c r="AU459" s="17">
        <f t="shared" si="149"/>
        <v>0</v>
      </c>
      <c r="AV459" s="21">
        <v>0.25</v>
      </c>
      <c r="AW459" s="17">
        <f t="shared" si="150"/>
        <v>1.6666666666666666E-2</v>
      </c>
      <c r="AX459" s="17" t="s">
        <v>1537</v>
      </c>
      <c r="AY459" s="21">
        <v>0</v>
      </c>
      <c r="AZ459" s="17">
        <f t="shared" si="151"/>
        <v>0</v>
      </c>
      <c r="BA459" s="17" t="s">
        <v>1537</v>
      </c>
      <c r="BB459" s="21">
        <v>0</v>
      </c>
      <c r="BC459" s="17">
        <f t="shared" si="152"/>
        <v>0</v>
      </c>
      <c r="BD459" s="21">
        <v>15</v>
      </c>
      <c r="BE459" s="17">
        <f t="shared" si="153"/>
        <v>1</v>
      </c>
      <c r="BF459" s="21">
        <v>8</v>
      </c>
      <c r="BG459" s="17">
        <f t="shared" si="154"/>
        <v>0.66254363385395065</v>
      </c>
      <c r="BH459" s="21">
        <v>0</v>
      </c>
      <c r="BI459" s="17">
        <f t="shared" si="155"/>
        <v>0</v>
      </c>
      <c r="BJ459" s="21">
        <f t="shared" si="156"/>
        <v>162.75565802578203</v>
      </c>
      <c r="BK459" s="21">
        <f t="shared" si="157"/>
        <v>70.75</v>
      </c>
      <c r="BL459" s="21">
        <f t="shared" si="158"/>
        <v>37.755658025782019</v>
      </c>
      <c r="BM459" s="21">
        <f t="shared" si="159"/>
        <v>8</v>
      </c>
      <c r="BN459" s="17" t="s">
        <v>1601</v>
      </c>
      <c r="BO459" s="17" t="s">
        <v>1601</v>
      </c>
      <c r="BQ459" s="17">
        <v>0.69927432581841853</v>
      </c>
      <c r="BR459" s="26">
        <v>0.72</v>
      </c>
      <c r="BS459" s="26">
        <f t="shared" si="160"/>
        <v>0.79927432581841851</v>
      </c>
      <c r="BU459" s="17">
        <f t="shared" si="161"/>
        <v>0</v>
      </c>
    </row>
    <row r="460" spans="1:73" s="6" customFormat="1" ht="18.75" customHeight="1" x14ac:dyDescent="0.15">
      <c r="A460" s="6" t="s">
        <v>1541</v>
      </c>
      <c r="B460" s="6" t="s">
        <v>1458</v>
      </c>
      <c r="C460" s="6" t="s">
        <v>1473</v>
      </c>
      <c r="D460" s="6" t="s">
        <v>1116</v>
      </c>
      <c r="E460" s="6" t="s">
        <v>1116</v>
      </c>
      <c r="F460" s="6" t="s">
        <v>1116</v>
      </c>
      <c r="G460" s="6" t="s">
        <v>355</v>
      </c>
      <c r="H460" s="6" t="s">
        <v>1123</v>
      </c>
      <c r="I460" s="6" t="s">
        <v>1124</v>
      </c>
      <c r="J460" s="6" t="s">
        <v>29</v>
      </c>
      <c r="K460" s="6" t="s">
        <v>1520</v>
      </c>
      <c r="L460" s="6" t="s">
        <v>1545</v>
      </c>
      <c r="M460" s="6" t="s">
        <v>1533</v>
      </c>
      <c r="N460" s="6">
        <v>1</v>
      </c>
      <c r="O460" s="8"/>
      <c r="P460" s="8">
        <f>VLOOKUP(H460,[1]地区分门店生意计划!$O$2:$AB$1572,14,0)</f>
        <v>0.33333333333333331</v>
      </c>
      <c r="Q460" s="8">
        <v>40.00694166666667</v>
      </c>
      <c r="R460" s="7">
        <f t="shared" si="146"/>
        <v>58.187468830679904</v>
      </c>
      <c r="S460" s="17">
        <f t="shared" si="147"/>
        <v>0.45443431581177429</v>
      </c>
      <c r="T460" s="6">
        <v>4</v>
      </c>
      <c r="U460" s="6">
        <v>4</v>
      </c>
      <c r="V460" s="6">
        <v>3</v>
      </c>
      <c r="W460" s="6">
        <v>2</v>
      </c>
      <c r="X460" s="6" t="s">
        <v>1356</v>
      </c>
      <c r="Y460" s="8">
        <v>52</v>
      </c>
      <c r="Z460" s="8">
        <v>33</v>
      </c>
      <c r="AA460" s="8">
        <v>60</v>
      </c>
      <c r="AB460" s="8">
        <v>70</v>
      </c>
      <c r="AC460" s="8">
        <v>60</v>
      </c>
      <c r="AD460" s="8">
        <v>65</v>
      </c>
      <c r="AE460" s="8">
        <v>60</v>
      </c>
      <c r="AF460" s="8">
        <v>62</v>
      </c>
      <c r="AG460" s="8">
        <v>70</v>
      </c>
      <c r="AH460" s="21">
        <v>48.298705722759983</v>
      </c>
      <c r="AI460" s="21">
        <v>54.950920245398777</v>
      </c>
      <c r="AJ460" s="21">
        <v>63</v>
      </c>
      <c r="AK460" s="8">
        <f t="shared" si="148"/>
        <v>698.24962596815885</v>
      </c>
      <c r="AL460" s="8">
        <v>72.874466666666677</v>
      </c>
      <c r="AM460" s="17">
        <f t="shared" si="140"/>
        <v>1.4014320512820515</v>
      </c>
      <c r="AN460" s="8">
        <v>60.08273333333333</v>
      </c>
      <c r="AO460" s="17">
        <f t="shared" si="141"/>
        <v>1.8206888888888888</v>
      </c>
      <c r="AP460" s="7">
        <v>60.416166666666697</v>
      </c>
      <c r="AQ460" s="17">
        <f t="shared" si="142"/>
        <v>1.0069361111111117</v>
      </c>
      <c r="AR460" s="21">
        <v>48.63</v>
      </c>
      <c r="AS460" s="17">
        <f t="shared" si="143"/>
        <v>0.69471428571428573</v>
      </c>
      <c r="AT460" s="21">
        <v>65.84</v>
      </c>
      <c r="AU460" s="17">
        <f t="shared" si="149"/>
        <v>1.0973333333333335</v>
      </c>
      <c r="AV460" s="21">
        <v>66.458333333333314</v>
      </c>
      <c r="AW460" s="17">
        <f t="shared" si="150"/>
        <v>1.0224358974358971</v>
      </c>
      <c r="AX460" s="17"/>
      <c r="AY460" s="21">
        <v>29.25</v>
      </c>
      <c r="AZ460" s="17">
        <f t="shared" si="151"/>
        <v>0.48749999999999999</v>
      </c>
      <c r="BA460" s="17" t="s">
        <v>1537</v>
      </c>
      <c r="BB460" s="21">
        <v>5.85</v>
      </c>
      <c r="BC460" s="17">
        <f t="shared" si="152"/>
        <v>9.435483870967741E-2</v>
      </c>
      <c r="BD460" s="21">
        <v>133.29999999999995</v>
      </c>
      <c r="BE460" s="17">
        <f t="shared" si="153"/>
        <v>1.9042857142857137</v>
      </c>
      <c r="BF460" s="21">
        <v>50.550000000000004</v>
      </c>
      <c r="BG460" s="17">
        <f t="shared" si="154"/>
        <v>1.0466118966036626</v>
      </c>
      <c r="BH460" s="21">
        <v>59.95000000000001</v>
      </c>
      <c r="BI460" s="17">
        <f t="shared" si="155"/>
        <v>1.0909735402478509</v>
      </c>
      <c r="BJ460" s="21">
        <f t="shared" si="156"/>
        <v>635.24962596815885</v>
      </c>
      <c r="BK460" s="21">
        <f t="shared" si="157"/>
        <v>653.20170000000007</v>
      </c>
      <c r="BL460" s="21">
        <f t="shared" si="158"/>
        <v>166.24962596815877</v>
      </c>
      <c r="BM460" s="21">
        <f t="shared" si="159"/>
        <v>110.50000000000001</v>
      </c>
      <c r="BN460" s="17"/>
      <c r="BO460" s="17"/>
      <c r="BQ460" s="17">
        <v>0.69927432581841853</v>
      </c>
      <c r="BR460" s="26">
        <v>0.72</v>
      </c>
      <c r="BS460" s="26">
        <f t="shared" si="160"/>
        <v>0.79927432581841851</v>
      </c>
      <c r="BU460" s="17">
        <f t="shared" si="161"/>
        <v>0</v>
      </c>
    </row>
    <row r="461" spans="1:73" s="6" customFormat="1" ht="18.75" customHeight="1" x14ac:dyDescent="0.15">
      <c r="A461" s="6" t="s">
        <v>1541</v>
      </c>
      <c r="B461" s="6" t="s">
        <v>1458</v>
      </c>
      <c r="C461" s="6" t="s">
        <v>1473</v>
      </c>
      <c r="D461" s="6" t="s">
        <v>1116</v>
      </c>
      <c r="E461" s="6" t="s">
        <v>1116</v>
      </c>
      <c r="F461" s="6" t="s">
        <v>1116</v>
      </c>
      <c r="G461" s="6" t="s">
        <v>355</v>
      </c>
      <c r="H461" s="6" t="s">
        <v>1125</v>
      </c>
      <c r="I461" s="6" t="s">
        <v>1126</v>
      </c>
      <c r="J461" s="6" t="s">
        <v>29</v>
      </c>
      <c r="K461" s="6" t="s">
        <v>1520</v>
      </c>
      <c r="L461" s="6" t="s">
        <v>1545</v>
      </c>
      <c r="M461" s="6" t="s">
        <v>1533</v>
      </c>
      <c r="N461" s="6">
        <v>1</v>
      </c>
      <c r="O461" s="8"/>
      <c r="P461" s="8">
        <f>VLOOKUP(H461,[1]地区分门店生意计划!$O$2:$AB$1572,14,0)</f>
        <v>22.5</v>
      </c>
      <c r="Q461" s="8">
        <v>27.24282222222222</v>
      </c>
      <c r="R461" s="7">
        <f t="shared" si="146"/>
        <v>29.061525826382894</v>
      </c>
      <c r="S461" s="17">
        <f t="shared" si="147"/>
        <v>6.6759001300428444E-2</v>
      </c>
      <c r="T461" s="6">
        <v>3</v>
      </c>
      <c r="U461" s="6">
        <v>2</v>
      </c>
      <c r="V461" s="6">
        <v>2</v>
      </c>
      <c r="W461" s="6">
        <v>1</v>
      </c>
      <c r="X461" s="6" t="s">
        <v>1356</v>
      </c>
      <c r="Y461" s="8">
        <v>35</v>
      </c>
      <c r="Z461" s="8">
        <v>25</v>
      </c>
      <c r="AA461" s="8">
        <v>25</v>
      </c>
      <c r="AB461" s="8">
        <v>29.29</v>
      </c>
      <c r="AC461" s="8">
        <v>30</v>
      </c>
      <c r="AD461" s="8">
        <v>27</v>
      </c>
      <c r="AE461" s="8">
        <v>30.71</v>
      </c>
      <c r="AF461" s="8">
        <v>29</v>
      </c>
      <c r="AG461" s="8">
        <v>29</v>
      </c>
      <c r="AH461" s="21">
        <v>24.149352861379992</v>
      </c>
      <c r="AI461" s="21">
        <v>29.588957055214724</v>
      </c>
      <c r="AJ461" s="21">
        <v>35</v>
      </c>
      <c r="AK461" s="8">
        <f t="shared" si="148"/>
        <v>348.73830991659474</v>
      </c>
      <c r="AL461" s="8">
        <v>36.749400000000016</v>
      </c>
      <c r="AM461" s="17">
        <f t="shared" si="140"/>
        <v>1.0499828571428576</v>
      </c>
      <c r="AN461" s="8">
        <v>24.541166666666648</v>
      </c>
      <c r="AO461" s="17">
        <f t="shared" si="141"/>
        <v>0.98164666666666589</v>
      </c>
      <c r="AP461" s="7">
        <v>33.457866666666668</v>
      </c>
      <c r="AQ461" s="17">
        <f t="shared" si="142"/>
        <v>1.3383146666666668</v>
      </c>
      <c r="AR461" s="21">
        <v>18.329999999999998</v>
      </c>
      <c r="AS461" s="17">
        <f t="shared" si="143"/>
        <v>0.62581085694776373</v>
      </c>
      <c r="AT461" s="21">
        <v>34.97</v>
      </c>
      <c r="AU461" s="17">
        <f t="shared" si="149"/>
        <v>1.1656666666666666</v>
      </c>
      <c r="AV461" s="21">
        <v>28.166666666666664</v>
      </c>
      <c r="AW461" s="17">
        <f t="shared" si="150"/>
        <v>1.0432098765432098</v>
      </c>
      <c r="AX461" s="17"/>
      <c r="AY461" s="21">
        <v>15</v>
      </c>
      <c r="AZ461" s="17">
        <f t="shared" si="151"/>
        <v>0.48844024747639203</v>
      </c>
      <c r="BA461" s="17" t="s">
        <v>1537</v>
      </c>
      <c r="BB461" s="21">
        <v>1.5</v>
      </c>
      <c r="BC461" s="17">
        <f t="shared" si="152"/>
        <v>5.1724137931034482E-2</v>
      </c>
      <c r="BD461" s="21">
        <v>23.330000000000002</v>
      </c>
      <c r="BE461" s="17">
        <f t="shared" si="153"/>
        <v>0.80448275862068974</v>
      </c>
      <c r="BF461" s="21">
        <v>23.17</v>
      </c>
      <c r="BG461" s="17">
        <f t="shared" si="154"/>
        <v>0.95944599977475231</v>
      </c>
      <c r="BH461" s="21">
        <v>12.25</v>
      </c>
      <c r="BI461" s="17">
        <f t="shared" si="155"/>
        <v>0.41400580551523947</v>
      </c>
      <c r="BJ461" s="21">
        <f t="shared" si="156"/>
        <v>313.73830991659474</v>
      </c>
      <c r="BK461" s="21">
        <f t="shared" si="157"/>
        <v>251.46510000000001</v>
      </c>
      <c r="BL461" s="21">
        <f t="shared" si="158"/>
        <v>88.738309916594716</v>
      </c>
      <c r="BM461" s="21">
        <f t="shared" si="159"/>
        <v>35.42</v>
      </c>
      <c r="BN461" s="17" t="s">
        <v>1601</v>
      </c>
      <c r="BO461" s="17" t="s">
        <v>1601</v>
      </c>
      <c r="BQ461" s="17">
        <v>0.69927432581841853</v>
      </c>
      <c r="BR461" s="26">
        <v>0.72</v>
      </c>
      <c r="BS461" s="26">
        <f t="shared" si="160"/>
        <v>0.79927432581841851</v>
      </c>
      <c r="BU461" s="17">
        <f t="shared" si="161"/>
        <v>0</v>
      </c>
    </row>
    <row r="462" spans="1:73" s="6" customFormat="1" ht="18.75" customHeight="1" x14ac:dyDescent="0.15">
      <c r="A462" s="6" t="s">
        <v>1541</v>
      </c>
      <c r="B462" s="6" t="s">
        <v>1458</v>
      </c>
      <c r="C462" s="6" t="s">
        <v>1473</v>
      </c>
      <c r="D462" s="6" t="s">
        <v>1116</v>
      </c>
      <c r="E462" s="6" t="s">
        <v>1116</v>
      </c>
      <c r="F462" s="6" t="s">
        <v>1116</v>
      </c>
      <c r="G462" s="6" t="s">
        <v>355</v>
      </c>
      <c r="H462" s="6" t="s">
        <v>1376</v>
      </c>
      <c r="I462" s="6" t="s">
        <v>1127</v>
      </c>
      <c r="J462" s="6" t="s">
        <v>27</v>
      </c>
      <c r="K462" s="6" t="s">
        <v>1539</v>
      </c>
      <c r="L462" s="6" t="s">
        <v>1545</v>
      </c>
      <c r="M462" s="6" t="s">
        <v>1533</v>
      </c>
      <c r="N462" s="6">
        <f>VLOOKUP(H462,[1]地区分门店生意计划!$O$2:$Y$1572,11,0)</f>
        <v>3</v>
      </c>
      <c r="O462" s="8"/>
      <c r="P462" s="8">
        <f>VLOOKUP(H462,[1]地区分门店生意计划!$O$2:$AB$1572,14,0)</f>
        <v>110.07701756350832</v>
      </c>
      <c r="Q462" s="8">
        <v>84.264838939297888</v>
      </c>
      <c r="R462" s="7">
        <f t="shared" si="146"/>
        <v>89.683918655636674</v>
      </c>
      <c r="S462" s="17">
        <f t="shared" si="147"/>
        <v>6.4310094038660059E-2</v>
      </c>
      <c r="T462" s="6">
        <v>3</v>
      </c>
      <c r="U462" s="6">
        <v>3</v>
      </c>
      <c r="V462" s="6">
        <v>4</v>
      </c>
      <c r="W462" s="6">
        <v>3</v>
      </c>
      <c r="X462" s="6" t="s">
        <v>1355</v>
      </c>
      <c r="Y462" s="8">
        <v>107.20745770258235</v>
      </c>
      <c r="Z462" s="8">
        <v>71.840048975957259</v>
      </c>
      <c r="AA462" s="8">
        <v>88.418521816562773</v>
      </c>
      <c r="AB462" s="8">
        <v>85.10282724844167</v>
      </c>
      <c r="AC462" s="8">
        <v>89.523753339269803</v>
      </c>
      <c r="AD462" s="8">
        <v>83.997595725734627</v>
      </c>
      <c r="AE462" s="8">
        <v>90</v>
      </c>
      <c r="AF462" s="8">
        <v>91.734216384683876</v>
      </c>
      <c r="AG462" s="8">
        <v>101.68130008904718</v>
      </c>
      <c r="AH462" s="21">
        <v>78.887886013841296</v>
      </c>
      <c r="AI462" s="21">
        <v>85.026884959764871</v>
      </c>
      <c r="AJ462" s="21">
        <v>102.78653161175424</v>
      </c>
      <c r="AK462" s="8">
        <f t="shared" si="148"/>
        <v>1076.2070238676401</v>
      </c>
      <c r="AL462" s="8">
        <v>60.825270888828797</v>
      </c>
      <c r="AM462" s="17">
        <f t="shared" si="140"/>
        <v>0.56736044480759729</v>
      </c>
      <c r="AN462" s="8">
        <v>80</v>
      </c>
      <c r="AO462" s="17">
        <f t="shared" si="141"/>
        <v>1.1135849869308083</v>
      </c>
      <c r="AP462" s="7">
        <v>87.749999999999986</v>
      </c>
      <c r="AQ462" s="17">
        <f t="shared" si="142"/>
        <v>0.99243912018853098</v>
      </c>
      <c r="AR462" s="21">
        <v>85.791666666666671</v>
      </c>
      <c r="AS462" s="17">
        <f t="shared" si="143"/>
        <v>1.0080942013385061</v>
      </c>
      <c r="AT462" s="21">
        <v>98.624999999999986</v>
      </c>
      <c r="AU462" s="17">
        <f t="shared" si="149"/>
        <v>1.1016629254387829</v>
      </c>
      <c r="AV462" s="21">
        <v>62.708333333333329</v>
      </c>
      <c r="AW462" s="17">
        <f t="shared" si="150"/>
        <v>0.7465491457408604</v>
      </c>
      <c r="AX462" s="17" t="s">
        <v>1537</v>
      </c>
      <c r="AY462" s="21">
        <v>90.291666666666657</v>
      </c>
      <c r="AZ462" s="17">
        <f t="shared" si="151"/>
        <v>1.0032407407407407</v>
      </c>
      <c r="BA462" s="17"/>
      <c r="BB462" s="21">
        <v>51.916666666666657</v>
      </c>
      <c r="BC462" s="17">
        <f t="shared" si="152"/>
        <v>0.56594658691971744</v>
      </c>
      <c r="BD462" s="21">
        <v>73.958333333333329</v>
      </c>
      <c r="BE462" s="17">
        <f t="shared" si="153"/>
        <v>0.72735432442901959</v>
      </c>
      <c r="BF462" s="21">
        <v>90.291666666666671</v>
      </c>
      <c r="BG462" s="17">
        <f t="shared" si="154"/>
        <v>1.1445568037001843</v>
      </c>
      <c r="BH462" s="21">
        <v>68.75</v>
      </c>
      <c r="BI462" s="17">
        <f t="shared" si="155"/>
        <v>0.80856778456052847</v>
      </c>
      <c r="BJ462" s="21">
        <f t="shared" si="156"/>
        <v>973.42049225588585</v>
      </c>
      <c r="BK462" s="21">
        <f t="shared" si="157"/>
        <v>850.90860422216213</v>
      </c>
      <c r="BL462" s="21">
        <f t="shared" si="158"/>
        <v>266.70130258536039</v>
      </c>
      <c r="BM462" s="21">
        <f t="shared" si="159"/>
        <v>159.04166666666669</v>
      </c>
      <c r="BN462" s="17" t="s">
        <v>1601</v>
      </c>
      <c r="BO462" s="17" t="s">
        <v>1601</v>
      </c>
      <c r="BQ462" s="17">
        <v>0.69927432581841853</v>
      </c>
      <c r="BR462" s="26">
        <v>0.72</v>
      </c>
      <c r="BS462" s="26">
        <f t="shared" si="160"/>
        <v>0.79927432581841851</v>
      </c>
      <c r="BU462" s="17">
        <f t="shared" si="161"/>
        <v>0</v>
      </c>
    </row>
    <row r="463" spans="1:73" s="6" customFormat="1" ht="18.75" customHeight="1" x14ac:dyDescent="0.15">
      <c r="A463" s="6" t="s">
        <v>1541</v>
      </c>
      <c r="B463" s="6" t="s">
        <v>1458</v>
      </c>
      <c r="C463" s="6" t="s">
        <v>1473</v>
      </c>
      <c r="D463" s="6" t="s">
        <v>1116</v>
      </c>
      <c r="E463" s="6" t="s">
        <v>1116</v>
      </c>
      <c r="F463" s="6" t="s">
        <v>1116</v>
      </c>
      <c r="G463" s="6" t="s">
        <v>355</v>
      </c>
      <c r="H463" s="6" t="s">
        <v>1128</v>
      </c>
      <c r="I463" s="6" t="s">
        <v>1129</v>
      </c>
      <c r="J463" s="6" t="s">
        <v>29</v>
      </c>
      <c r="K463" s="6" t="s">
        <v>1520</v>
      </c>
      <c r="L463" s="6" t="s">
        <v>1545</v>
      </c>
      <c r="M463" s="6" t="s">
        <v>1533</v>
      </c>
      <c r="N463" s="6">
        <v>1</v>
      </c>
      <c r="O463" s="8"/>
      <c r="P463" s="8">
        <f>VLOOKUP(H463,[1]地区分门店生意计划!$O$2:$AB$1572,14,0)</f>
        <v>74.5</v>
      </c>
      <c r="Q463" s="8">
        <v>30.065725</v>
      </c>
      <c r="R463" s="7">
        <f t="shared" si="146"/>
        <v>38.767924005729334</v>
      </c>
      <c r="S463" s="17">
        <f t="shared" si="147"/>
        <v>0.28943918717174899</v>
      </c>
      <c r="T463" s="6">
        <v>4</v>
      </c>
      <c r="U463" s="6">
        <v>3</v>
      </c>
      <c r="V463" s="6">
        <v>3</v>
      </c>
      <c r="W463" s="6">
        <v>2</v>
      </c>
      <c r="X463" s="6" t="s">
        <v>1377</v>
      </c>
      <c r="Y463" s="8">
        <v>37.200000000000003</v>
      </c>
      <c r="Z463" s="8">
        <v>29</v>
      </c>
      <c r="AA463" s="8">
        <v>40</v>
      </c>
      <c r="AB463" s="8">
        <v>45</v>
      </c>
      <c r="AC463" s="8">
        <v>45</v>
      </c>
      <c r="AD463" s="8">
        <v>40</v>
      </c>
      <c r="AE463" s="8">
        <v>40</v>
      </c>
      <c r="AF463" s="8">
        <v>40</v>
      </c>
      <c r="AG463" s="8">
        <v>45</v>
      </c>
      <c r="AH463" s="21">
        <v>32.199137148506651</v>
      </c>
      <c r="AI463" s="21">
        <v>33.815950920245399</v>
      </c>
      <c r="AJ463" s="21">
        <v>38</v>
      </c>
      <c r="AK463" s="8">
        <f t="shared" si="148"/>
        <v>465.21508806875204</v>
      </c>
      <c r="AL463" s="8">
        <v>43.999500000000005</v>
      </c>
      <c r="AM463" s="17">
        <f t="shared" si="140"/>
        <v>1.1827822580645162</v>
      </c>
      <c r="AN463" s="8">
        <v>36.041233333333331</v>
      </c>
      <c r="AO463" s="17">
        <f t="shared" si="141"/>
        <v>1.2428011494252873</v>
      </c>
      <c r="AP463" s="7">
        <v>32.665766666666656</v>
      </c>
      <c r="AQ463" s="17">
        <f t="shared" si="142"/>
        <v>0.81664416666666639</v>
      </c>
      <c r="AR463" s="21">
        <v>18.38</v>
      </c>
      <c r="AS463" s="17">
        <f t="shared" si="143"/>
        <v>0.40844444444444444</v>
      </c>
      <c r="AT463" s="21">
        <v>52.180000000000007</v>
      </c>
      <c r="AU463" s="17">
        <f t="shared" si="149"/>
        <v>1.1595555555555557</v>
      </c>
      <c r="AV463" s="21">
        <v>44.625</v>
      </c>
      <c r="AW463" s="17">
        <f t="shared" si="150"/>
        <v>1.1156250000000001</v>
      </c>
      <c r="AX463" s="17"/>
      <c r="AY463" s="21">
        <v>14.370000000000001</v>
      </c>
      <c r="AZ463" s="17">
        <f t="shared" si="151"/>
        <v>0.35925000000000001</v>
      </c>
      <c r="BA463" s="17" t="s">
        <v>1537</v>
      </c>
      <c r="BB463" s="21">
        <v>2.02</v>
      </c>
      <c r="BC463" s="17">
        <f t="shared" si="152"/>
        <v>5.0500000000000003E-2</v>
      </c>
      <c r="BD463" s="21">
        <v>32.72</v>
      </c>
      <c r="BE463" s="17">
        <f t="shared" si="153"/>
        <v>0.72711111111111104</v>
      </c>
      <c r="BF463" s="21">
        <v>36.129999999999995</v>
      </c>
      <c r="BG463" s="17">
        <f t="shared" si="154"/>
        <v>1.1220797573973391</v>
      </c>
      <c r="BH463" s="21">
        <v>19.339999999999996</v>
      </c>
      <c r="BI463" s="17">
        <f t="shared" si="155"/>
        <v>0.57191944847605214</v>
      </c>
      <c r="BJ463" s="21">
        <f t="shared" si="156"/>
        <v>427.21508806875204</v>
      </c>
      <c r="BK463" s="21">
        <f t="shared" si="157"/>
        <v>332.47149999999999</v>
      </c>
      <c r="BL463" s="21">
        <f t="shared" si="158"/>
        <v>104.01508806875205</v>
      </c>
      <c r="BM463" s="21">
        <f t="shared" si="159"/>
        <v>55.469999999999992</v>
      </c>
      <c r="BN463" s="17" t="s">
        <v>1601</v>
      </c>
      <c r="BO463" s="17" t="s">
        <v>1601</v>
      </c>
      <c r="BQ463" s="17">
        <v>0.69927432581841853</v>
      </c>
      <c r="BR463" s="26">
        <v>0.72</v>
      </c>
      <c r="BS463" s="26">
        <f t="shared" si="160"/>
        <v>0.79927432581841851</v>
      </c>
      <c r="BU463" s="17">
        <f t="shared" si="161"/>
        <v>0</v>
      </c>
    </row>
    <row r="464" spans="1:73" s="6" customFormat="1" ht="18.75" customHeight="1" x14ac:dyDescent="0.15">
      <c r="A464" s="6" t="s">
        <v>1541</v>
      </c>
      <c r="B464" s="6" t="s">
        <v>1458</v>
      </c>
      <c r="C464" s="6" t="s">
        <v>1473</v>
      </c>
      <c r="D464" s="6" t="s">
        <v>1116</v>
      </c>
      <c r="E464" s="6" t="s">
        <v>1116</v>
      </c>
      <c r="F464" s="6" t="s">
        <v>1116</v>
      </c>
      <c r="G464" s="6" t="s">
        <v>355</v>
      </c>
      <c r="H464" s="6" t="s">
        <v>1312</v>
      </c>
      <c r="I464" s="6" t="s">
        <v>1313</v>
      </c>
      <c r="J464" s="6" t="s">
        <v>29</v>
      </c>
      <c r="K464" s="6" t="s">
        <v>1520</v>
      </c>
      <c r="L464" s="6" t="s">
        <v>1545</v>
      </c>
      <c r="M464" s="6" t="s">
        <v>1533</v>
      </c>
      <c r="N464" s="6">
        <v>1</v>
      </c>
      <c r="O464" s="8"/>
      <c r="P464" s="8">
        <v>6.916666666666667</v>
      </c>
      <c r="Q464" s="8">
        <v>3.3437499999999996</v>
      </c>
      <c r="R464" s="7">
        <f t="shared" si="146"/>
        <v>16.421367702434967</v>
      </c>
      <c r="S464" s="17">
        <f t="shared" si="147"/>
        <v>3.9110632381113923</v>
      </c>
      <c r="U464" s="6">
        <v>6</v>
      </c>
      <c r="V464" s="6">
        <v>5</v>
      </c>
      <c r="W464" s="6">
        <v>3</v>
      </c>
      <c r="X464" s="6" t="s">
        <v>1355</v>
      </c>
      <c r="Y464" s="8">
        <v>21</v>
      </c>
      <c r="Z464" s="8">
        <v>18</v>
      </c>
      <c r="AA464" s="8">
        <v>17</v>
      </c>
      <c r="AB464" s="8">
        <v>18</v>
      </c>
      <c r="AC464" s="8">
        <v>15</v>
      </c>
      <c r="AD464" s="8">
        <v>15</v>
      </c>
      <c r="AE464" s="8">
        <v>18</v>
      </c>
      <c r="AF464" s="8">
        <v>15</v>
      </c>
      <c r="AG464" s="8">
        <v>15</v>
      </c>
      <c r="AH464" s="21">
        <v>13.684633288115327</v>
      </c>
      <c r="AI464" s="21">
        <v>14.371779141104295</v>
      </c>
      <c r="AJ464" s="21">
        <v>17</v>
      </c>
      <c r="AK464" s="8">
        <f t="shared" si="148"/>
        <v>197.05641242921962</v>
      </c>
      <c r="AL464" s="8">
        <v>1</v>
      </c>
      <c r="AM464" s="17">
        <f t="shared" si="140"/>
        <v>4.7619047619047616E-2</v>
      </c>
      <c r="AN464" s="8">
        <v>1</v>
      </c>
      <c r="AO464" s="17">
        <f t="shared" si="141"/>
        <v>5.5555555555555552E-2</v>
      </c>
      <c r="AP464" s="7">
        <v>17</v>
      </c>
      <c r="AQ464" s="17">
        <f t="shared" si="142"/>
        <v>1</v>
      </c>
      <c r="AR464" s="21">
        <v>22.46</v>
      </c>
      <c r="AS464" s="17">
        <f t="shared" si="143"/>
        <v>1.2477777777777779</v>
      </c>
      <c r="AT464" s="21">
        <v>19.010000000000005</v>
      </c>
      <c r="AU464" s="17">
        <f t="shared" si="149"/>
        <v>1.2673333333333336</v>
      </c>
      <c r="AV464" s="21">
        <v>21.2083333333333</v>
      </c>
      <c r="AW464" s="17">
        <f t="shared" si="150"/>
        <v>1.4138888888888868</v>
      </c>
      <c r="AX464" s="17"/>
      <c r="AY464" s="21">
        <v>13</v>
      </c>
      <c r="AZ464" s="17">
        <f t="shared" si="151"/>
        <v>0.72222222222222221</v>
      </c>
      <c r="BA464" s="17" t="s">
        <v>1537</v>
      </c>
      <c r="BB464" s="21">
        <v>3.29</v>
      </c>
      <c r="BC464" s="17">
        <f t="shared" si="152"/>
        <v>0.21933333333333332</v>
      </c>
      <c r="BD464" s="21">
        <v>9.2899999999999991</v>
      </c>
      <c r="BE464" s="17">
        <f t="shared" si="153"/>
        <v>0.61933333333333329</v>
      </c>
      <c r="BF464" s="21">
        <v>13.76</v>
      </c>
      <c r="BG464" s="17">
        <f t="shared" si="154"/>
        <v>1.0055073972607016</v>
      </c>
      <c r="BH464" s="21">
        <v>25.17</v>
      </c>
      <c r="BI464" s="17">
        <f t="shared" si="155"/>
        <v>1.7513489285409376</v>
      </c>
      <c r="BJ464" s="21">
        <f t="shared" si="156"/>
        <v>180.05641242921962</v>
      </c>
      <c r="BK464" s="21">
        <f t="shared" si="157"/>
        <v>146.18833333333333</v>
      </c>
      <c r="BL464" s="21">
        <f t="shared" si="158"/>
        <v>45.05641242921962</v>
      </c>
      <c r="BM464" s="21">
        <f t="shared" si="159"/>
        <v>38.93</v>
      </c>
      <c r="BN464" s="17"/>
      <c r="BO464" s="17"/>
      <c r="BQ464" s="17">
        <v>0.69927432581841853</v>
      </c>
      <c r="BR464" s="26">
        <v>0.72</v>
      </c>
      <c r="BS464" s="26">
        <f t="shared" si="160"/>
        <v>0.79927432581841851</v>
      </c>
      <c r="BU464" s="17">
        <f t="shared" si="161"/>
        <v>0</v>
      </c>
    </row>
    <row r="465" spans="1:73" s="6" customFormat="1" ht="18.75" customHeight="1" x14ac:dyDescent="0.15">
      <c r="A465" s="6" t="s">
        <v>1541</v>
      </c>
      <c r="B465" s="6" t="s">
        <v>1457</v>
      </c>
      <c r="C465" s="6" t="s">
        <v>1474</v>
      </c>
      <c r="D465" s="6" t="s">
        <v>1159</v>
      </c>
      <c r="E465" s="6" t="s">
        <v>1159</v>
      </c>
      <c r="F465" s="6" t="s">
        <v>1159</v>
      </c>
      <c r="G465" s="6" t="s">
        <v>24</v>
      </c>
      <c r="H465" s="6" t="s">
        <v>1160</v>
      </c>
      <c r="I465" s="6" t="s">
        <v>1161</v>
      </c>
      <c r="J465" s="6" t="s">
        <v>27</v>
      </c>
      <c r="K465" s="6" t="s">
        <v>1539</v>
      </c>
      <c r="L465" s="6" t="s">
        <v>1545</v>
      </c>
      <c r="M465" s="6" t="s">
        <v>1533</v>
      </c>
      <c r="N465" s="6">
        <v>1</v>
      </c>
      <c r="O465" s="8"/>
      <c r="P465" s="8">
        <f>VLOOKUP(H465,[1]地区分门店生意计划!$O$2:$AB$1572,14,0)</f>
        <v>0</v>
      </c>
      <c r="Q465" s="8">
        <v>0.5221765527616592</v>
      </c>
      <c r="R465" s="7">
        <f t="shared" si="146"/>
        <v>7.7899999999999991</v>
      </c>
      <c r="S465" s="17">
        <f t="shared" si="147"/>
        <v>13.918325916398711</v>
      </c>
      <c r="V465" s="6">
        <v>1</v>
      </c>
      <c r="W465" s="6">
        <v>1</v>
      </c>
      <c r="Y465" s="8">
        <v>8</v>
      </c>
      <c r="Z465" s="8">
        <v>5</v>
      </c>
      <c r="AA465" s="8">
        <v>8</v>
      </c>
      <c r="AB465" s="8">
        <v>9</v>
      </c>
      <c r="AC465" s="8">
        <v>9</v>
      </c>
      <c r="AD465" s="8">
        <v>8</v>
      </c>
      <c r="AE465" s="8">
        <v>8</v>
      </c>
      <c r="AF465" s="8">
        <v>8</v>
      </c>
      <c r="AG465" s="8">
        <v>9</v>
      </c>
      <c r="AH465" s="21">
        <v>6.16</v>
      </c>
      <c r="AI465" s="21">
        <v>6.32</v>
      </c>
      <c r="AJ465" s="21">
        <v>9</v>
      </c>
      <c r="AK465" s="8">
        <f t="shared" si="148"/>
        <v>93.47999999999999</v>
      </c>
      <c r="AL465" s="8">
        <v>8.1999999999999993</v>
      </c>
      <c r="AM465" s="17">
        <f t="shared" si="140"/>
        <v>1.0249999999999999</v>
      </c>
      <c r="AN465" s="8">
        <v>9.4600000000000009</v>
      </c>
      <c r="AO465" s="17">
        <f t="shared" si="141"/>
        <v>1.8920000000000001</v>
      </c>
      <c r="AP465" s="7">
        <v>5.5681233933161947</v>
      </c>
      <c r="AQ465" s="17">
        <f t="shared" si="142"/>
        <v>0.69601542416452433</v>
      </c>
      <c r="AR465" s="21">
        <v>7.8200514138817478</v>
      </c>
      <c r="AS465" s="17">
        <f t="shared" si="143"/>
        <v>0.86889460154241638</v>
      </c>
      <c r="AT465" s="21">
        <v>0</v>
      </c>
      <c r="AU465" s="17">
        <f t="shared" si="149"/>
        <v>0</v>
      </c>
      <c r="AV465" s="21">
        <v>5.6452442159383027</v>
      </c>
      <c r="AW465" s="17">
        <f t="shared" si="150"/>
        <v>0.70565552699228784</v>
      </c>
      <c r="AX465" s="17" t="s">
        <v>1537</v>
      </c>
      <c r="AY465" s="21">
        <v>5.7429305912596398</v>
      </c>
      <c r="AZ465" s="17">
        <f t="shared" si="151"/>
        <v>0.71786632390745497</v>
      </c>
      <c r="BA465" s="17" t="s">
        <v>1537</v>
      </c>
      <c r="BB465" s="21">
        <v>4.8431876606683799</v>
      </c>
      <c r="BC465" s="17">
        <f t="shared" si="152"/>
        <v>0.60539845758354749</v>
      </c>
      <c r="BD465" s="21">
        <v>3.2540874035989713</v>
      </c>
      <c r="BE465" s="17">
        <f t="shared" si="153"/>
        <v>0.36156526706655234</v>
      </c>
      <c r="BF465" s="21">
        <v>5.1254794453402255</v>
      </c>
      <c r="BG465" s="17">
        <f t="shared" si="154"/>
        <v>0.83205835151627039</v>
      </c>
      <c r="BH465" s="21">
        <v>5.783961846809051</v>
      </c>
      <c r="BI465" s="17">
        <f t="shared" si="155"/>
        <v>0.91518383652041946</v>
      </c>
      <c r="BJ465" s="21">
        <f t="shared" si="156"/>
        <v>84.47999999999999</v>
      </c>
      <c r="BK465" s="21">
        <f t="shared" si="157"/>
        <v>61.443065970812519</v>
      </c>
      <c r="BL465" s="21">
        <f t="shared" si="158"/>
        <v>21.48</v>
      </c>
      <c r="BM465" s="21">
        <f t="shared" si="159"/>
        <v>10.909441292149276</v>
      </c>
      <c r="BN465" s="17"/>
      <c r="BO465" s="17" t="s">
        <v>1601</v>
      </c>
      <c r="BQ465" s="17">
        <v>0.41281564007862276</v>
      </c>
      <c r="BR465" s="26">
        <v>0.72</v>
      </c>
      <c r="BS465" s="26">
        <f t="shared" si="160"/>
        <v>0.51281564007862279</v>
      </c>
      <c r="BU465" s="17">
        <f t="shared" si="161"/>
        <v>0</v>
      </c>
    </row>
    <row r="466" spans="1:73" s="6" customFormat="1" ht="18.75" customHeight="1" x14ac:dyDescent="0.15">
      <c r="A466" s="6" t="s">
        <v>1541</v>
      </c>
      <c r="B466" s="6" t="s">
        <v>1457</v>
      </c>
      <c r="C466" s="6" t="s">
        <v>1474</v>
      </c>
      <c r="D466" s="6" t="s">
        <v>1159</v>
      </c>
      <c r="E466" s="6" t="s">
        <v>1159</v>
      </c>
      <c r="F466" s="6" t="s">
        <v>1159</v>
      </c>
      <c r="G466" s="6" t="s">
        <v>24</v>
      </c>
      <c r="H466" s="6" t="s">
        <v>1162</v>
      </c>
      <c r="I466" s="6" t="s">
        <v>1163</v>
      </c>
      <c r="J466" s="6" t="s">
        <v>29</v>
      </c>
      <c r="K466" s="6" t="s">
        <v>1520</v>
      </c>
      <c r="L466" s="6" t="s">
        <v>1545</v>
      </c>
      <c r="M466" s="6" t="s">
        <v>1518</v>
      </c>
      <c r="N466" s="6">
        <v>1</v>
      </c>
      <c r="O466" s="8"/>
      <c r="P466" s="8">
        <f>VLOOKUP(H466,[1]地区分门店生意计划!$O$2:$AB$1572,14,0)</f>
        <v>14.583333333333334</v>
      </c>
      <c r="Q466" s="8">
        <v>11</v>
      </c>
      <c r="R466" s="7">
        <f t="shared" si="146"/>
        <v>14.486666666666666</v>
      </c>
      <c r="S466" s="17">
        <f t="shared" si="147"/>
        <v>0.3169696969696969</v>
      </c>
      <c r="T466" s="6">
        <v>4</v>
      </c>
      <c r="U466" s="6">
        <v>4</v>
      </c>
      <c r="V466" s="6">
        <v>3</v>
      </c>
      <c r="W466" s="6">
        <v>2</v>
      </c>
      <c r="X466" s="6" t="s">
        <v>1355</v>
      </c>
      <c r="Y466" s="8">
        <v>20</v>
      </c>
      <c r="Z466" s="8">
        <v>20</v>
      </c>
      <c r="AA466" s="8">
        <v>14</v>
      </c>
      <c r="AB466" s="8">
        <v>14</v>
      </c>
      <c r="AC466" s="8">
        <v>14</v>
      </c>
      <c r="AD466" s="8">
        <v>14</v>
      </c>
      <c r="AE466" s="8">
        <v>14</v>
      </c>
      <c r="AF466" s="8">
        <v>14</v>
      </c>
      <c r="AG466" s="8">
        <v>14</v>
      </c>
      <c r="AH466" s="21">
        <v>10.780000000000001</v>
      </c>
      <c r="AI466" s="21">
        <v>11.06</v>
      </c>
      <c r="AJ466" s="21">
        <v>14</v>
      </c>
      <c r="AK466" s="8">
        <f t="shared" si="148"/>
        <v>173.84</v>
      </c>
      <c r="AL466" s="8">
        <v>18</v>
      </c>
      <c r="AM466" s="17">
        <f t="shared" si="140"/>
        <v>0.9</v>
      </c>
      <c r="AN466" s="8">
        <v>20</v>
      </c>
      <c r="AO466" s="17">
        <f t="shared" si="141"/>
        <v>1</v>
      </c>
      <c r="AP466" s="7">
        <v>14.5</v>
      </c>
      <c r="AQ466" s="17">
        <f t="shared" si="142"/>
        <v>1.0357142857142858</v>
      </c>
      <c r="AR466" s="21">
        <v>15</v>
      </c>
      <c r="AS466" s="17">
        <f t="shared" si="143"/>
        <v>1.0714285714285714</v>
      </c>
      <c r="AT466" s="21">
        <v>22.874966666666865</v>
      </c>
      <c r="AU466" s="17">
        <f t="shared" si="149"/>
        <v>1.6339261904762046</v>
      </c>
      <c r="AV466" s="21">
        <v>13.5</v>
      </c>
      <c r="AW466" s="17">
        <f t="shared" si="150"/>
        <v>0.9642857142857143</v>
      </c>
      <c r="AX466" s="17" t="s">
        <v>1537</v>
      </c>
      <c r="AY466" s="21">
        <v>8.3800000000000008</v>
      </c>
      <c r="AZ466" s="17">
        <f t="shared" si="151"/>
        <v>0.59857142857142864</v>
      </c>
      <c r="BA466" s="17" t="s">
        <v>1537</v>
      </c>
      <c r="BB466" s="21">
        <v>6.88</v>
      </c>
      <c r="BC466" s="17">
        <f t="shared" si="152"/>
        <v>0.49142857142857144</v>
      </c>
      <c r="BD466" s="21">
        <v>1.83</v>
      </c>
      <c r="BE466" s="17">
        <f t="shared" si="153"/>
        <v>0.13071428571428573</v>
      </c>
      <c r="BF466" s="21">
        <v>12.96</v>
      </c>
      <c r="BG466" s="17">
        <f t="shared" si="154"/>
        <v>1.2022263450834878</v>
      </c>
      <c r="BH466" s="21">
        <v>2</v>
      </c>
      <c r="BI466" s="17">
        <f t="shared" si="155"/>
        <v>0.18083182640144665</v>
      </c>
      <c r="BJ466" s="21">
        <f t="shared" si="156"/>
        <v>159.84</v>
      </c>
      <c r="BK466" s="21">
        <f t="shared" si="157"/>
        <v>135.92496666666685</v>
      </c>
      <c r="BL466" s="21">
        <f t="shared" si="158"/>
        <v>35.840000000000003</v>
      </c>
      <c r="BM466" s="21">
        <f t="shared" si="159"/>
        <v>14.96</v>
      </c>
      <c r="BN466" s="17" t="s">
        <v>1601</v>
      </c>
      <c r="BO466" s="17" t="s">
        <v>1601</v>
      </c>
      <c r="BQ466" s="17">
        <v>0.41281564007862276</v>
      </c>
      <c r="BR466" s="26">
        <v>0.72</v>
      </c>
      <c r="BS466" s="26">
        <f t="shared" si="160"/>
        <v>0.51281564007862279</v>
      </c>
      <c r="BU466" s="17">
        <f t="shared" si="161"/>
        <v>0</v>
      </c>
    </row>
    <row r="467" spans="1:73" s="6" customFormat="1" ht="18.75" customHeight="1" x14ac:dyDescent="0.15">
      <c r="A467" s="6" t="s">
        <v>1541</v>
      </c>
      <c r="B467" s="6" t="s">
        <v>1457</v>
      </c>
      <c r="C467" s="6" t="s">
        <v>1474</v>
      </c>
      <c r="D467" s="6" t="s">
        <v>1159</v>
      </c>
      <c r="E467" s="6" t="s">
        <v>1159</v>
      </c>
      <c r="F467" s="6" t="s">
        <v>1159</v>
      </c>
      <c r="G467" s="6" t="s">
        <v>24</v>
      </c>
      <c r="H467" s="6" t="s">
        <v>1164</v>
      </c>
      <c r="I467" s="6" t="s">
        <v>1165</v>
      </c>
      <c r="J467" s="6" t="s">
        <v>29</v>
      </c>
      <c r="K467" s="6" t="s">
        <v>1520</v>
      </c>
      <c r="L467" s="6" t="s">
        <v>1545</v>
      </c>
      <c r="M467" s="6" t="s">
        <v>1535</v>
      </c>
      <c r="N467" s="6">
        <v>0</v>
      </c>
      <c r="O467" s="8"/>
      <c r="P467" s="8">
        <f>VLOOKUP(H467,[1]地区分门店生意计划!$O$2:$AB$1572,14,0)</f>
        <v>8.5</v>
      </c>
      <c r="Q467" s="8">
        <v>3.875</v>
      </c>
      <c r="R467" s="7">
        <f t="shared" si="146"/>
        <v>29.593333333333334</v>
      </c>
      <c r="S467" s="17">
        <f t="shared" si="147"/>
        <v>6.6369892473118277</v>
      </c>
      <c r="T467" s="6">
        <v>4</v>
      </c>
      <c r="U467" s="6">
        <v>4</v>
      </c>
      <c r="V467" s="6">
        <v>3</v>
      </c>
      <c r="W467" s="6">
        <v>2</v>
      </c>
      <c r="X467" s="6" t="s">
        <v>1355</v>
      </c>
      <c r="Y467" s="8">
        <v>65</v>
      </c>
      <c r="Z467" s="8">
        <v>37</v>
      </c>
      <c r="AA467" s="8">
        <v>27</v>
      </c>
      <c r="AB467" s="8">
        <v>27</v>
      </c>
      <c r="AC467" s="8">
        <v>27</v>
      </c>
      <c r="AD467" s="8">
        <v>27</v>
      </c>
      <c r="AE467" s="8">
        <v>27</v>
      </c>
      <c r="AF467" s="8">
        <v>27</v>
      </c>
      <c r="AG467" s="8">
        <v>22</v>
      </c>
      <c r="AH467" s="21">
        <v>20.79</v>
      </c>
      <c r="AI467" s="21">
        <v>21.330000000000002</v>
      </c>
      <c r="AJ467" s="21">
        <v>27</v>
      </c>
      <c r="AK467" s="8">
        <f t="shared" si="148"/>
        <v>355.12</v>
      </c>
      <c r="AL467" s="8">
        <v>60</v>
      </c>
      <c r="AM467" s="17">
        <f t="shared" si="140"/>
        <v>0.92307692307692313</v>
      </c>
      <c r="AN467" s="8">
        <v>37</v>
      </c>
      <c r="AO467" s="17">
        <f t="shared" si="141"/>
        <v>1</v>
      </c>
      <c r="AP467" s="7">
        <v>60</v>
      </c>
      <c r="AQ467" s="17">
        <f t="shared" si="142"/>
        <v>2.2222222222222223</v>
      </c>
      <c r="AR467" s="21">
        <v>31</v>
      </c>
      <c r="AS467" s="17">
        <f t="shared" si="143"/>
        <v>1.1481481481481481</v>
      </c>
      <c r="AT467" s="21">
        <v>60</v>
      </c>
      <c r="AU467" s="17">
        <f t="shared" si="149"/>
        <v>2.2222222222222223</v>
      </c>
      <c r="AV467" s="21">
        <v>35.833333333333336</v>
      </c>
      <c r="AW467" s="17">
        <f t="shared" si="150"/>
        <v>1.3271604938271606</v>
      </c>
      <c r="AX467" s="17"/>
      <c r="AY467" s="21">
        <v>6.9999999999998577E-2</v>
      </c>
      <c r="AZ467" s="17">
        <f t="shared" si="151"/>
        <v>2.59259259259254E-3</v>
      </c>
      <c r="BA467" s="17" t="s">
        <v>1537</v>
      </c>
      <c r="BB467" s="21">
        <v>-2.5100000000000033</v>
      </c>
      <c r="BC467" s="17">
        <f t="shared" si="152"/>
        <v>-9.296296296296308E-2</v>
      </c>
      <c r="BD467" s="21">
        <v>0.5</v>
      </c>
      <c r="BE467" s="17">
        <f t="shared" si="153"/>
        <v>2.2727272727272728E-2</v>
      </c>
      <c r="BF467" s="21">
        <v>19.28</v>
      </c>
      <c r="BG467" s="17">
        <f t="shared" si="154"/>
        <v>0.92736892736892751</v>
      </c>
      <c r="BH467" s="21">
        <v>3.17</v>
      </c>
      <c r="BI467" s="17">
        <f t="shared" si="155"/>
        <v>0.14861697140178151</v>
      </c>
      <c r="BJ467" s="21">
        <f t="shared" si="156"/>
        <v>328.12</v>
      </c>
      <c r="BK467" s="21">
        <f t="shared" si="157"/>
        <v>304.34333333333331</v>
      </c>
      <c r="BL467" s="21">
        <f t="shared" si="158"/>
        <v>69.12</v>
      </c>
      <c r="BM467" s="21">
        <f t="shared" si="159"/>
        <v>22.450000000000003</v>
      </c>
      <c r="BN467" s="17" t="s">
        <v>1601</v>
      </c>
      <c r="BO467" s="17" t="s">
        <v>1601</v>
      </c>
      <c r="BQ467" s="17">
        <v>0.41281564007862276</v>
      </c>
      <c r="BR467" s="26">
        <v>0.72</v>
      </c>
      <c r="BS467" s="26">
        <f t="shared" si="160"/>
        <v>0.51281564007862279</v>
      </c>
      <c r="BU467" s="17">
        <f t="shared" si="161"/>
        <v>0</v>
      </c>
    </row>
    <row r="468" spans="1:73" s="6" customFormat="1" ht="18.75" customHeight="1" x14ac:dyDescent="0.15">
      <c r="A468" s="6" t="s">
        <v>1541</v>
      </c>
      <c r="B468" s="6" t="s">
        <v>1457</v>
      </c>
      <c r="C468" s="6" t="s">
        <v>1474</v>
      </c>
      <c r="D468" s="6" t="s">
        <v>1159</v>
      </c>
      <c r="E468" s="6" t="s">
        <v>1159</v>
      </c>
      <c r="F468" s="6" t="s">
        <v>1159</v>
      </c>
      <c r="G468" s="6" t="s">
        <v>24</v>
      </c>
      <c r="H468" s="6" t="s">
        <v>1166</v>
      </c>
      <c r="I468" s="6" t="s">
        <v>1167</v>
      </c>
      <c r="J468" s="6" t="s">
        <v>29</v>
      </c>
      <c r="K468" s="6" t="s">
        <v>1520</v>
      </c>
      <c r="L468" s="6" t="s">
        <v>1545</v>
      </c>
      <c r="M468" s="6" t="s">
        <v>1533</v>
      </c>
      <c r="N468" s="6">
        <v>1</v>
      </c>
      <c r="O468" s="8"/>
      <c r="P468" s="8">
        <f>VLOOKUP(H468,[1]地区分门店生意计划!$O$2:$AB$1572,14,0)</f>
        <v>15.416666666666666</v>
      </c>
      <c r="Q468" s="8">
        <v>10.041666666666666</v>
      </c>
      <c r="R468" s="7">
        <f t="shared" si="146"/>
        <v>13.616666666666667</v>
      </c>
      <c r="S468" s="17">
        <f t="shared" si="147"/>
        <v>0.35601659751037351</v>
      </c>
      <c r="T468" s="6">
        <v>3</v>
      </c>
      <c r="U468" s="6">
        <v>3</v>
      </c>
      <c r="V468" s="6">
        <v>2</v>
      </c>
      <c r="W468" s="6">
        <v>1</v>
      </c>
      <c r="X468" s="6" t="s">
        <v>1355</v>
      </c>
      <c r="Y468" s="8">
        <v>16</v>
      </c>
      <c r="Z468" s="8">
        <v>12</v>
      </c>
      <c r="AA468" s="8">
        <v>13</v>
      </c>
      <c r="AB468" s="8">
        <v>14</v>
      </c>
      <c r="AC468" s="8">
        <v>13</v>
      </c>
      <c r="AD468" s="8">
        <v>14</v>
      </c>
      <c r="AE468" s="8">
        <v>14</v>
      </c>
      <c r="AF468" s="8">
        <v>16</v>
      </c>
      <c r="AG468" s="8">
        <v>14</v>
      </c>
      <c r="AH468" s="21">
        <v>11.55</v>
      </c>
      <c r="AI468" s="21">
        <v>11.850000000000001</v>
      </c>
      <c r="AJ468" s="21">
        <v>14</v>
      </c>
      <c r="AK468" s="8">
        <f t="shared" si="148"/>
        <v>163.4</v>
      </c>
      <c r="AL468" s="8">
        <v>13</v>
      </c>
      <c r="AM468" s="17">
        <f t="shared" si="140"/>
        <v>0.8125</v>
      </c>
      <c r="AN468" s="8">
        <v>12</v>
      </c>
      <c r="AO468" s="17">
        <f t="shared" si="141"/>
        <v>1</v>
      </c>
      <c r="AP468" s="7">
        <v>13.999400000000012</v>
      </c>
      <c r="AQ468" s="17">
        <f t="shared" si="142"/>
        <v>1.076876923076924</v>
      </c>
      <c r="AR468" s="21">
        <v>14</v>
      </c>
      <c r="AS468" s="17">
        <f t="shared" si="143"/>
        <v>1</v>
      </c>
      <c r="AT468" s="21">
        <v>20.666666666666668</v>
      </c>
      <c r="AU468" s="17">
        <f t="shared" si="149"/>
        <v>1.5897435897435899</v>
      </c>
      <c r="AV468" s="21">
        <v>8.125</v>
      </c>
      <c r="AW468" s="17">
        <f t="shared" si="150"/>
        <v>0.5803571428571429</v>
      </c>
      <c r="AX468" s="17" t="s">
        <v>1537</v>
      </c>
      <c r="AY468" s="21">
        <v>6</v>
      </c>
      <c r="AZ468" s="17">
        <f t="shared" si="151"/>
        <v>0.42857142857142855</v>
      </c>
      <c r="BA468" s="17" t="s">
        <v>1537</v>
      </c>
      <c r="BB468" s="21">
        <v>-0.24999999999999989</v>
      </c>
      <c r="BC468" s="17">
        <f t="shared" si="152"/>
        <v>-1.5624999999999993E-2</v>
      </c>
      <c r="BD468" s="21">
        <v>12.9</v>
      </c>
      <c r="BE468" s="17">
        <f t="shared" si="153"/>
        <v>0.92142857142857149</v>
      </c>
      <c r="BF468" s="21">
        <v>6.5200000000000005</v>
      </c>
      <c r="BG468" s="17">
        <f t="shared" si="154"/>
        <v>0.56450216450216451</v>
      </c>
      <c r="BH468" s="21">
        <v>4.13</v>
      </c>
      <c r="BI468" s="17">
        <f t="shared" si="155"/>
        <v>0.3485232067510548</v>
      </c>
      <c r="BJ468" s="21">
        <f t="shared" si="156"/>
        <v>149.4</v>
      </c>
      <c r="BK468" s="21">
        <f t="shared" si="157"/>
        <v>111.09106666666668</v>
      </c>
      <c r="BL468" s="21">
        <f t="shared" si="158"/>
        <v>37.400000000000006</v>
      </c>
      <c r="BM468" s="21">
        <f t="shared" si="159"/>
        <v>10.65</v>
      </c>
      <c r="BN468" s="17" t="s">
        <v>1601</v>
      </c>
      <c r="BO468" s="17" t="s">
        <v>1601</v>
      </c>
      <c r="BQ468" s="17">
        <v>0.41281564007862276</v>
      </c>
      <c r="BR468" s="26">
        <v>0.72</v>
      </c>
      <c r="BS468" s="26">
        <f t="shared" si="160"/>
        <v>0.51281564007862279</v>
      </c>
      <c r="BU468" s="17">
        <f t="shared" si="161"/>
        <v>0</v>
      </c>
    </row>
    <row r="469" spans="1:73" s="6" customFormat="1" ht="18.75" customHeight="1" x14ac:dyDescent="0.15">
      <c r="A469" s="6" t="s">
        <v>1541</v>
      </c>
      <c r="B469" s="6" t="s">
        <v>1457</v>
      </c>
      <c r="C469" s="6" t="s">
        <v>1474</v>
      </c>
      <c r="D469" s="6" t="s">
        <v>1159</v>
      </c>
      <c r="E469" s="6" t="s">
        <v>1159</v>
      </c>
      <c r="F469" s="6" t="s">
        <v>1159</v>
      </c>
      <c r="G469" s="6" t="s">
        <v>24</v>
      </c>
      <c r="H469" s="6" t="s">
        <v>1168</v>
      </c>
      <c r="I469" s="6" t="s">
        <v>1169</v>
      </c>
      <c r="J469" s="6" t="s">
        <v>29</v>
      </c>
      <c r="K469" s="6" t="s">
        <v>1520</v>
      </c>
      <c r="L469" s="6" t="s">
        <v>1545</v>
      </c>
      <c r="M469" s="6" t="s">
        <v>1533</v>
      </c>
      <c r="N469" s="6">
        <v>1</v>
      </c>
      <c r="O469" s="8"/>
      <c r="P469" s="8">
        <f>VLOOKUP(H469,[1]地区分门店生意计划!$O$2:$AB$1572,14,0)</f>
        <v>20.833333333333332</v>
      </c>
      <c r="Q469" s="8">
        <v>27.560000000000002</v>
      </c>
      <c r="R469" s="7">
        <f t="shared" si="146"/>
        <v>39.037500000000001</v>
      </c>
      <c r="S469" s="17">
        <f t="shared" si="147"/>
        <v>0.41645500725689399</v>
      </c>
      <c r="T469" s="6">
        <v>3</v>
      </c>
      <c r="U469" s="6">
        <v>3</v>
      </c>
      <c r="V469" s="6">
        <v>2</v>
      </c>
      <c r="W469" s="6">
        <v>1</v>
      </c>
      <c r="X469" s="6" t="s">
        <v>1356</v>
      </c>
      <c r="Y469" s="8">
        <v>57</v>
      </c>
      <c r="Z469" s="8">
        <v>38</v>
      </c>
      <c r="AA469" s="8">
        <v>40</v>
      </c>
      <c r="AB469" s="8">
        <v>40</v>
      </c>
      <c r="AC469" s="8">
        <v>40</v>
      </c>
      <c r="AD469" s="8">
        <v>40</v>
      </c>
      <c r="AE469" s="8">
        <v>40</v>
      </c>
      <c r="AF469" s="8">
        <v>40</v>
      </c>
      <c r="AG469" s="8">
        <v>40</v>
      </c>
      <c r="AH469" s="21">
        <v>30.8</v>
      </c>
      <c r="AI469" s="21">
        <v>27.650000000000002</v>
      </c>
      <c r="AJ469" s="21">
        <v>35</v>
      </c>
      <c r="AK469" s="8">
        <f t="shared" si="148"/>
        <v>468.45</v>
      </c>
      <c r="AL469" s="8">
        <v>91</v>
      </c>
      <c r="AM469" s="17">
        <f t="shared" si="140"/>
        <v>1.5964912280701755</v>
      </c>
      <c r="AN469" s="8">
        <v>38</v>
      </c>
      <c r="AO469" s="17">
        <f t="shared" si="141"/>
        <v>1</v>
      </c>
      <c r="AP469" s="7">
        <v>19.874366666666688</v>
      </c>
      <c r="AQ469" s="17">
        <f t="shared" si="142"/>
        <v>0.49685916666666718</v>
      </c>
      <c r="AR469" s="21">
        <v>40</v>
      </c>
      <c r="AS469" s="17">
        <f t="shared" si="143"/>
        <v>1</v>
      </c>
      <c r="AT469" s="21">
        <v>58</v>
      </c>
      <c r="AU469" s="17">
        <f t="shared" si="149"/>
        <v>1.45</v>
      </c>
      <c r="AV469" s="21">
        <v>34.208333333333336</v>
      </c>
      <c r="AW469" s="17">
        <f t="shared" si="150"/>
        <v>0.85520833333333335</v>
      </c>
      <c r="AX469" s="17" t="s">
        <v>1537</v>
      </c>
      <c r="AY469" s="21">
        <v>28.75</v>
      </c>
      <c r="AZ469" s="17">
        <f t="shared" si="151"/>
        <v>0.71875</v>
      </c>
      <c r="BA469" s="17" t="s">
        <v>1537</v>
      </c>
      <c r="BB469" s="21">
        <v>1.5</v>
      </c>
      <c r="BC469" s="17">
        <f t="shared" si="152"/>
        <v>3.7499999999999999E-2</v>
      </c>
      <c r="BD469" s="21">
        <v>18</v>
      </c>
      <c r="BE469" s="17">
        <f t="shared" si="153"/>
        <v>0.45</v>
      </c>
      <c r="BF469" s="21">
        <v>43.5</v>
      </c>
      <c r="BG469" s="17">
        <f t="shared" si="154"/>
        <v>1.4123376623376622</v>
      </c>
      <c r="BH469" s="21">
        <v>37.159999999999997</v>
      </c>
      <c r="BI469" s="17">
        <f t="shared" si="155"/>
        <v>1.3439421338155513</v>
      </c>
      <c r="BJ469" s="21">
        <f t="shared" si="156"/>
        <v>433.45</v>
      </c>
      <c r="BK469" s="21">
        <f t="shared" si="157"/>
        <v>409.99270000000001</v>
      </c>
      <c r="BL469" s="21">
        <f t="shared" si="158"/>
        <v>93.45</v>
      </c>
      <c r="BM469" s="21">
        <f t="shared" si="159"/>
        <v>80.66</v>
      </c>
      <c r="BN469" s="17"/>
      <c r="BO469" s="17"/>
      <c r="BQ469" s="17">
        <v>0.41281564007862276</v>
      </c>
      <c r="BR469" s="26">
        <v>0.72</v>
      </c>
      <c r="BS469" s="26">
        <f t="shared" si="160"/>
        <v>0.51281564007862279</v>
      </c>
      <c r="BU469" s="17">
        <f t="shared" si="161"/>
        <v>0</v>
      </c>
    </row>
    <row r="470" spans="1:73" s="6" customFormat="1" ht="18.75" customHeight="1" x14ac:dyDescent="0.15">
      <c r="A470" s="6" t="s">
        <v>1541</v>
      </c>
      <c r="B470" s="6" t="s">
        <v>1457</v>
      </c>
      <c r="C470" s="6" t="s">
        <v>1474</v>
      </c>
      <c r="D470" s="6" t="s">
        <v>1159</v>
      </c>
      <c r="E470" s="6" t="s">
        <v>1159</v>
      </c>
      <c r="F470" s="6" t="s">
        <v>1159</v>
      </c>
      <c r="G470" s="6" t="s">
        <v>24</v>
      </c>
      <c r="H470" s="6" t="s">
        <v>1170</v>
      </c>
      <c r="I470" s="6" t="s">
        <v>1171</v>
      </c>
      <c r="J470" s="6" t="s">
        <v>29</v>
      </c>
      <c r="K470" s="6" t="s">
        <v>1520</v>
      </c>
      <c r="L470" s="6" t="s">
        <v>1545</v>
      </c>
      <c r="M470" s="6" t="s">
        <v>1533</v>
      </c>
      <c r="N470" s="6">
        <v>1</v>
      </c>
      <c r="O470" s="8"/>
      <c r="P470" s="8">
        <f>VLOOKUP(H470,[1]地区分门店生意计划!$O$2:$AB$1572,14,0)</f>
        <v>10.833333333333334</v>
      </c>
      <c r="Q470" s="8">
        <v>13.38875</v>
      </c>
      <c r="R470" s="7">
        <f t="shared" si="146"/>
        <v>15.450000000000001</v>
      </c>
      <c r="S470" s="17">
        <f t="shared" si="147"/>
        <v>0.15395387918961823</v>
      </c>
      <c r="T470" s="6">
        <v>3</v>
      </c>
      <c r="U470" s="6">
        <v>2</v>
      </c>
      <c r="V470" s="6">
        <v>1</v>
      </c>
      <c r="W470" s="6">
        <v>1</v>
      </c>
      <c r="Y470" s="8">
        <v>25</v>
      </c>
      <c r="Z470" s="8">
        <v>19</v>
      </c>
      <c r="AA470" s="8">
        <v>14</v>
      </c>
      <c r="AB470" s="8">
        <v>15</v>
      </c>
      <c r="AC470" s="8">
        <v>15</v>
      </c>
      <c r="AD470" s="8">
        <v>14</v>
      </c>
      <c r="AE470" s="8">
        <v>14</v>
      </c>
      <c r="AF470" s="8">
        <v>14</v>
      </c>
      <c r="AG470" s="8">
        <v>16</v>
      </c>
      <c r="AH470" s="21">
        <v>11.55</v>
      </c>
      <c r="AI470" s="21">
        <v>11.850000000000001</v>
      </c>
      <c r="AJ470" s="21">
        <v>16</v>
      </c>
      <c r="AK470" s="8">
        <f t="shared" si="148"/>
        <v>185.4</v>
      </c>
      <c r="AL470" s="8">
        <v>16</v>
      </c>
      <c r="AM470" s="17">
        <f t="shared" si="140"/>
        <v>0.64</v>
      </c>
      <c r="AN470" s="8">
        <v>19</v>
      </c>
      <c r="AO470" s="17">
        <f t="shared" si="141"/>
        <v>1</v>
      </c>
      <c r="AP470" s="7">
        <v>23.082666666666675</v>
      </c>
      <c r="AQ470" s="17">
        <f t="shared" si="142"/>
        <v>1.6487619047619053</v>
      </c>
      <c r="AR470" s="21">
        <v>16</v>
      </c>
      <c r="AS470" s="17">
        <f t="shared" si="143"/>
        <v>1.0666666666666667</v>
      </c>
      <c r="AT470" s="21">
        <v>19.666666666666668</v>
      </c>
      <c r="AU470" s="17">
        <f t="shared" si="149"/>
        <v>1.3111111111111111</v>
      </c>
      <c r="AV470" s="21">
        <v>15.041666666666668</v>
      </c>
      <c r="AW470" s="17">
        <f t="shared" si="150"/>
        <v>1.0744047619047621</v>
      </c>
      <c r="AX470" s="17"/>
      <c r="AY470" s="21">
        <v>20.340000000000003</v>
      </c>
      <c r="AZ470" s="17">
        <f t="shared" si="151"/>
        <v>1.4528571428571431</v>
      </c>
      <c r="BA470" s="17"/>
      <c r="BB470" s="21">
        <v>17.21</v>
      </c>
      <c r="BC470" s="17">
        <f t="shared" si="152"/>
        <v>1.2292857142857143</v>
      </c>
      <c r="BD470" s="21">
        <v>23.25</v>
      </c>
      <c r="BE470" s="17">
        <f t="shared" si="153"/>
        <v>1.453125</v>
      </c>
      <c r="BF470" s="21">
        <v>8.620000000000001</v>
      </c>
      <c r="BG470" s="17">
        <f t="shared" si="154"/>
        <v>0.74632034632034638</v>
      </c>
      <c r="BH470" s="21">
        <v>30.8</v>
      </c>
      <c r="BI470" s="17">
        <f t="shared" si="155"/>
        <v>2.5991561181434597</v>
      </c>
      <c r="BJ470" s="21">
        <f t="shared" si="156"/>
        <v>169.4</v>
      </c>
      <c r="BK470" s="21">
        <f t="shared" si="157"/>
        <v>209.01100000000005</v>
      </c>
      <c r="BL470" s="21">
        <f t="shared" si="158"/>
        <v>39.400000000000006</v>
      </c>
      <c r="BM470" s="21">
        <f t="shared" si="159"/>
        <v>39.42</v>
      </c>
      <c r="BN470" s="17"/>
      <c r="BO470" s="17"/>
      <c r="BQ470" s="17">
        <v>0.41281564007862276</v>
      </c>
      <c r="BR470" s="26">
        <v>0.72</v>
      </c>
      <c r="BS470" s="26">
        <f t="shared" si="160"/>
        <v>0.51281564007862279</v>
      </c>
      <c r="BU470" s="17">
        <f t="shared" si="161"/>
        <v>0</v>
      </c>
    </row>
    <row r="471" spans="1:73" s="6" customFormat="1" ht="18.75" customHeight="1" x14ac:dyDescent="0.15">
      <c r="A471" s="6" t="s">
        <v>1541</v>
      </c>
      <c r="B471" s="6" t="s">
        <v>1457</v>
      </c>
      <c r="C471" s="6" t="s">
        <v>1474</v>
      </c>
      <c r="D471" s="6" t="s">
        <v>1159</v>
      </c>
      <c r="E471" s="6" t="s">
        <v>1159</v>
      </c>
      <c r="F471" s="6" t="s">
        <v>1159</v>
      </c>
      <c r="G471" s="6" t="s">
        <v>24</v>
      </c>
      <c r="H471" s="6" t="s">
        <v>1172</v>
      </c>
      <c r="I471" s="6" t="s">
        <v>1173</v>
      </c>
      <c r="J471" s="6" t="s">
        <v>27</v>
      </c>
      <c r="K471" s="6" t="s">
        <v>1539</v>
      </c>
      <c r="L471" s="6" t="s">
        <v>1545</v>
      </c>
      <c r="M471" s="6" t="s">
        <v>1533</v>
      </c>
      <c r="N471" s="6">
        <v>1</v>
      </c>
      <c r="O471" s="8"/>
      <c r="P471" s="8">
        <f>VLOOKUP(H471,[1]地区分门店生意计划!$O$2:$AB$1572,14,0)</f>
        <v>10.620739181733517</v>
      </c>
      <c r="Q471" s="8">
        <v>27.127050481650372</v>
      </c>
      <c r="R471" s="7">
        <f t="shared" si="146"/>
        <v>29.639930609973316</v>
      </c>
      <c r="S471" s="17">
        <f t="shared" si="147"/>
        <v>9.2633739522206326E-2</v>
      </c>
      <c r="T471" s="6">
        <v>5</v>
      </c>
      <c r="U471" s="6">
        <v>4</v>
      </c>
      <c r="V471" s="6">
        <v>3</v>
      </c>
      <c r="W471" s="6">
        <v>2</v>
      </c>
      <c r="X471" s="6" t="s">
        <v>1355</v>
      </c>
      <c r="Y471" s="8">
        <v>35.89691006233307</v>
      </c>
      <c r="Z471" s="8">
        <v>24.054630454140714</v>
      </c>
      <c r="AA471" s="8">
        <v>29.605699020480881</v>
      </c>
      <c r="AB471" s="8">
        <v>28.495485307212846</v>
      </c>
      <c r="AC471" s="8">
        <v>29.975770258236892</v>
      </c>
      <c r="AD471" s="8">
        <v>28.125414069456838</v>
      </c>
      <c r="AE471" s="8">
        <v>29.235627782724869</v>
      </c>
      <c r="AF471" s="8">
        <v>30.715912733748915</v>
      </c>
      <c r="AG471" s="8">
        <v>34.046553873553016</v>
      </c>
      <c r="AH471" s="21">
        <v>24.50611736420305</v>
      </c>
      <c r="AI471" s="21">
        <v>26.604421282279631</v>
      </c>
      <c r="AJ471" s="21">
        <v>34.416625111309031</v>
      </c>
      <c r="AK471" s="8">
        <f t="shared" si="148"/>
        <v>355.67916731967978</v>
      </c>
      <c r="AL471" s="8">
        <v>37.75</v>
      </c>
      <c r="AM471" s="17">
        <f t="shared" si="140"/>
        <v>1.0516225473014011</v>
      </c>
      <c r="AN471" s="8">
        <v>49.03</v>
      </c>
      <c r="AO471" s="17">
        <f t="shared" si="141"/>
        <v>2.0382770000758867</v>
      </c>
      <c r="AP471" s="7">
        <v>34.708333333333343</v>
      </c>
      <c r="AQ471" s="17">
        <f t="shared" si="142"/>
        <v>1.1723531104373695</v>
      </c>
      <c r="AR471" s="21">
        <v>27.458333333333339</v>
      </c>
      <c r="AS471" s="17">
        <f t="shared" si="143"/>
        <v>0.96360293700220012</v>
      </c>
      <c r="AT471" s="21">
        <v>30.333333333333332</v>
      </c>
      <c r="AU471" s="17">
        <f t="shared" si="149"/>
        <v>1.0119284032408871</v>
      </c>
      <c r="AV471" s="21">
        <v>28.75</v>
      </c>
      <c r="AW471" s="17">
        <f t="shared" si="150"/>
        <v>1.0222071728082198</v>
      </c>
      <c r="AX471" s="17"/>
      <c r="AY471" s="21">
        <v>27.708333333333332</v>
      </c>
      <c r="AZ471" s="17">
        <f t="shared" si="151"/>
        <v>0.94775913619019314</v>
      </c>
      <c r="BA471" s="17" t="s">
        <v>1537</v>
      </c>
      <c r="BB471" s="21">
        <v>16.333333333333332</v>
      </c>
      <c r="BC471" s="17">
        <f t="shared" si="152"/>
        <v>0.53175477723594344</v>
      </c>
      <c r="BD471" s="21">
        <v>22</v>
      </c>
      <c r="BE471" s="17">
        <f t="shared" si="153"/>
        <v>0.646174061601264</v>
      </c>
      <c r="BF471" s="21">
        <v>26.791666666666668</v>
      </c>
      <c r="BG471" s="17">
        <f t="shared" si="154"/>
        <v>1.0932644395885494</v>
      </c>
      <c r="BH471" s="21">
        <v>32.791666666666657</v>
      </c>
      <c r="BI471" s="17">
        <f t="shared" si="155"/>
        <v>1.2325645545429758</v>
      </c>
      <c r="BJ471" s="21">
        <f t="shared" si="156"/>
        <v>321.26254220837075</v>
      </c>
      <c r="BK471" s="21">
        <f t="shared" si="157"/>
        <v>333.65500000000009</v>
      </c>
      <c r="BL471" s="21">
        <f t="shared" si="158"/>
        <v>85.527163757791712</v>
      </c>
      <c r="BM471" s="21">
        <f t="shared" si="159"/>
        <v>59.583333333333329</v>
      </c>
      <c r="BN471" s="17"/>
      <c r="BO471" s="17"/>
      <c r="BQ471" s="17">
        <v>0.41281564007862276</v>
      </c>
      <c r="BR471" s="26">
        <v>0.72</v>
      </c>
      <c r="BS471" s="26">
        <f t="shared" si="160"/>
        <v>0.51281564007862279</v>
      </c>
      <c r="BU471" s="17">
        <f t="shared" si="161"/>
        <v>0</v>
      </c>
    </row>
    <row r="472" spans="1:73" s="6" customFormat="1" ht="18.75" customHeight="1" x14ac:dyDescent="0.15">
      <c r="A472" s="6" t="s">
        <v>1541</v>
      </c>
      <c r="B472" s="6" t="s">
        <v>1457</v>
      </c>
      <c r="C472" s="6" t="s">
        <v>1474</v>
      </c>
      <c r="D472" s="6" t="s">
        <v>1159</v>
      </c>
      <c r="E472" s="6" t="s">
        <v>1159</v>
      </c>
      <c r="F472" s="6" t="s">
        <v>1159</v>
      </c>
      <c r="G472" s="6" t="s">
        <v>24</v>
      </c>
      <c r="H472" s="6" t="s">
        <v>1174</v>
      </c>
      <c r="I472" s="6" t="s">
        <v>1175</v>
      </c>
      <c r="J472" s="6" t="s">
        <v>29</v>
      </c>
      <c r="K472" s="6" t="s">
        <v>1520</v>
      </c>
      <c r="L472" s="6" t="s">
        <v>1545</v>
      </c>
      <c r="M472" s="6" t="s">
        <v>1533</v>
      </c>
      <c r="N472" s="6">
        <v>1</v>
      </c>
      <c r="O472" s="8"/>
      <c r="P472" s="8">
        <f>VLOOKUP(H472,[1]地区分门店生意计划!$O$2:$AB$1572,14,0)</f>
        <v>34.833333333333336</v>
      </c>
      <c r="Q472" s="8">
        <v>33.424166666666672</v>
      </c>
      <c r="R472" s="7">
        <f t="shared" si="146"/>
        <v>43.46</v>
      </c>
      <c r="S472" s="17">
        <f t="shared" si="147"/>
        <v>0.30025680021940193</v>
      </c>
      <c r="T472" s="6">
        <v>5</v>
      </c>
      <c r="U472" s="6">
        <v>4</v>
      </c>
      <c r="V472" s="6">
        <v>4</v>
      </c>
      <c r="W472" s="6">
        <v>3</v>
      </c>
      <c r="X472" s="6" t="s">
        <v>1355</v>
      </c>
      <c r="Y472" s="8">
        <v>65</v>
      </c>
      <c r="Z472" s="8">
        <v>60</v>
      </c>
      <c r="AA472" s="8">
        <v>37</v>
      </c>
      <c r="AB472" s="8">
        <v>42</v>
      </c>
      <c r="AC472" s="8">
        <v>42</v>
      </c>
      <c r="AD472" s="8">
        <v>42</v>
      </c>
      <c r="AE472" s="8">
        <v>42</v>
      </c>
      <c r="AF472" s="8">
        <v>42</v>
      </c>
      <c r="AG472" s="8">
        <v>42</v>
      </c>
      <c r="AH472" s="21">
        <v>32.340000000000003</v>
      </c>
      <c r="AI472" s="21">
        <v>33.18</v>
      </c>
      <c r="AJ472" s="21">
        <v>42</v>
      </c>
      <c r="AK472" s="8">
        <f t="shared" si="148"/>
        <v>521.52</v>
      </c>
      <c r="AL472" s="8">
        <v>25.29</v>
      </c>
      <c r="AM472" s="17">
        <f t="shared" ref="AM472:AM535" si="162">AL472/Y472</f>
        <v>0.38907692307692304</v>
      </c>
      <c r="AN472" s="8">
        <v>60</v>
      </c>
      <c r="AO472" s="17">
        <f t="shared" ref="AO472:AO535" si="163">AN472/Z472</f>
        <v>1</v>
      </c>
      <c r="AP472" s="7">
        <v>16.790933333333328</v>
      </c>
      <c r="AQ472" s="17">
        <f t="shared" ref="AQ472:AQ535" si="164">AP472/AA472</f>
        <v>0.45380900900900889</v>
      </c>
      <c r="AR472" s="21">
        <v>45</v>
      </c>
      <c r="AS472" s="17">
        <f t="shared" ref="AS472:AS535" si="165">AR472/AB472</f>
        <v>1.0714285714285714</v>
      </c>
      <c r="AT472" s="21">
        <v>78.041666666666657</v>
      </c>
      <c r="AU472" s="17">
        <f t="shared" si="149"/>
        <v>1.8581349206349205</v>
      </c>
      <c r="AV472" s="21">
        <v>40</v>
      </c>
      <c r="AW472" s="17">
        <f t="shared" si="150"/>
        <v>0.95238095238095233</v>
      </c>
      <c r="AX472" s="17" t="s">
        <v>1537</v>
      </c>
      <c r="AY472" s="21">
        <v>0</v>
      </c>
      <c r="AZ472" s="17">
        <f t="shared" si="151"/>
        <v>0</v>
      </c>
      <c r="BA472" s="17" t="s">
        <v>1537</v>
      </c>
      <c r="BB472" s="21">
        <v>0</v>
      </c>
      <c r="BC472" s="17">
        <f t="shared" si="152"/>
        <v>0</v>
      </c>
      <c r="BD472" s="21">
        <v>6.9999999999999991</v>
      </c>
      <c r="BE472" s="17">
        <f t="shared" si="153"/>
        <v>0.16666666666666666</v>
      </c>
      <c r="BF472" s="21">
        <v>-0.91000000000000014</v>
      </c>
      <c r="BG472" s="17">
        <f t="shared" si="154"/>
        <v>-2.813852813852814E-2</v>
      </c>
      <c r="BH472" s="21">
        <v>26.75</v>
      </c>
      <c r="BI472" s="17">
        <f t="shared" si="155"/>
        <v>0.80620855937311631</v>
      </c>
      <c r="BJ472" s="21">
        <f t="shared" si="156"/>
        <v>479.52000000000004</v>
      </c>
      <c r="BK472" s="21">
        <f t="shared" si="157"/>
        <v>297.96259999999995</v>
      </c>
      <c r="BL472" s="21">
        <f t="shared" si="158"/>
        <v>107.52000000000001</v>
      </c>
      <c r="BM472" s="21">
        <f t="shared" si="159"/>
        <v>25.84</v>
      </c>
      <c r="BN472" s="17" t="s">
        <v>1601</v>
      </c>
      <c r="BO472" s="17" t="s">
        <v>1601</v>
      </c>
      <c r="BQ472" s="17">
        <v>0.41281564007862276</v>
      </c>
      <c r="BR472" s="26">
        <v>0.72</v>
      </c>
      <c r="BS472" s="26">
        <f t="shared" si="160"/>
        <v>0.51281564007862279</v>
      </c>
      <c r="BU472" s="17">
        <f t="shared" si="161"/>
        <v>0</v>
      </c>
    </row>
    <row r="473" spans="1:73" s="6" customFormat="1" ht="18.75" customHeight="1" x14ac:dyDescent="0.15">
      <c r="A473" s="6" t="s">
        <v>1541</v>
      </c>
      <c r="B473" s="6" t="s">
        <v>1457</v>
      </c>
      <c r="C473" s="6" t="s">
        <v>1474</v>
      </c>
      <c r="D473" s="6" t="s">
        <v>1159</v>
      </c>
      <c r="E473" s="6" t="s">
        <v>1159</v>
      </c>
      <c r="F473" s="6" t="s">
        <v>1159</v>
      </c>
      <c r="G473" s="6" t="s">
        <v>24</v>
      </c>
      <c r="H473" s="6" t="s">
        <v>1176</v>
      </c>
      <c r="I473" s="6" t="s">
        <v>1177</v>
      </c>
      <c r="J473" s="6" t="s">
        <v>29</v>
      </c>
      <c r="K473" s="6" t="s">
        <v>1520</v>
      </c>
      <c r="L473" s="6" t="s">
        <v>1545</v>
      </c>
      <c r="M473" s="6" t="s">
        <v>1533</v>
      </c>
      <c r="N473" s="6">
        <v>1</v>
      </c>
      <c r="O473" s="8"/>
      <c r="P473" s="8">
        <f>VLOOKUP(H473,[1]地区分门店生意计划!$O$2:$AB$1572,14,0)</f>
        <v>18.583333333333332</v>
      </c>
      <c r="Q473" s="8">
        <v>18.741666666666671</v>
      </c>
      <c r="R473" s="7">
        <f t="shared" si="146"/>
        <v>23.305833333333336</v>
      </c>
      <c r="S473" s="17">
        <f t="shared" si="147"/>
        <v>0.24353045798132489</v>
      </c>
      <c r="T473" s="6">
        <v>3</v>
      </c>
      <c r="U473" s="6">
        <v>3</v>
      </c>
      <c r="V473" s="6">
        <v>1</v>
      </c>
      <c r="W473" s="6">
        <v>1</v>
      </c>
      <c r="Y473" s="8">
        <v>32</v>
      </c>
      <c r="Z473" s="8">
        <v>25</v>
      </c>
      <c r="AA473" s="8">
        <v>22</v>
      </c>
      <c r="AB473" s="8">
        <v>24</v>
      </c>
      <c r="AC473" s="8">
        <v>23</v>
      </c>
      <c r="AD473" s="8">
        <v>23</v>
      </c>
      <c r="AE473" s="8">
        <v>23</v>
      </c>
      <c r="AF473" s="8">
        <v>23</v>
      </c>
      <c r="AG473" s="8">
        <v>24</v>
      </c>
      <c r="AH473" s="21">
        <v>17.71</v>
      </c>
      <c r="AI473" s="21">
        <v>18.96</v>
      </c>
      <c r="AJ473" s="21">
        <v>24</v>
      </c>
      <c r="AK473" s="8">
        <f t="shared" si="148"/>
        <v>279.67</v>
      </c>
      <c r="AL473" s="8">
        <v>10</v>
      </c>
      <c r="AM473" s="17">
        <f t="shared" si="162"/>
        <v>0.3125</v>
      </c>
      <c r="AN473" s="8">
        <v>25</v>
      </c>
      <c r="AO473" s="17">
        <f t="shared" si="163"/>
        <v>1</v>
      </c>
      <c r="AP473" s="7">
        <v>16.249433333333343</v>
      </c>
      <c r="AQ473" s="17">
        <f t="shared" si="164"/>
        <v>0.73861060606060647</v>
      </c>
      <c r="AR473" s="21">
        <v>24</v>
      </c>
      <c r="AS473" s="17">
        <f t="shared" si="165"/>
        <v>1</v>
      </c>
      <c r="AT473" s="21">
        <v>34.25</v>
      </c>
      <c r="AU473" s="17">
        <f t="shared" si="149"/>
        <v>1.4891304347826086</v>
      </c>
      <c r="AV473" s="21">
        <v>14.333333333333336</v>
      </c>
      <c r="AW473" s="17">
        <f t="shared" si="150"/>
        <v>0.62318840579710155</v>
      </c>
      <c r="AX473" s="17" t="s">
        <v>1537</v>
      </c>
      <c r="AY473" s="21">
        <v>19.34</v>
      </c>
      <c r="AZ473" s="17">
        <f t="shared" si="151"/>
        <v>0.84086956521739131</v>
      </c>
      <c r="BA473" s="17" t="s">
        <v>1537</v>
      </c>
      <c r="BB473" s="21">
        <v>16.899999999999999</v>
      </c>
      <c r="BC473" s="17">
        <f t="shared" si="152"/>
        <v>0.73478260869565215</v>
      </c>
      <c r="BD473" s="21">
        <v>34.29</v>
      </c>
      <c r="BE473" s="17">
        <f t="shared" si="153"/>
        <v>1.42875</v>
      </c>
      <c r="BF473" s="21">
        <v>10.379999999999999</v>
      </c>
      <c r="BG473" s="17">
        <f t="shared" si="154"/>
        <v>0.58610954263128168</v>
      </c>
      <c r="BH473" s="21">
        <v>11.09</v>
      </c>
      <c r="BI473" s="17">
        <f t="shared" si="155"/>
        <v>0.58491561181434593</v>
      </c>
      <c r="BJ473" s="21">
        <f t="shared" si="156"/>
        <v>255.67000000000002</v>
      </c>
      <c r="BK473" s="21">
        <f t="shared" si="157"/>
        <v>215.83276666666669</v>
      </c>
      <c r="BL473" s="21">
        <f t="shared" si="158"/>
        <v>60.67</v>
      </c>
      <c r="BM473" s="21">
        <f t="shared" si="159"/>
        <v>21.47</v>
      </c>
      <c r="BN473" s="17" t="s">
        <v>1601</v>
      </c>
      <c r="BO473" s="17" t="s">
        <v>1601</v>
      </c>
      <c r="BQ473" s="17">
        <v>0.41281564007862276</v>
      </c>
      <c r="BR473" s="26">
        <v>0.72</v>
      </c>
      <c r="BS473" s="26">
        <f t="shared" si="160"/>
        <v>0.51281564007862279</v>
      </c>
      <c r="BU473" s="17">
        <f t="shared" si="161"/>
        <v>0</v>
      </c>
    </row>
    <row r="474" spans="1:73" s="6" customFormat="1" ht="18.75" customHeight="1" x14ac:dyDescent="0.15">
      <c r="A474" s="6" t="s">
        <v>1541</v>
      </c>
      <c r="B474" s="6" t="s">
        <v>1457</v>
      </c>
      <c r="C474" s="6" t="s">
        <v>1474</v>
      </c>
      <c r="D474" s="6" t="s">
        <v>1159</v>
      </c>
      <c r="E474" s="6" t="s">
        <v>1159</v>
      </c>
      <c r="F474" s="6" t="s">
        <v>1159</v>
      </c>
      <c r="G474" s="6" t="s">
        <v>24</v>
      </c>
      <c r="H474" s="6" t="s">
        <v>1178</v>
      </c>
      <c r="I474" s="6" t="s">
        <v>1179</v>
      </c>
      <c r="J474" s="6" t="s">
        <v>27</v>
      </c>
      <c r="K474" s="6" t="s">
        <v>1539</v>
      </c>
      <c r="L474" s="6" t="s">
        <v>1545</v>
      </c>
      <c r="M474" s="6" t="s">
        <v>1533</v>
      </c>
      <c r="N474" s="6">
        <v>1</v>
      </c>
      <c r="O474" s="8"/>
      <c r="P474" s="8">
        <f>VLOOKUP(H474,[1]地区分门店生意计划!$O$2:$AB$1572,14,0)</f>
        <v>0</v>
      </c>
      <c r="Q474" s="8">
        <v>6</v>
      </c>
      <c r="R474" s="7">
        <f t="shared" si="146"/>
        <v>13.450000000000001</v>
      </c>
      <c r="S474" s="17">
        <f t="shared" si="147"/>
        <v>1.2416666666666667</v>
      </c>
      <c r="V474" s="6">
        <v>3</v>
      </c>
      <c r="W474" s="6">
        <v>2</v>
      </c>
      <c r="X474" s="6" t="s">
        <v>1355</v>
      </c>
      <c r="Y474" s="8">
        <v>20</v>
      </c>
      <c r="Z474" s="8">
        <v>10</v>
      </c>
      <c r="AA474" s="8">
        <v>13</v>
      </c>
      <c r="AB474" s="8">
        <v>13</v>
      </c>
      <c r="AC474" s="8">
        <v>13</v>
      </c>
      <c r="AD474" s="8">
        <v>13</v>
      </c>
      <c r="AE474" s="8">
        <v>13</v>
      </c>
      <c r="AF474" s="8">
        <v>13</v>
      </c>
      <c r="AG474" s="8">
        <v>16</v>
      </c>
      <c r="AH474" s="21">
        <v>11.55</v>
      </c>
      <c r="AI474" s="21">
        <v>11.850000000000001</v>
      </c>
      <c r="AJ474" s="21">
        <v>14</v>
      </c>
      <c r="AK474" s="8">
        <f t="shared" si="148"/>
        <v>161.4</v>
      </c>
      <c r="AL474" s="8">
        <v>37</v>
      </c>
      <c r="AM474" s="17">
        <f t="shared" si="162"/>
        <v>1.85</v>
      </c>
      <c r="AN474" s="8">
        <v>10</v>
      </c>
      <c r="AO474" s="17">
        <f t="shared" si="163"/>
        <v>1</v>
      </c>
      <c r="AP474" s="7">
        <v>13.624466666666663</v>
      </c>
      <c r="AQ474" s="17">
        <f t="shared" si="164"/>
        <v>1.0480358974358972</v>
      </c>
      <c r="AR474" s="21">
        <v>14</v>
      </c>
      <c r="AS474" s="17">
        <f t="shared" si="165"/>
        <v>1.0769230769230769</v>
      </c>
      <c r="AT474" s="21">
        <v>1.5</v>
      </c>
      <c r="AU474" s="17">
        <f t="shared" si="149"/>
        <v>0.11538461538461539</v>
      </c>
      <c r="AV474" s="21">
        <v>1.5</v>
      </c>
      <c r="AW474" s="17">
        <f t="shared" si="150"/>
        <v>0.11538461538461539</v>
      </c>
      <c r="AX474" s="17" t="s">
        <v>1537</v>
      </c>
      <c r="AY474" s="21">
        <v>0.25</v>
      </c>
      <c r="AZ474" s="17">
        <f t="shared" si="151"/>
        <v>1.9230769230769232E-2</v>
      </c>
      <c r="BA474" s="17" t="s">
        <v>1537</v>
      </c>
      <c r="BB474" s="21">
        <v>1.25</v>
      </c>
      <c r="BC474" s="17">
        <f t="shared" si="152"/>
        <v>9.6153846153846159E-2</v>
      </c>
      <c r="BD474" s="21">
        <v>4.43</v>
      </c>
      <c r="BE474" s="17">
        <f t="shared" si="153"/>
        <v>0.27687499999999998</v>
      </c>
      <c r="BF474" s="21">
        <v>0.5</v>
      </c>
      <c r="BG474" s="17">
        <f t="shared" si="154"/>
        <v>4.3290043290043288E-2</v>
      </c>
      <c r="BH474" s="21">
        <v>0.5</v>
      </c>
      <c r="BI474" s="17">
        <f t="shared" si="155"/>
        <v>4.2194092827004218E-2</v>
      </c>
      <c r="BJ474" s="21">
        <f t="shared" si="156"/>
        <v>147.4</v>
      </c>
      <c r="BK474" s="21">
        <f t="shared" si="157"/>
        <v>84.554466666666656</v>
      </c>
      <c r="BL474" s="21">
        <f t="shared" si="158"/>
        <v>37.400000000000006</v>
      </c>
      <c r="BM474" s="21">
        <f t="shared" si="159"/>
        <v>1</v>
      </c>
      <c r="BN474" s="17" t="s">
        <v>1601</v>
      </c>
      <c r="BO474" s="17" t="s">
        <v>1601</v>
      </c>
      <c r="BQ474" s="17">
        <v>0.41281564007862276</v>
      </c>
      <c r="BR474" s="26">
        <v>0.72</v>
      </c>
      <c r="BS474" s="26">
        <f t="shared" si="160"/>
        <v>0.51281564007862279</v>
      </c>
      <c r="BU474" s="17">
        <f t="shared" si="161"/>
        <v>0</v>
      </c>
    </row>
    <row r="475" spans="1:73" s="6" customFormat="1" ht="18.75" customHeight="1" x14ac:dyDescent="0.15">
      <c r="A475" s="6" t="s">
        <v>1541</v>
      </c>
      <c r="B475" s="6" t="s">
        <v>1458</v>
      </c>
      <c r="C475" s="6" t="s">
        <v>1473</v>
      </c>
      <c r="D475" s="6" t="s">
        <v>1067</v>
      </c>
      <c r="E475" s="6" t="s">
        <v>1068</v>
      </c>
      <c r="F475" s="6" t="s">
        <v>1068</v>
      </c>
      <c r="G475" s="6" t="s">
        <v>333</v>
      </c>
      <c r="H475" s="6" t="s">
        <v>1069</v>
      </c>
      <c r="I475" s="6" t="s">
        <v>1070</v>
      </c>
      <c r="J475" s="6" t="s">
        <v>29</v>
      </c>
      <c r="K475" s="6" t="s">
        <v>1520</v>
      </c>
      <c r="L475" s="6" t="s">
        <v>1545</v>
      </c>
      <c r="M475" s="6" t="s">
        <v>1533</v>
      </c>
      <c r="N475" s="6">
        <v>1</v>
      </c>
      <c r="O475" s="8"/>
      <c r="P475" s="8">
        <f>VLOOKUP(H475,[1]地区分门店生意计划!$O$2:$AB$1572,14,0)</f>
        <v>12.416666666666666</v>
      </c>
      <c r="Q475" s="8">
        <v>8.9492666666666665</v>
      </c>
      <c r="R475" s="7">
        <f t="shared" si="146"/>
        <v>20.195000000000004</v>
      </c>
      <c r="S475" s="17">
        <f t="shared" si="147"/>
        <v>1.2566094801063779</v>
      </c>
      <c r="V475" s="6">
        <v>5</v>
      </c>
      <c r="W475" s="6">
        <v>4</v>
      </c>
      <c r="X475" s="6" t="s">
        <v>1356</v>
      </c>
      <c r="Y475" s="8">
        <v>17</v>
      </c>
      <c r="Z475" s="8">
        <v>14</v>
      </c>
      <c r="AA475" s="8">
        <v>21</v>
      </c>
      <c r="AB475" s="8">
        <v>24</v>
      </c>
      <c r="AC475" s="8">
        <v>22</v>
      </c>
      <c r="AD475" s="8">
        <v>21</v>
      </c>
      <c r="AE475" s="8">
        <v>22</v>
      </c>
      <c r="AF475" s="8">
        <v>21</v>
      </c>
      <c r="AG475" s="8">
        <v>23</v>
      </c>
      <c r="AH475" s="21">
        <v>16.170000000000002</v>
      </c>
      <c r="AI475" s="21">
        <v>18.170000000000002</v>
      </c>
      <c r="AJ475" s="21">
        <v>23</v>
      </c>
      <c r="AK475" s="8">
        <f t="shared" si="148"/>
        <v>242.34000000000003</v>
      </c>
      <c r="AL475" s="8">
        <v>17.957699999999985</v>
      </c>
      <c r="AM475" s="17">
        <f t="shared" si="162"/>
        <v>1.0563352941176463</v>
      </c>
      <c r="AN475" s="8">
        <v>12</v>
      </c>
      <c r="AO475" s="17">
        <f t="shared" si="163"/>
        <v>0.8571428571428571</v>
      </c>
      <c r="AP475" s="7">
        <v>23.040999999999993</v>
      </c>
      <c r="AQ475" s="17">
        <f t="shared" si="164"/>
        <v>1.0971904761904758</v>
      </c>
      <c r="AR475" s="21">
        <v>28.38</v>
      </c>
      <c r="AS475" s="17">
        <f t="shared" si="165"/>
        <v>1.1824999999999999</v>
      </c>
      <c r="AT475" s="21">
        <v>29.17</v>
      </c>
      <c r="AU475" s="17">
        <f t="shared" si="149"/>
        <v>1.3259090909090909</v>
      </c>
      <c r="AV475" s="21">
        <v>23</v>
      </c>
      <c r="AW475" s="17">
        <f t="shared" si="150"/>
        <v>1.0952380952380953</v>
      </c>
      <c r="AX475" s="17"/>
      <c r="AY475" s="21">
        <v>9.75</v>
      </c>
      <c r="AZ475" s="17">
        <f t="shared" si="151"/>
        <v>0.44318181818181818</v>
      </c>
      <c r="BA475" s="17" t="s">
        <v>1537</v>
      </c>
      <c r="BB475" s="21">
        <v>7.29</v>
      </c>
      <c r="BC475" s="17">
        <f t="shared" si="152"/>
        <v>0.34714285714285714</v>
      </c>
      <c r="BD475" s="21">
        <v>17.420000000000002</v>
      </c>
      <c r="BE475" s="17">
        <f t="shared" si="153"/>
        <v>0.7573913043478262</v>
      </c>
      <c r="BF475" s="21">
        <v>23</v>
      </c>
      <c r="BG475" s="17">
        <f t="shared" si="154"/>
        <v>1.4223871366728509</v>
      </c>
      <c r="BH475" s="21">
        <v>25.72</v>
      </c>
      <c r="BI475" s="17">
        <f t="shared" si="155"/>
        <v>1.4155200880572369</v>
      </c>
      <c r="BJ475" s="21">
        <f t="shared" si="156"/>
        <v>219.34000000000003</v>
      </c>
      <c r="BK475" s="21">
        <f t="shared" si="157"/>
        <v>216.72869999999998</v>
      </c>
      <c r="BL475" s="21">
        <f t="shared" si="158"/>
        <v>57.34</v>
      </c>
      <c r="BM475" s="21">
        <f t="shared" si="159"/>
        <v>48.72</v>
      </c>
      <c r="BN475" s="17"/>
      <c r="BO475" s="17"/>
      <c r="BQ475" s="17">
        <v>0.64431486880466471</v>
      </c>
      <c r="BR475" s="26">
        <v>0.72</v>
      </c>
      <c r="BS475" s="26">
        <f t="shared" si="160"/>
        <v>0.74431486880466469</v>
      </c>
      <c r="BU475" s="17">
        <f t="shared" si="161"/>
        <v>0</v>
      </c>
    </row>
    <row r="476" spans="1:73" s="6" customFormat="1" ht="18.75" customHeight="1" x14ac:dyDescent="0.15">
      <c r="A476" s="6" t="s">
        <v>1541</v>
      </c>
      <c r="B476" s="6" t="s">
        <v>1458</v>
      </c>
      <c r="C476" s="6" t="s">
        <v>1473</v>
      </c>
      <c r="D476" s="6" t="s">
        <v>1067</v>
      </c>
      <c r="E476" s="6" t="s">
        <v>1068</v>
      </c>
      <c r="F476" s="6" t="s">
        <v>1068</v>
      </c>
      <c r="G476" s="6" t="s">
        <v>333</v>
      </c>
      <c r="H476" s="6" t="s">
        <v>1071</v>
      </c>
      <c r="I476" s="6" t="s">
        <v>1072</v>
      </c>
      <c r="J476" s="6" t="s">
        <v>27</v>
      </c>
      <c r="K476" s="6" t="s">
        <v>1513</v>
      </c>
      <c r="L476" s="6" t="s">
        <v>1545</v>
      </c>
      <c r="M476" s="6" t="s">
        <v>1533</v>
      </c>
      <c r="N476" s="6">
        <v>1</v>
      </c>
      <c r="O476" s="8"/>
      <c r="P476" s="8">
        <f>VLOOKUP(H476,[1]地区分门店生意计划!$O$2:$AB$1572,14,0)</f>
        <v>5.083333333333333</v>
      </c>
      <c r="Q476" s="8">
        <v>14.969524999999999</v>
      </c>
      <c r="R476" s="7">
        <f t="shared" si="146"/>
        <v>22.193333333333332</v>
      </c>
      <c r="S476" s="17">
        <f t="shared" si="147"/>
        <v>0.48256763880840126</v>
      </c>
      <c r="U476" s="6">
        <v>4</v>
      </c>
      <c r="V476" s="6">
        <v>2</v>
      </c>
      <c r="W476" s="6">
        <v>1</v>
      </c>
      <c r="X476" s="6" t="s">
        <v>1356</v>
      </c>
      <c r="Y476" s="8">
        <v>28</v>
      </c>
      <c r="Z476" s="8">
        <v>19</v>
      </c>
      <c r="AA476" s="8">
        <v>23</v>
      </c>
      <c r="AB476" s="8">
        <v>25</v>
      </c>
      <c r="AC476" s="8">
        <v>24</v>
      </c>
      <c r="AD476" s="8">
        <v>20</v>
      </c>
      <c r="AE476" s="8">
        <v>22</v>
      </c>
      <c r="AF476" s="8">
        <v>23</v>
      </c>
      <c r="AG476" s="8">
        <v>25</v>
      </c>
      <c r="AH476" s="21">
        <v>16.940000000000001</v>
      </c>
      <c r="AI476" s="21">
        <v>17.380000000000003</v>
      </c>
      <c r="AJ476" s="21">
        <v>23</v>
      </c>
      <c r="AK476" s="8">
        <f t="shared" si="148"/>
        <v>266.32</v>
      </c>
      <c r="AL476" s="8">
        <v>28.416033333333324</v>
      </c>
      <c r="AM476" s="17">
        <f t="shared" si="162"/>
        <v>1.014858333333333</v>
      </c>
      <c r="AN476" s="8">
        <v>13.082733333333351</v>
      </c>
      <c r="AO476" s="17">
        <f t="shared" si="163"/>
        <v>0.68856491228070271</v>
      </c>
      <c r="AP476" s="7">
        <v>21.832699999999988</v>
      </c>
      <c r="AQ476" s="17">
        <f t="shared" si="164"/>
        <v>0.94924782608695601</v>
      </c>
      <c r="AR476" s="21">
        <v>20.96</v>
      </c>
      <c r="AS476" s="17">
        <f t="shared" si="165"/>
        <v>0.83840000000000003</v>
      </c>
      <c r="AT476" s="21">
        <v>21</v>
      </c>
      <c r="AU476" s="17">
        <f t="shared" si="149"/>
        <v>0.875</v>
      </c>
      <c r="AV476" s="21">
        <v>26</v>
      </c>
      <c r="AW476" s="17">
        <f t="shared" si="150"/>
        <v>1.3</v>
      </c>
      <c r="AX476" s="17"/>
      <c r="AY476" s="21">
        <v>7.26</v>
      </c>
      <c r="AZ476" s="17">
        <f t="shared" si="151"/>
        <v>0.33</v>
      </c>
      <c r="BA476" s="17" t="s">
        <v>1537</v>
      </c>
      <c r="BB476" s="21">
        <v>3.13</v>
      </c>
      <c r="BC476" s="17">
        <f t="shared" si="152"/>
        <v>0.13608695652173913</v>
      </c>
      <c r="BD476" s="21">
        <v>14.42</v>
      </c>
      <c r="BE476" s="17">
        <f t="shared" si="153"/>
        <v>0.57679999999999998</v>
      </c>
      <c r="BF476" s="21">
        <v>7.47</v>
      </c>
      <c r="BG476" s="17">
        <f t="shared" si="154"/>
        <v>0.44096812278630454</v>
      </c>
      <c r="BH476" s="21">
        <v>16.920000000000002</v>
      </c>
      <c r="BI476" s="17">
        <f t="shared" si="155"/>
        <v>0.97353279631760636</v>
      </c>
      <c r="BJ476" s="21">
        <f t="shared" si="156"/>
        <v>243.32</v>
      </c>
      <c r="BK476" s="21">
        <f t="shared" si="157"/>
        <v>180.49146666666667</v>
      </c>
      <c r="BL476" s="21">
        <f t="shared" si="158"/>
        <v>57.320000000000007</v>
      </c>
      <c r="BM476" s="21">
        <f t="shared" si="159"/>
        <v>24.39</v>
      </c>
      <c r="BN476" s="17"/>
      <c r="BO476" s="17" t="s">
        <v>1601</v>
      </c>
      <c r="BQ476" s="17">
        <v>0.64431486880466471</v>
      </c>
      <c r="BR476" s="26">
        <v>0.72</v>
      </c>
      <c r="BS476" s="26">
        <f t="shared" si="160"/>
        <v>0.74431486880466469</v>
      </c>
      <c r="BU476" s="17">
        <f t="shared" si="161"/>
        <v>0</v>
      </c>
    </row>
    <row r="477" spans="1:73" s="6" customFormat="1" ht="18.75" customHeight="1" x14ac:dyDescent="0.15">
      <c r="A477" s="6" t="s">
        <v>1541</v>
      </c>
      <c r="B477" s="6" t="s">
        <v>1458</v>
      </c>
      <c r="C477" s="6" t="s">
        <v>1473</v>
      </c>
      <c r="D477" s="6" t="s">
        <v>1067</v>
      </c>
      <c r="E477" s="6" t="s">
        <v>1068</v>
      </c>
      <c r="F477" s="6" t="s">
        <v>1068</v>
      </c>
      <c r="G477" s="6" t="s">
        <v>333</v>
      </c>
      <c r="H477" s="6" t="s">
        <v>1073</v>
      </c>
      <c r="I477" s="6" t="s">
        <v>1074</v>
      </c>
      <c r="J477" s="6" t="s">
        <v>29</v>
      </c>
      <c r="K477" s="6" t="s">
        <v>1520</v>
      </c>
      <c r="L477" s="6" t="s">
        <v>1545</v>
      </c>
      <c r="M477" s="6" t="s">
        <v>1533</v>
      </c>
      <c r="N477" s="6">
        <v>1</v>
      </c>
      <c r="O477" s="8"/>
      <c r="P477" s="8">
        <f>VLOOKUP(H477,[1]地区分门店生意计划!$O$2:$AB$1572,14,0)</f>
        <v>18.083333333333332</v>
      </c>
      <c r="Q477" s="8">
        <v>23.885147222222781</v>
      </c>
      <c r="R477" s="7">
        <f t="shared" si="146"/>
        <v>34.43</v>
      </c>
      <c r="S477" s="17">
        <f t="shared" si="147"/>
        <v>0.44148159019787281</v>
      </c>
      <c r="T477" s="6">
        <v>3</v>
      </c>
      <c r="U477" s="6">
        <v>2</v>
      </c>
      <c r="V477" s="6">
        <v>2</v>
      </c>
      <c r="W477" s="6">
        <v>2</v>
      </c>
      <c r="X477" s="6" t="s">
        <v>1378</v>
      </c>
      <c r="Y477" s="8">
        <v>33</v>
      </c>
      <c r="Z477" s="8">
        <v>27</v>
      </c>
      <c r="AA477" s="8">
        <v>32</v>
      </c>
      <c r="AB477" s="8">
        <v>40</v>
      </c>
      <c r="AC477" s="8">
        <v>40</v>
      </c>
      <c r="AD477" s="8">
        <v>36</v>
      </c>
      <c r="AE477" s="8">
        <v>37</v>
      </c>
      <c r="AF477" s="8">
        <v>36</v>
      </c>
      <c r="AG477" s="8">
        <v>40</v>
      </c>
      <c r="AH477" s="21">
        <v>27.72</v>
      </c>
      <c r="AI477" s="21">
        <v>28.44</v>
      </c>
      <c r="AJ477" s="21">
        <v>36</v>
      </c>
      <c r="AK477" s="8">
        <f t="shared" si="148"/>
        <v>413.16</v>
      </c>
      <c r="AL477" s="8">
        <v>33.79099999999999</v>
      </c>
      <c r="AM477" s="17">
        <f t="shared" si="162"/>
        <v>1.0239696969696968</v>
      </c>
      <c r="AN477" s="8">
        <v>33</v>
      </c>
      <c r="AO477" s="17">
        <f t="shared" si="163"/>
        <v>1.2222222222222223</v>
      </c>
      <c r="AP477" s="7">
        <v>29.207566666666661</v>
      </c>
      <c r="AQ477" s="17">
        <f t="shared" si="164"/>
        <v>0.91273645833333317</v>
      </c>
      <c r="AR477" s="21">
        <v>33.92</v>
      </c>
      <c r="AS477" s="17">
        <f t="shared" si="165"/>
        <v>0.84800000000000009</v>
      </c>
      <c r="AT477" s="21">
        <v>46.460000000000008</v>
      </c>
      <c r="AU477" s="17">
        <f t="shared" si="149"/>
        <v>1.1615000000000002</v>
      </c>
      <c r="AV477" s="21">
        <v>23.666666666666668</v>
      </c>
      <c r="AW477" s="17">
        <f t="shared" si="150"/>
        <v>0.65740740740740744</v>
      </c>
      <c r="AX477" s="17" t="s">
        <v>1537</v>
      </c>
      <c r="AY477" s="21">
        <v>12.92</v>
      </c>
      <c r="AZ477" s="17">
        <f t="shared" si="151"/>
        <v>0.34918918918918918</v>
      </c>
      <c r="BA477" s="17" t="s">
        <v>1537</v>
      </c>
      <c r="BB477" s="21">
        <v>34.25</v>
      </c>
      <c r="BC477" s="17">
        <f t="shared" si="152"/>
        <v>0.95138888888888884</v>
      </c>
      <c r="BD477" s="21">
        <v>14.75</v>
      </c>
      <c r="BE477" s="17">
        <f t="shared" si="153"/>
        <v>0.36875000000000002</v>
      </c>
      <c r="BF477" s="21">
        <v>22.7</v>
      </c>
      <c r="BG477" s="17">
        <f t="shared" si="154"/>
        <v>0.81890331890331891</v>
      </c>
      <c r="BH477" s="21">
        <v>42.59</v>
      </c>
      <c r="BI477" s="17">
        <f t="shared" si="155"/>
        <v>1.4975386779184248</v>
      </c>
      <c r="BJ477" s="21">
        <f t="shared" si="156"/>
        <v>377.16</v>
      </c>
      <c r="BK477" s="21">
        <f t="shared" si="157"/>
        <v>327.25523333333331</v>
      </c>
      <c r="BL477" s="21">
        <f t="shared" si="158"/>
        <v>92.16</v>
      </c>
      <c r="BM477" s="21">
        <f t="shared" si="159"/>
        <v>65.290000000000006</v>
      </c>
      <c r="BN477" s="17"/>
      <c r="BO477" s="17"/>
      <c r="BQ477" s="17">
        <v>0.64431486880466471</v>
      </c>
      <c r="BR477" s="26">
        <v>0.72</v>
      </c>
      <c r="BS477" s="26">
        <f t="shared" si="160"/>
        <v>0.74431486880466469</v>
      </c>
      <c r="BU477" s="17">
        <f t="shared" si="161"/>
        <v>0</v>
      </c>
    </row>
    <row r="478" spans="1:73" s="6" customFormat="1" ht="18.75" customHeight="1" x14ac:dyDescent="0.15">
      <c r="A478" s="6" t="s">
        <v>1541</v>
      </c>
      <c r="B478" s="6" t="s">
        <v>1458</v>
      </c>
      <c r="C478" s="6" t="s">
        <v>1473</v>
      </c>
      <c r="D478" s="6" t="s">
        <v>1067</v>
      </c>
      <c r="E478" s="6" t="s">
        <v>1068</v>
      </c>
      <c r="F478" s="6" t="s">
        <v>1068</v>
      </c>
      <c r="G478" s="6" t="s">
        <v>333</v>
      </c>
      <c r="H478" s="6" t="s">
        <v>1075</v>
      </c>
      <c r="I478" s="6" t="s">
        <v>1076</v>
      </c>
      <c r="J478" s="6" t="s">
        <v>27</v>
      </c>
      <c r="K478" s="6" t="s">
        <v>1513</v>
      </c>
      <c r="L478" s="6" t="s">
        <v>1545</v>
      </c>
      <c r="M478" s="6" t="s">
        <v>1533</v>
      </c>
      <c r="N478" s="6">
        <v>1</v>
      </c>
      <c r="O478" s="8"/>
      <c r="P478" s="8">
        <f>VLOOKUP(H478,[1]地区分门店生意计划!$O$2:$AB$1572,14,0)</f>
        <v>6.416666666666667</v>
      </c>
      <c r="Q478" s="8">
        <v>23.853991666666673</v>
      </c>
      <c r="R478" s="7">
        <f t="shared" si="146"/>
        <v>34.555</v>
      </c>
      <c r="S478" s="17">
        <f t="shared" si="147"/>
        <v>0.44860451377983868</v>
      </c>
      <c r="U478" s="6">
        <v>2</v>
      </c>
      <c r="V478" s="6">
        <v>2</v>
      </c>
      <c r="W478" s="6">
        <v>1</v>
      </c>
      <c r="X478" s="6" t="s">
        <v>1356</v>
      </c>
      <c r="Y478" s="8">
        <v>50</v>
      </c>
      <c r="Z478" s="8">
        <v>21.5</v>
      </c>
      <c r="AA478" s="8">
        <v>36</v>
      </c>
      <c r="AB478" s="8">
        <v>38</v>
      </c>
      <c r="AC478" s="8">
        <v>38</v>
      </c>
      <c r="AD478" s="8">
        <v>34</v>
      </c>
      <c r="AE478" s="8">
        <v>35</v>
      </c>
      <c r="AF478" s="8">
        <v>34</v>
      </c>
      <c r="AG478" s="8">
        <v>36</v>
      </c>
      <c r="AH478" s="21">
        <v>27.72</v>
      </c>
      <c r="AI478" s="21">
        <v>28.44</v>
      </c>
      <c r="AJ478" s="21">
        <v>36</v>
      </c>
      <c r="AK478" s="8">
        <f t="shared" si="148"/>
        <v>414.66</v>
      </c>
      <c r="AL478" s="8">
        <v>43.457866666666675</v>
      </c>
      <c r="AM478" s="17">
        <f t="shared" si="162"/>
        <v>0.86915733333333345</v>
      </c>
      <c r="AN478" s="8">
        <v>3.3327666666666786</v>
      </c>
      <c r="AO478" s="17">
        <f t="shared" si="163"/>
        <v>0.15501240310077574</v>
      </c>
      <c r="AP478" s="7">
        <v>49.374533333333332</v>
      </c>
      <c r="AQ478" s="17">
        <f t="shared" si="164"/>
        <v>1.3715148148148149</v>
      </c>
      <c r="AR478" s="21">
        <v>35</v>
      </c>
      <c r="AS478" s="17">
        <f t="shared" si="165"/>
        <v>0.92105263157894735</v>
      </c>
      <c r="AT478" s="21">
        <v>28.499999999999996</v>
      </c>
      <c r="AU478" s="17">
        <f t="shared" si="149"/>
        <v>0.74999999999999989</v>
      </c>
      <c r="AV478" s="21">
        <v>29</v>
      </c>
      <c r="AW478" s="17">
        <f t="shared" si="150"/>
        <v>0.8529411764705882</v>
      </c>
      <c r="AX478" s="17" t="s">
        <v>1537</v>
      </c>
      <c r="AY478" s="21">
        <v>27</v>
      </c>
      <c r="AZ478" s="17">
        <f t="shared" si="151"/>
        <v>0.77142857142857146</v>
      </c>
      <c r="BA478" s="17" t="s">
        <v>1537</v>
      </c>
      <c r="BB478" s="21">
        <v>7.5</v>
      </c>
      <c r="BC478" s="17">
        <f t="shared" si="152"/>
        <v>0.22058823529411764</v>
      </c>
      <c r="BD478" s="21">
        <v>34.42</v>
      </c>
      <c r="BE478" s="17">
        <f t="shared" si="153"/>
        <v>0.95611111111111113</v>
      </c>
      <c r="BF478" s="21">
        <v>38.300000000000004</v>
      </c>
      <c r="BG478" s="17">
        <f t="shared" si="154"/>
        <v>1.3816738816738818</v>
      </c>
      <c r="BH478" s="21">
        <v>29.759999999999998</v>
      </c>
      <c r="BI478" s="17">
        <f t="shared" si="155"/>
        <v>1.0464135021097045</v>
      </c>
      <c r="BJ478" s="21">
        <f t="shared" si="156"/>
        <v>378.66</v>
      </c>
      <c r="BK478" s="21">
        <f t="shared" si="157"/>
        <v>325.64516666666668</v>
      </c>
      <c r="BL478" s="21">
        <f t="shared" si="158"/>
        <v>92.16</v>
      </c>
      <c r="BM478" s="21">
        <f t="shared" si="159"/>
        <v>68.06</v>
      </c>
      <c r="BN478" s="17"/>
      <c r="BO478" s="17"/>
      <c r="BQ478" s="17">
        <v>0.64431486880466471</v>
      </c>
      <c r="BR478" s="26">
        <v>0.72</v>
      </c>
      <c r="BS478" s="26">
        <f t="shared" si="160"/>
        <v>0.74431486880466469</v>
      </c>
      <c r="BU478" s="17">
        <f t="shared" si="161"/>
        <v>0</v>
      </c>
    </row>
    <row r="479" spans="1:73" s="6" customFormat="1" ht="18.75" customHeight="1" x14ac:dyDescent="0.15">
      <c r="A479" s="6" t="s">
        <v>1541</v>
      </c>
      <c r="B479" s="6" t="s">
        <v>1458</v>
      </c>
      <c r="C479" s="6" t="s">
        <v>1473</v>
      </c>
      <c r="D479" s="6" t="s">
        <v>1067</v>
      </c>
      <c r="E479" s="6" t="s">
        <v>1068</v>
      </c>
      <c r="F479" s="6" t="s">
        <v>1068</v>
      </c>
      <c r="G479" s="6" t="s">
        <v>333</v>
      </c>
      <c r="H479" s="6" t="s">
        <v>1077</v>
      </c>
      <c r="I479" s="6" t="s">
        <v>1078</v>
      </c>
      <c r="J479" s="6" t="s">
        <v>29</v>
      </c>
      <c r="K479" s="6" t="s">
        <v>1520</v>
      </c>
      <c r="L479" s="6" t="s">
        <v>1545</v>
      </c>
      <c r="M479" s="6" t="s">
        <v>1533</v>
      </c>
      <c r="N479" s="6">
        <v>1</v>
      </c>
      <c r="O479" s="8"/>
      <c r="P479" s="8">
        <f>VLOOKUP(H479,[1]地区分门店生意计划!$O$2:$AB$1572,14,0)</f>
        <v>29.666666666666668</v>
      </c>
      <c r="Q479" s="8">
        <v>24.469572222222226</v>
      </c>
      <c r="R479" s="7">
        <f t="shared" si="146"/>
        <v>28.900000000000002</v>
      </c>
      <c r="S479" s="17">
        <f t="shared" si="147"/>
        <v>0.18105865266227461</v>
      </c>
      <c r="T479" s="6">
        <v>3</v>
      </c>
      <c r="U479" s="6">
        <v>2</v>
      </c>
      <c r="V479" s="6">
        <v>2</v>
      </c>
      <c r="W479" s="6">
        <v>1</v>
      </c>
      <c r="X479" s="6" t="s">
        <v>1356</v>
      </c>
      <c r="Y479" s="8">
        <v>39</v>
      </c>
      <c r="Z479" s="8">
        <v>21</v>
      </c>
      <c r="AA479" s="8">
        <v>30</v>
      </c>
      <c r="AB479" s="8">
        <v>30</v>
      </c>
      <c r="AC479" s="8">
        <v>30</v>
      </c>
      <c r="AD479" s="8">
        <v>30</v>
      </c>
      <c r="AE479" s="8">
        <v>30</v>
      </c>
      <c r="AF479" s="8">
        <v>30</v>
      </c>
      <c r="AG479" s="8">
        <v>30</v>
      </c>
      <c r="AH479" s="21">
        <v>23.1</v>
      </c>
      <c r="AI479" s="21">
        <v>23.700000000000003</v>
      </c>
      <c r="AJ479" s="21">
        <v>30</v>
      </c>
      <c r="AK479" s="8">
        <f t="shared" si="148"/>
        <v>346.8</v>
      </c>
      <c r="AL479" s="8">
        <v>34.249400000000009</v>
      </c>
      <c r="AM479" s="17">
        <f t="shared" si="162"/>
        <v>0.87818974358974378</v>
      </c>
      <c r="AN479" s="8">
        <v>27</v>
      </c>
      <c r="AO479" s="17">
        <f t="shared" si="163"/>
        <v>1.2857142857142858</v>
      </c>
      <c r="AP479" s="7">
        <v>16.291066666666666</v>
      </c>
      <c r="AQ479" s="17">
        <f t="shared" si="164"/>
        <v>0.54303555555555549</v>
      </c>
      <c r="AR479" s="21">
        <v>33.54</v>
      </c>
      <c r="AS479" s="17">
        <f t="shared" si="165"/>
        <v>1.1179999999999999</v>
      </c>
      <c r="AT479" s="21">
        <v>32.269999999999996</v>
      </c>
      <c r="AU479" s="17">
        <f t="shared" si="149"/>
        <v>1.0756666666666665</v>
      </c>
      <c r="AV479" s="21">
        <v>32.041666666666664</v>
      </c>
      <c r="AW479" s="17">
        <f t="shared" si="150"/>
        <v>1.0680555555555555</v>
      </c>
      <c r="AX479" s="17"/>
      <c r="AY479" s="21">
        <v>16</v>
      </c>
      <c r="AZ479" s="17">
        <f t="shared" si="151"/>
        <v>0.53333333333333333</v>
      </c>
      <c r="BA479" s="17" t="s">
        <v>1537</v>
      </c>
      <c r="BB479" s="21">
        <v>9</v>
      </c>
      <c r="BC479" s="17">
        <f t="shared" si="152"/>
        <v>0.3</v>
      </c>
      <c r="BD479" s="21">
        <v>17.960000000000004</v>
      </c>
      <c r="BE479" s="17">
        <f t="shared" si="153"/>
        <v>0.59866666666666679</v>
      </c>
      <c r="BF479" s="21">
        <v>19.5</v>
      </c>
      <c r="BG479" s="17">
        <f t="shared" si="154"/>
        <v>0.8441558441558441</v>
      </c>
      <c r="BH479" s="21">
        <v>14.3</v>
      </c>
      <c r="BI479" s="17">
        <f t="shared" si="155"/>
        <v>0.6033755274261603</v>
      </c>
      <c r="BJ479" s="21">
        <f t="shared" si="156"/>
        <v>316.8</v>
      </c>
      <c r="BK479" s="21">
        <f t="shared" si="157"/>
        <v>252.15213333333332</v>
      </c>
      <c r="BL479" s="21">
        <f t="shared" si="158"/>
        <v>76.800000000000011</v>
      </c>
      <c r="BM479" s="21">
        <f t="shared" si="159"/>
        <v>33.799999999999997</v>
      </c>
      <c r="BN479" s="17" t="s">
        <v>1601</v>
      </c>
      <c r="BO479" s="17" t="s">
        <v>1601</v>
      </c>
      <c r="BQ479" s="17">
        <v>0.64431486880466471</v>
      </c>
      <c r="BR479" s="26">
        <v>0.72</v>
      </c>
      <c r="BS479" s="26">
        <f t="shared" si="160"/>
        <v>0.74431486880466469</v>
      </c>
      <c r="BU479" s="17">
        <f t="shared" si="161"/>
        <v>0</v>
      </c>
    </row>
    <row r="480" spans="1:73" s="6" customFormat="1" ht="18.75" customHeight="1" x14ac:dyDescent="0.15">
      <c r="A480" s="6" t="s">
        <v>1541</v>
      </c>
      <c r="B480" s="6" t="s">
        <v>1458</v>
      </c>
      <c r="C480" s="6" t="s">
        <v>1473</v>
      </c>
      <c r="D480" s="6" t="s">
        <v>1067</v>
      </c>
      <c r="E480" s="6" t="s">
        <v>1097</v>
      </c>
      <c r="F480" s="6" t="s">
        <v>1097</v>
      </c>
      <c r="G480" s="6" t="s">
        <v>333</v>
      </c>
      <c r="H480" s="6" t="s">
        <v>1098</v>
      </c>
      <c r="I480" s="6" t="s">
        <v>1099</v>
      </c>
      <c r="J480" s="6" t="s">
        <v>27</v>
      </c>
      <c r="K480" s="6" t="s">
        <v>1539</v>
      </c>
      <c r="L480" s="6" t="s">
        <v>1545</v>
      </c>
      <c r="M480" s="6" t="s">
        <v>1533</v>
      </c>
      <c r="N480" s="6">
        <v>1</v>
      </c>
      <c r="O480" s="8"/>
      <c r="P480" s="8">
        <f>VLOOKUP(H480,[1]地区分门店生意计划!$O$2:$AB$1572,14,0)</f>
        <v>0.5291630229366272</v>
      </c>
      <c r="Q480" s="8">
        <v>7.3980892210052467</v>
      </c>
      <c r="R480" s="7">
        <f t="shared" si="146"/>
        <v>11.043072647669932</v>
      </c>
      <c r="S480" s="17">
        <f t="shared" si="147"/>
        <v>0.49269254773456339</v>
      </c>
      <c r="V480" s="6">
        <v>3</v>
      </c>
      <c r="W480" s="6">
        <v>3</v>
      </c>
      <c r="X480" s="6" t="s">
        <v>1379</v>
      </c>
      <c r="Y480" s="8">
        <v>13.194764024933212</v>
      </c>
      <c r="Z480" s="8">
        <v>8.841852181656277</v>
      </c>
      <c r="AA480" s="8">
        <v>10.882279608192341</v>
      </c>
      <c r="AB480" s="8">
        <v>10.474194122885129</v>
      </c>
      <c r="AC480" s="8">
        <v>11.018308103294746</v>
      </c>
      <c r="AD480" s="8">
        <v>10.338165627782724</v>
      </c>
      <c r="AE480" s="8">
        <v>10.746251113089937</v>
      </c>
      <c r="AF480" s="8">
        <v>11.290365093499554</v>
      </c>
      <c r="AG480" s="8">
        <v>12.514621549421191</v>
      </c>
      <c r="AH480" s="21">
        <v>10.559390917186123</v>
      </c>
      <c r="AI480" s="21">
        <v>10.006029385574355</v>
      </c>
      <c r="AJ480" s="21">
        <v>12.650650044523598</v>
      </c>
      <c r="AK480" s="8">
        <f t="shared" si="148"/>
        <v>132.5168717720392</v>
      </c>
      <c r="AL480" s="8">
        <v>14.892736801544199</v>
      </c>
      <c r="AM480" s="17">
        <f t="shared" si="162"/>
        <v>1.128685346202664</v>
      </c>
      <c r="AN480" s="8">
        <v>19.416666666666664</v>
      </c>
      <c r="AO480" s="17">
        <f t="shared" si="163"/>
        <v>2.1959953941493611</v>
      </c>
      <c r="AP480" s="7">
        <v>18.583333333333332</v>
      </c>
      <c r="AQ480" s="17">
        <f t="shared" si="164"/>
        <v>1.7076691651392162</v>
      </c>
      <c r="AR480" s="21">
        <v>21.458333333333329</v>
      </c>
      <c r="AS480" s="17">
        <f t="shared" si="165"/>
        <v>2.0486858541650368</v>
      </c>
      <c r="AT480" s="21">
        <v>21.166666666666668</v>
      </c>
      <c r="AU480" s="17">
        <f t="shared" si="149"/>
        <v>1.9210450886136785</v>
      </c>
      <c r="AV480" s="21">
        <v>17.666666666666668</v>
      </c>
      <c r="AW480" s="17">
        <f t="shared" si="150"/>
        <v>1.7088782771277502</v>
      </c>
      <c r="AX480" s="17"/>
      <c r="AY480" s="21">
        <v>19.458333333333332</v>
      </c>
      <c r="AZ480" s="17">
        <f t="shared" si="151"/>
        <v>1.8107089745586966</v>
      </c>
      <c r="BA480" s="17"/>
      <c r="BB480" s="21">
        <v>12.375</v>
      </c>
      <c r="BC480" s="17">
        <f t="shared" si="152"/>
        <v>1.0960673014130364</v>
      </c>
      <c r="BD480" s="21">
        <v>17</v>
      </c>
      <c r="BE480" s="17">
        <f t="shared" si="153"/>
        <v>1.3584110340744791</v>
      </c>
      <c r="BF480" s="21">
        <v>17.083333333333329</v>
      </c>
      <c r="BG480" s="17">
        <f t="shared" si="154"/>
        <v>1.6178332128540718</v>
      </c>
      <c r="BH480" s="21">
        <v>16.166666666666664</v>
      </c>
      <c r="BI480" s="17">
        <f t="shared" si="155"/>
        <v>1.6156925033594316</v>
      </c>
      <c r="BJ480" s="21">
        <f t="shared" si="156"/>
        <v>119.86622172751561</v>
      </c>
      <c r="BK480" s="21">
        <f t="shared" si="157"/>
        <v>195.2677368015442</v>
      </c>
      <c r="BL480" s="21">
        <f t="shared" si="158"/>
        <v>33.216070347284074</v>
      </c>
      <c r="BM480" s="21">
        <f t="shared" si="159"/>
        <v>33.249999999999993</v>
      </c>
      <c r="BN480" s="17"/>
      <c r="BO480" s="17"/>
      <c r="BQ480" s="17">
        <v>0.76164960775068902</v>
      </c>
      <c r="BR480" s="26">
        <v>0.72</v>
      </c>
      <c r="BS480" s="26">
        <f t="shared" si="160"/>
        <v>0.861649607750689</v>
      </c>
      <c r="BU480" s="17">
        <f t="shared" si="161"/>
        <v>0</v>
      </c>
    </row>
    <row r="481" spans="1:73" s="6" customFormat="1" ht="18.75" customHeight="1" x14ac:dyDescent="0.15">
      <c r="A481" s="6" t="s">
        <v>1541</v>
      </c>
      <c r="B481" s="6" t="s">
        <v>1458</v>
      </c>
      <c r="C481" s="6" t="s">
        <v>1473</v>
      </c>
      <c r="D481" s="6" t="s">
        <v>1067</v>
      </c>
      <c r="E481" s="6" t="s">
        <v>1097</v>
      </c>
      <c r="F481" s="6" t="s">
        <v>1097</v>
      </c>
      <c r="G481" s="6" t="s">
        <v>333</v>
      </c>
      <c r="H481" s="6" t="s">
        <v>1100</v>
      </c>
      <c r="I481" s="6" t="s">
        <v>1101</v>
      </c>
      <c r="J481" s="6" t="s">
        <v>29</v>
      </c>
      <c r="K481" s="6" t="s">
        <v>1520</v>
      </c>
      <c r="L481" s="6" t="s">
        <v>1545</v>
      </c>
      <c r="M481" s="6" t="s">
        <v>1533</v>
      </c>
      <c r="N481" s="6">
        <v>1</v>
      </c>
      <c r="O481" s="8"/>
      <c r="P481" s="8">
        <f>VLOOKUP(H481,[1]地区分门店生意计划!$O$2:$AB$1572,14,0)</f>
        <v>5.333333333333333</v>
      </c>
      <c r="Q481" s="8">
        <v>6.5131555555555565</v>
      </c>
      <c r="R481" s="7">
        <f t="shared" si="146"/>
        <v>19.168969298245617</v>
      </c>
      <c r="S481" s="17">
        <f t="shared" si="147"/>
        <v>1.9431155351256693</v>
      </c>
      <c r="V481" s="6">
        <v>1</v>
      </c>
      <c r="W481" s="6">
        <v>1</v>
      </c>
      <c r="Y481" s="8">
        <v>20</v>
      </c>
      <c r="Z481" s="8">
        <v>10</v>
      </c>
      <c r="AA481" s="8">
        <v>20</v>
      </c>
      <c r="AB481" s="8">
        <v>22</v>
      </c>
      <c r="AC481" s="8">
        <v>20</v>
      </c>
      <c r="AD481" s="8">
        <v>20</v>
      </c>
      <c r="AE481" s="8">
        <v>20</v>
      </c>
      <c r="AF481" s="8">
        <v>20</v>
      </c>
      <c r="AG481" s="8">
        <v>23</v>
      </c>
      <c r="AH481" s="21">
        <v>18.052631578947398</v>
      </c>
      <c r="AI481" s="21">
        <v>16.975000000000001</v>
      </c>
      <c r="AJ481" s="21">
        <v>20</v>
      </c>
      <c r="AK481" s="8">
        <f t="shared" si="148"/>
        <v>230.02763157894739</v>
      </c>
      <c r="AL481" s="8">
        <v>50.957733333333323</v>
      </c>
      <c r="AM481" s="17">
        <f t="shared" si="162"/>
        <v>2.547886666666666</v>
      </c>
      <c r="AN481" s="8">
        <v>10</v>
      </c>
      <c r="AO481" s="17">
        <f t="shared" si="163"/>
        <v>1</v>
      </c>
      <c r="AP481" s="7">
        <v>17.124433333333339</v>
      </c>
      <c r="AQ481" s="17">
        <f t="shared" si="164"/>
        <v>0.85622166666666699</v>
      </c>
      <c r="AR481" s="21">
        <v>33.299999999999997</v>
      </c>
      <c r="AS481" s="17">
        <f t="shared" si="165"/>
        <v>1.5136363636363634</v>
      </c>
      <c r="AT481" s="21">
        <v>31.54</v>
      </c>
      <c r="AU481" s="17">
        <f t="shared" si="149"/>
        <v>1.577</v>
      </c>
      <c r="AV481" s="21">
        <v>41.75</v>
      </c>
      <c r="AW481" s="17">
        <f t="shared" si="150"/>
        <v>2.0874999999999999</v>
      </c>
      <c r="AX481" s="17"/>
      <c r="AY481" s="21">
        <v>15.17</v>
      </c>
      <c r="AZ481" s="17">
        <f t="shared" si="151"/>
        <v>0.75849999999999995</v>
      </c>
      <c r="BA481" s="17" t="s">
        <v>1537</v>
      </c>
      <c r="BB481" s="21">
        <v>8</v>
      </c>
      <c r="BC481" s="17">
        <f t="shared" si="152"/>
        <v>0.4</v>
      </c>
      <c r="BD481" s="21">
        <v>40.17</v>
      </c>
      <c r="BE481" s="17">
        <f t="shared" si="153"/>
        <v>1.7465217391304348</v>
      </c>
      <c r="BF481" s="21">
        <v>33.5</v>
      </c>
      <c r="BG481" s="17">
        <f t="shared" si="154"/>
        <v>1.8556851311953322</v>
      </c>
      <c r="BH481" s="21">
        <v>21.020000000000003</v>
      </c>
      <c r="BI481" s="17">
        <f t="shared" si="155"/>
        <v>1.2382916053019146</v>
      </c>
      <c r="BJ481" s="21">
        <f t="shared" si="156"/>
        <v>210.02763157894739</v>
      </c>
      <c r="BK481" s="21">
        <f t="shared" si="157"/>
        <v>302.53216666666663</v>
      </c>
      <c r="BL481" s="21">
        <f t="shared" si="158"/>
        <v>55.0276315789474</v>
      </c>
      <c r="BM481" s="21">
        <f t="shared" si="159"/>
        <v>54.52</v>
      </c>
      <c r="BN481" s="17"/>
      <c r="BO481" s="17"/>
      <c r="BQ481" s="17">
        <v>0.76164960775068902</v>
      </c>
      <c r="BR481" s="26">
        <v>0.72</v>
      </c>
      <c r="BS481" s="26">
        <f t="shared" si="160"/>
        <v>0.861649607750689</v>
      </c>
      <c r="BU481" s="17">
        <f t="shared" si="161"/>
        <v>0</v>
      </c>
    </row>
    <row r="482" spans="1:73" s="6" customFormat="1" ht="18.75" customHeight="1" x14ac:dyDescent="0.15">
      <c r="A482" s="6" t="s">
        <v>1541</v>
      </c>
      <c r="B482" s="6" t="s">
        <v>1458</v>
      </c>
      <c r="C482" s="6" t="s">
        <v>1473</v>
      </c>
      <c r="D482" s="6" t="s">
        <v>1067</v>
      </c>
      <c r="E482" s="6" t="s">
        <v>1097</v>
      </c>
      <c r="F482" s="6" t="s">
        <v>1097</v>
      </c>
      <c r="G482" s="6" t="s">
        <v>333</v>
      </c>
      <c r="H482" s="6" t="s">
        <v>1316</v>
      </c>
      <c r="I482" s="6" t="s">
        <v>1317</v>
      </c>
      <c r="J482" s="6" t="s">
        <v>29</v>
      </c>
      <c r="K482" s="6" t="s">
        <v>1520</v>
      </c>
      <c r="L482" s="6" t="s">
        <v>1545</v>
      </c>
      <c r="M482" s="6" t="s">
        <v>1533</v>
      </c>
      <c r="N482" s="6">
        <v>1</v>
      </c>
      <c r="O482" s="8"/>
      <c r="P482" s="8">
        <v>5</v>
      </c>
      <c r="Q482" s="8">
        <v>8</v>
      </c>
      <c r="R482" s="7">
        <f t="shared" si="146"/>
        <v>15.888706140350878</v>
      </c>
      <c r="S482" s="17">
        <f t="shared" si="147"/>
        <v>0.98608826754385981</v>
      </c>
      <c r="T482" s="6">
        <v>2</v>
      </c>
      <c r="U482" s="6">
        <v>2</v>
      </c>
      <c r="V482" s="6">
        <v>2</v>
      </c>
      <c r="W482" s="6">
        <v>2</v>
      </c>
      <c r="X482" s="6" t="s">
        <v>1348</v>
      </c>
      <c r="Y482" s="8">
        <v>20</v>
      </c>
      <c r="Z482" s="8">
        <v>15</v>
      </c>
      <c r="AA482" s="8">
        <v>15</v>
      </c>
      <c r="AB482" s="8">
        <v>20</v>
      </c>
      <c r="AC482" s="8">
        <v>20</v>
      </c>
      <c r="AD482" s="8">
        <v>15</v>
      </c>
      <c r="AE482" s="8">
        <v>15</v>
      </c>
      <c r="AF482" s="8">
        <v>15</v>
      </c>
      <c r="AG482" s="8">
        <v>15</v>
      </c>
      <c r="AH482" s="21">
        <v>13.539473684210549</v>
      </c>
      <c r="AI482" s="21">
        <v>12.125</v>
      </c>
      <c r="AJ482" s="21">
        <v>15</v>
      </c>
      <c r="AK482" s="8">
        <f t="shared" si="148"/>
        <v>190.66447368421055</v>
      </c>
      <c r="AL482" s="8">
        <v>0.5</v>
      </c>
      <c r="AM482" s="17">
        <f t="shared" si="162"/>
        <v>2.5000000000000001E-2</v>
      </c>
      <c r="AN482" s="8">
        <v>2</v>
      </c>
      <c r="AO482" s="17">
        <f t="shared" si="163"/>
        <v>0.13333333333333333</v>
      </c>
      <c r="AP482" s="7">
        <v>19.041266666666665</v>
      </c>
      <c r="AQ482" s="17">
        <f t="shared" si="164"/>
        <v>1.2694177777777778</v>
      </c>
      <c r="AR482" s="21">
        <v>0</v>
      </c>
      <c r="AS482" s="17">
        <f t="shared" si="165"/>
        <v>0</v>
      </c>
      <c r="AT482" s="21">
        <v>19.5</v>
      </c>
      <c r="AU482" s="17">
        <f t="shared" si="149"/>
        <v>0.97499999999999998</v>
      </c>
      <c r="AV482" s="21">
        <v>10</v>
      </c>
      <c r="AW482" s="17">
        <f t="shared" si="150"/>
        <v>0.66666666666666663</v>
      </c>
      <c r="AX482" s="17" t="s">
        <v>1537</v>
      </c>
      <c r="AY482" s="21">
        <v>24</v>
      </c>
      <c r="AZ482" s="17">
        <f t="shared" si="151"/>
        <v>1.6</v>
      </c>
      <c r="BA482" s="17"/>
      <c r="BB482" s="21">
        <v>0</v>
      </c>
      <c r="BC482" s="17">
        <f t="shared" si="152"/>
        <v>0</v>
      </c>
      <c r="BD482" s="21">
        <v>20</v>
      </c>
      <c r="BE482" s="17">
        <f t="shared" si="153"/>
        <v>1.3333333333333333</v>
      </c>
      <c r="BF482" s="21">
        <v>18</v>
      </c>
      <c r="BG482" s="17">
        <f t="shared" si="154"/>
        <v>1.3294460641399395</v>
      </c>
      <c r="BH482" s="21">
        <v>0</v>
      </c>
      <c r="BI482" s="17">
        <f t="shared" si="155"/>
        <v>0</v>
      </c>
      <c r="BJ482" s="21">
        <f t="shared" si="156"/>
        <v>175.66447368421055</v>
      </c>
      <c r="BK482" s="21">
        <f t="shared" si="157"/>
        <v>113.04126666666667</v>
      </c>
      <c r="BL482" s="21">
        <f t="shared" si="158"/>
        <v>40.664473684210549</v>
      </c>
      <c r="BM482" s="21">
        <f t="shared" si="159"/>
        <v>18</v>
      </c>
      <c r="BN482" s="17" t="s">
        <v>1601</v>
      </c>
      <c r="BO482" s="17" t="s">
        <v>1601</v>
      </c>
      <c r="BQ482" s="17">
        <v>0.76164960775068902</v>
      </c>
      <c r="BR482" s="26">
        <v>0.72</v>
      </c>
      <c r="BS482" s="26">
        <f t="shared" si="160"/>
        <v>0.861649607750689</v>
      </c>
      <c r="BU482" s="17">
        <f t="shared" si="161"/>
        <v>0</v>
      </c>
    </row>
    <row r="483" spans="1:73" s="6" customFormat="1" ht="18.75" customHeight="1" x14ac:dyDescent="0.15">
      <c r="A483" s="6" t="s">
        <v>1541</v>
      </c>
      <c r="B483" s="6" t="s">
        <v>1458</v>
      </c>
      <c r="C483" s="6" t="s">
        <v>1473</v>
      </c>
      <c r="D483" s="6" t="s">
        <v>1067</v>
      </c>
      <c r="E483" s="6" t="s">
        <v>1097</v>
      </c>
      <c r="F483" s="6" t="s">
        <v>1097</v>
      </c>
      <c r="G483" s="6" t="s">
        <v>333</v>
      </c>
      <c r="H483" s="6" t="s">
        <v>1102</v>
      </c>
      <c r="I483" s="6" t="s">
        <v>1103</v>
      </c>
      <c r="J483" s="6" t="s">
        <v>29</v>
      </c>
      <c r="K483" s="6" t="s">
        <v>1520</v>
      </c>
      <c r="L483" s="6" t="s">
        <v>1545</v>
      </c>
      <c r="M483" s="6" t="s">
        <v>1533</v>
      </c>
      <c r="N483" s="6">
        <v>1</v>
      </c>
      <c r="O483" s="8"/>
      <c r="P483" s="8">
        <f>VLOOKUP(H483,[1]地区分门店生意计划!$O$2:$AB$1572,14,0)</f>
        <v>40.833333333333336</v>
      </c>
      <c r="Q483" s="8">
        <v>39.250905555555562</v>
      </c>
      <c r="R483" s="7">
        <f t="shared" si="146"/>
        <v>58.514254385964925</v>
      </c>
      <c r="S483" s="17">
        <f t="shared" si="147"/>
        <v>0.49077463456592363</v>
      </c>
      <c r="T483" s="6">
        <v>2</v>
      </c>
      <c r="U483" s="6">
        <v>2</v>
      </c>
      <c r="V483" s="6">
        <v>2</v>
      </c>
      <c r="W483" s="6">
        <v>2</v>
      </c>
      <c r="X483" s="6" t="s">
        <v>1348</v>
      </c>
      <c r="Y483" s="8">
        <v>44</v>
      </c>
      <c r="Z483" s="8">
        <v>36</v>
      </c>
      <c r="AA483" s="8">
        <v>60</v>
      </c>
      <c r="AB483" s="8">
        <v>68</v>
      </c>
      <c r="AC483" s="8">
        <v>65</v>
      </c>
      <c r="AD483" s="8">
        <v>65</v>
      </c>
      <c r="AE483" s="8">
        <v>64</v>
      </c>
      <c r="AF483" s="8">
        <v>60</v>
      </c>
      <c r="AG483" s="8">
        <v>68</v>
      </c>
      <c r="AH483" s="21">
        <v>58.671052631579045</v>
      </c>
      <c r="AI483" s="21">
        <v>48.5</v>
      </c>
      <c r="AJ483" s="21">
        <v>65</v>
      </c>
      <c r="AK483" s="8">
        <f t="shared" si="148"/>
        <v>702.17105263157907</v>
      </c>
      <c r="AL483" s="8">
        <v>71.499466666666649</v>
      </c>
      <c r="AM483" s="17">
        <f t="shared" si="162"/>
        <v>1.6249878787878784</v>
      </c>
      <c r="AN483" s="8">
        <v>66.624333333333354</v>
      </c>
      <c r="AO483" s="17">
        <f t="shared" si="163"/>
        <v>1.8506759259259264</v>
      </c>
      <c r="AP483" s="7">
        <v>61</v>
      </c>
      <c r="AQ483" s="17">
        <f t="shared" si="164"/>
        <v>1.0166666666666666</v>
      </c>
      <c r="AR483" s="21">
        <v>21.17</v>
      </c>
      <c r="AS483" s="17">
        <f t="shared" si="165"/>
        <v>0.31132352941176472</v>
      </c>
      <c r="AT483" s="21">
        <v>76.040000000000006</v>
      </c>
      <c r="AU483" s="17">
        <f t="shared" si="149"/>
        <v>1.169846153846154</v>
      </c>
      <c r="AV483" s="21">
        <v>69.750000000000014</v>
      </c>
      <c r="AW483" s="17">
        <f t="shared" si="150"/>
        <v>1.0730769230769233</v>
      </c>
      <c r="AX483" s="17"/>
      <c r="AY483" s="21">
        <v>1.8299999999999998</v>
      </c>
      <c r="AZ483" s="17">
        <f t="shared" si="151"/>
        <v>2.8593749999999998E-2</v>
      </c>
      <c r="BA483" s="17" t="s">
        <v>1537</v>
      </c>
      <c r="BB483" s="21">
        <v>35.289999999999992</v>
      </c>
      <c r="BC483" s="17">
        <f t="shared" si="152"/>
        <v>0.5881666666666665</v>
      </c>
      <c r="BD483" s="21">
        <v>69.680000000000007</v>
      </c>
      <c r="BE483" s="17">
        <f t="shared" si="153"/>
        <v>1.0247058823529414</v>
      </c>
      <c r="BF483" s="21">
        <v>80.929999999999993</v>
      </c>
      <c r="BG483" s="17">
        <f t="shared" si="154"/>
        <v>1.3793855124467345</v>
      </c>
      <c r="BH483" s="21">
        <v>175.92</v>
      </c>
      <c r="BI483" s="17">
        <f t="shared" si="155"/>
        <v>3.6272164948453605</v>
      </c>
      <c r="BJ483" s="21">
        <f t="shared" si="156"/>
        <v>637.17105263157907</v>
      </c>
      <c r="BK483" s="21">
        <f t="shared" si="157"/>
        <v>729.73379999999997</v>
      </c>
      <c r="BL483" s="21">
        <f t="shared" si="158"/>
        <v>172.17105263157904</v>
      </c>
      <c r="BM483" s="21">
        <f t="shared" si="159"/>
        <v>256.84999999999997</v>
      </c>
      <c r="BN483" s="17"/>
      <c r="BO483" s="17"/>
      <c r="BQ483" s="17">
        <v>0.76164960775068902</v>
      </c>
      <c r="BR483" s="26">
        <v>0.72</v>
      </c>
      <c r="BS483" s="26">
        <f t="shared" si="160"/>
        <v>0.861649607750689</v>
      </c>
      <c r="BU483" s="17">
        <f t="shared" si="161"/>
        <v>0</v>
      </c>
    </row>
    <row r="484" spans="1:73" s="6" customFormat="1" ht="18.75" customHeight="1" x14ac:dyDescent="0.15">
      <c r="A484" s="6" t="s">
        <v>1541</v>
      </c>
      <c r="B484" s="6" t="s">
        <v>1458</v>
      </c>
      <c r="C484" s="6" t="s">
        <v>1473</v>
      </c>
      <c r="D484" s="6" t="s">
        <v>1067</v>
      </c>
      <c r="E484" s="6" t="s">
        <v>1097</v>
      </c>
      <c r="F484" s="6" t="s">
        <v>1097</v>
      </c>
      <c r="G484" s="6" t="s">
        <v>333</v>
      </c>
      <c r="H484" s="6" t="s">
        <v>1104</v>
      </c>
      <c r="I484" s="6" t="s">
        <v>1105</v>
      </c>
      <c r="J484" s="6" t="s">
        <v>29</v>
      </c>
      <c r="K484" s="6" t="s">
        <v>1520</v>
      </c>
      <c r="L484" s="6" t="s">
        <v>1545</v>
      </c>
      <c r="M484" s="6" t="s">
        <v>1533</v>
      </c>
      <c r="N484" s="6">
        <v>1</v>
      </c>
      <c r="O484" s="8"/>
      <c r="P484" s="8">
        <f>VLOOKUP(H484,[1]地区分门店生意计划!$O$2:$AB$1572,14,0)</f>
        <v>30.166666666666668</v>
      </c>
      <c r="Q484" s="8">
        <v>35.97519444444444</v>
      </c>
      <c r="R484" s="7">
        <f t="shared" si="146"/>
        <v>53.659027777777787</v>
      </c>
      <c r="S484" s="17">
        <f t="shared" si="147"/>
        <v>0.49155629612070695</v>
      </c>
      <c r="T484" s="6">
        <v>2</v>
      </c>
      <c r="U484" s="6">
        <v>3</v>
      </c>
      <c r="V484" s="6">
        <v>3</v>
      </c>
      <c r="W484" s="6">
        <v>3</v>
      </c>
      <c r="X484" s="6" t="s">
        <v>1380</v>
      </c>
      <c r="Y484" s="8">
        <v>49</v>
      </c>
      <c r="Z484" s="8">
        <v>41</v>
      </c>
      <c r="AA484" s="8">
        <v>57</v>
      </c>
      <c r="AB484" s="8">
        <v>60</v>
      </c>
      <c r="AC484" s="8">
        <v>57</v>
      </c>
      <c r="AD484" s="8">
        <v>57</v>
      </c>
      <c r="AE484" s="8">
        <v>57</v>
      </c>
      <c r="AF484" s="8">
        <v>55</v>
      </c>
      <c r="AG484" s="8">
        <v>60</v>
      </c>
      <c r="AH484" s="21">
        <v>51.450000000000081</v>
      </c>
      <c r="AI484" s="21">
        <v>44.458333333333336</v>
      </c>
      <c r="AJ484" s="21">
        <v>55</v>
      </c>
      <c r="AK484" s="8">
        <f t="shared" si="148"/>
        <v>643.90833333333342</v>
      </c>
      <c r="AL484" s="8">
        <v>47.832833333333326</v>
      </c>
      <c r="AM484" s="17">
        <f t="shared" si="162"/>
        <v>0.97618027210884339</v>
      </c>
      <c r="AN484" s="8">
        <v>43.832633333333348</v>
      </c>
      <c r="AO484" s="17">
        <f t="shared" si="163"/>
        <v>1.0690886178861791</v>
      </c>
      <c r="AP484" s="7">
        <v>57</v>
      </c>
      <c r="AQ484" s="17">
        <f t="shared" si="164"/>
        <v>1</v>
      </c>
      <c r="AR484" s="21">
        <v>4.92</v>
      </c>
      <c r="AS484" s="17">
        <f t="shared" si="165"/>
        <v>8.2000000000000003E-2</v>
      </c>
      <c r="AT484" s="21">
        <v>82.410000000000011</v>
      </c>
      <c r="AU484" s="17">
        <f t="shared" si="149"/>
        <v>1.4457894736842107</v>
      </c>
      <c r="AV484" s="21">
        <v>58.666666666666657</v>
      </c>
      <c r="AW484" s="17">
        <f t="shared" si="150"/>
        <v>1.0292397660818713</v>
      </c>
      <c r="AX484" s="17"/>
      <c r="AY484" s="21">
        <v>22.520000000000003</v>
      </c>
      <c r="AZ484" s="17">
        <f t="shared" si="151"/>
        <v>0.39508771929824565</v>
      </c>
      <c r="BA484" s="17" t="s">
        <v>1537</v>
      </c>
      <c r="BB484" s="21">
        <v>1.5</v>
      </c>
      <c r="BC484" s="17">
        <f t="shared" si="152"/>
        <v>2.7272727272727271E-2</v>
      </c>
      <c r="BD484" s="21">
        <v>57.88</v>
      </c>
      <c r="BE484" s="17">
        <f t="shared" si="153"/>
        <v>0.96466666666666667</v>
      </c>
      <c r="BF484" s="21">
        <v>27.169999999999998</v>
      </c>
      <c r="BG484" s="17">
        <f t="shared" si="154"/>
        <v>0.52808551992225372</v>
      </c>
      <c r="BH484" s="21">
        <v>3.16</v>
      </c>
      <c r="BI484" s="17">
        <f t="shared" si="155"/>
        <v>7.1077788191190247E-2</v>
      </c>
      <c r="BJ484" s="21">
        <f t="shared" si="156"/>
        <v>588.90833333333342</v>
      </c>
      <c r="BK484" s="21">
        <f t="shared" si="157"/>
        <v>406.89213333333339</v>
      </c>
      <c r="BL484" s="21">
        <f t="shared" si="158"/>
        <v>150.90833333333342</v>
      </c>
      <c r="BM484" s="21">
        <f t="shared" si="159"/>
        <v>30.33</v>
      </c>
      <c r="BN484" s="17" t="s">
        <v>1601</v>
      </c>
      <c r="BO484" s="17" t="s">
        <v>1601</v>
      </c>
      <c r="BQ484" s="17">
        <v>0.76164960775068902</v>
      </c>
      <c r="BR484" s="26">
        <v>0.72</v>
      </c>
      <c r="BS484" s="26">
        <f t="shared" si="160"/>
        <v>0.861649607750689</v>
      </c>
      <c r="BU484" s="17">
        <f t="shared" si="161"/>
        <v>0</v>
      </c>
    </row>
    <row r="485" spans="1:73" s="6" customFormat="1" ht="18.75" customHeight="1" x14ac:dyDescent="0.15">
      <c r="A485" s="6" t="s">
        <v>1541</v>
      </c>
      <c r="B485" s="6" t="s">
        <v>1458</v>
      </c>
      <c r="C485" s="6" t="s">
        <v>1473</v>
      </c>
      <c r="D485" s="6" t="s">
        <v>1067</v>
      </c>
      <c r="E485" s="6" t="s">
        <v>1067</v>
      </c>
      <c r="F485" s="6" t="s">
        <v>1067</v>
      </c>
      <c r="G485" s="6" t="s">
        <v>24</v>
      </c>
      <c r="H485" s="6" t="s">
        <v>1079</v>
      </c>
      <c r="I485" s="6" t="s">
        <v>1080</v>
      </c>
      <c r="J485" s="6" t="s">
        <v>29</v>
      </c>
      <c r="K485" s="6" t="s">
        <v>1520</v>
      </c>
      <c r="L485" s="6" t="s">
        <v>1545</v>
      </c>
      <c r="M485" s="6" t="s">
        <v>1533</v>
      </c>
      <c r="N485" s="6">
        <v>1</v>
      </c>
      <c r="O485" s="8"/>
      <c r="P485" s="8">
        <f>VLOOKUP(H485,[1]地区分门店生意计划!$O$2:$AB$1572,14,0)</f>
        <v>0</v>
      </c>
      <c r="Q485" s="8">
        <v>2.6076388888888888</v>
      </c>
      <c r="R485" s="7">
        <f t="shared" si="146"/>
        <v>16.071725136763089</v>
      </c>
      <c r="S485" s="17">
        <f t="shared" si="147"/>
        <v>5.1633246862686679</v>
      </c>
      <c r="V485" s="6">
        <v>1</v>
      </c>
      <c r="W485" s="6">
        <v>1</v>
      </c>
      <c r="Y485" s="8">
        <v>16</v>
      </c>
      <c r="Z485" s="8">
        <v>10</v>
      </c>
      <c r="AA485" s="8">
        <v>15</v>
      </c>
      <c r="AB485" s="8">
        <v>18</v>
      </c>
      <c r="AC485" s="8">
        <v>17</v>
      </c>
      <c r="AD485" s="8">
        <v>16</v>
      </c>
      <c r="AE485" s="8">
        <v>16</v>
      </c>
      <c r="AF485" s="8">
        <v>20</v>
      </c>
      <c r="AG485" s="8">
        <v>18</v>
      </c>
      <c r="AH485" s="21">
        <v>14.152072811109811</v>
      </c>
      <c r="AI485" s="21">
        <v>12.708628830047285</v>
      </c>
      <c r="AJ485" s="21">
        <v>20</v>
      </c>
      <c r="AK485" s="8">
        <f t="shared" si="148"/>
        <v>192.86070164115708</v>
      </c>
      <c r="AL485" s="8">
        <v>36.166100000000007</v>
      </c>
      <c r="AM485" s="17">
        <f t="shared" si="162"/>
        <v>2.2603812500000005</v>
      </c>
      <c r="AN485" s="8">
        <v>12</v>
      </c>
      <c r="AO485" s="17">
        <f t="shared" si="163"/>
        <v>1.2</v>
      </c>
      <c r="AP485" s="7">
        <v>19.374399999999994</v>
      </c>
      <c r="AQ485" s="17">
        <f t="shared" si="164"/>
        <v>1.2916266666666663</v>
      </c>
      <c r="AR485" s="21">
        <v>14.17</v>
      </c>
      <c r="AS485" s="17">
        <f t="shared" si="165"/>
        <v>0.78722222222222227</v>
      </c>
      <c r="AT485" s="21">
        <v>18.459999999999997</v>
      </c>
      <c r="AU485" s="17">
        <f t="shared" si="149"/>
        <v>1.0858823529411763</v>
      </c>
      <c r="AV485" s="21">
        <v>13.083333333333332</v>
      </c>
      <c r="AW485" s="17">
        <f t="shared" si="150"/>
        <v>0.81770833333333326</v>
      </c>
      <c r="AX485" s="17" t="s">
        <v>1537</v>
      </c>
      <c r="AY485" s="21">
        <v>0.25</v>
      </c>
      <c r="AZ485" s="17">
        <f t="shared" si="151"/>
        <v>1.5625E-2</v>
      </c>
      <c r="BA485" s="17" t="s">
        <v>1537</v>
      </c>
      <c r="BB485" s="21">
        <v>3.5999999999999996</v>
      </c>
      <c r="BC485" s="17">
        <f t="shared" si="152"/>
        <v>0.18</v>
      </c>
      <c r="BD485" s="21">
        <v>30.730000000000004</v>
      </c>
      <c r="BE485" s="17">
        <f t="shared" si="153"/>
        <v>1.7072222222222224</v>
      </c>
      <c r="BF485" s="21">
        <v>14.55</v>
      </c>
      <c r="BG485" s="17">
        <f t="shared" si="154"/>
        <v>1.02811794386599</v>
      </c>
      <c r="BH485" s="21">
        <v>4.5</v>
      </c>
      <c r="BI485" s="17">
        <f t="shared" si="155"/>
        <v>0.3540901272811236</v>
      </c>
      <c r="BJ485" s="21">
        <f t="shared" si="156"/>
        <v>172.86070164115708</v>
      </c>
      <c r="BK485" s="21">
        <f t="shared" si="157"/>
        <v>166.88383333333334</v>
      </c>
      <c r="BL485" s="21">
        <f t="shared" si="158"/>
        <v>46.860701641157092</v>
      </c>
      <c r="BM485" s="21">
        <f t="shared" si="159"/>
        <v>19.05</v>
      </c>
      <c r="BN485" s="17" t="s">
        <v>1601</v>
      </c>
      <c r="BO485" s="17" t="s">
        <v>1601</v>
      </c>
      <c r="BQ485" s="17">
        <v>0.68983965469353059</v>
      </c>
      <c r="BR485" s="26">
        <v>0.72</v>
      </c>
      <c r="BS485" s="26">
        <f t="shared" si="160"/>
        <v>0.78983965469353057</v>
      </c>
      <c r="BU485" s="17">
        <f t="shared" si="161"/>
        <v>0</v>
      </c>
    </row>
    <row r="486" spans="1:73" s="6" customFormat="1" ht="18.75" customHeight="1" x14ac:dyDescent="0.15">
      <c r="A486" s="6" t="s">
        <v>1541</v>
      </c>
      <c r="B486" s="6" t="s">
        <v>1458</v>
      </c>
      <c r="C486" s="6" t="s">
        <v>1473</v>
      </c>
      <c r="D486" s="6" t="s">
        <v>1067</v>
      </c>
      <c r="E486" s="6" t="s">
        <v>1067</v>
      </c>
      <c r="F486" s="6" t="s">
        <v>1067</v>
      </c>
      <c r="G486" s="6" t="s">
        <v>24</v>
      </c>
      <c r="H486" s="6" t="s">
        <v>1081</v>
      </c>
      <c r="I486" s="6" t="s">
        <v>1082</v>
      </c>
      <c r="J486" s="6" t="s">
        <v>29</v>
      </c>
      <c r="K486" s="6" t="s">
        <v>1520</v>
      </c>
      <c r="L486" s="6" t="s">
        <v>1545</v>
      </c>
      <c r="M486" s="6" t="s">
        <v>1533</v>
      </c>
      <c r="N486" s="6">
        <v>1</v>
      </c>
      <c r="O486" s="8"/>
      <c r="P486" s="8">
        <f>VLOOKUP(H486,[1]地区分门店生意计划!$O$2:$AB$1572,14,0)</f>
        <v>0</v>
      </c>
      <c r="Q486" s="8">
        <v>5.2048138888888893</v>
      </c>
      <c r="R486" s="7">
        <f t="shared" si="146"/>
        <v>15.177268164022138</v>
      </c>
      <c r="S486" s="17">
        <f t="shared" si="147"/>
        <v>1.9160059298992809</v>
      </c>
      <c r="V486" s="6">
        <v>2</v>
      </c>
      <c r="W486" s="6">
        <v>1</v>
      </c>
      <c r="X486" s="6" t="s">
        <v>1356</v>
      </c>
      <c r="Y486" s="8">
        <v>22</v>
      </c>
      <c r="Z486" s="8">
        <v>16</v>
      </c>
      <c r="AA486" s="8">
        <v>15</v>
      </c>
      <c r="AB486" s="8">
        <v>18</v>
      </c>
      <c r="AC486" s="8">
        <v>15</v>
      </c>
      <c r="AD486" s="8">
        <v>15</v>
      </c>
      <c r="AE486" s="8">
        <v>15</v>
      </c>
      <c r="AF486" s="8">
        <v>15</v>
      </c>
      <c r="AG486" s="8">
        <v>15</v>
      </c>
      <c r="AH486" s="21">
        <v>11.007167741974296</v>
      </c>
      <c r="AI486" s="21">
        <v>11.120050226291374</v>
      </c>
      <c r="AJ486" s="21">
        <v>14</v>
      </c>
      <c r="AK486" s="8">
        <f t="shared" si="148"/>
        <v>182.12721796826565</v>
      </c>
      <c r="AL486" s="8">
        <v>21.041099999999993</v>
      </c>
      <c r="AM486" s="17">
        <f t="shared" si="162"/>
        <v>0.95641363636363608</v>
      </c>
      <c r="AN486" s="8">
        <v>13.582900000000002</v>
      </c>
      <c r="AO486" s="17">
        <f t="shared" si="163"/>
        <v>0.84893125000000014</v>
      </c>
      <c r="AP486" s="7">
        <v>20.749366666666667</v>
      </c>
      <c r="AQ486" s="17">
        <f t="shared" si="164"/>
        <v>1.383291111111111</v>
      </c>
      <c r="AR486" s="21">
        <v>18.16</v>
      </c>
      <c r="AS486" s="17">
        <f t="shared" si="165"/>
        <v>1.0088888888888889</v>
      </c>
      <c r="AT486" s="21">
        <v>22</v>
      </c>
      <c r="AU486" s="17">
        <f t="shared" si="149"/>
        <v>1.4666666666666666</v>
      </c>
      <c r="AV486" s="21">
        <v>19</v>
      </c>
      <c r="AW486" s="17">
        <f t="shared" si="150"/>
        <v>1.2666666666666666</v>
      </c>
      <c r="AX486" s="17"/>
      <c r="AY486" s="21">
        <v>14.25</v>
      </c>
      <c r="AZ486" s="17">
        <f t="shared" si="151"/>
        <v>0.95</v>
      </c>
      <c r="BA486" s="17" t="s">
        <v>1537</v>
      </c>
      <c r="BB486" s="21">
        <v>0.5</v>
      </c>
      <c r="BC486" s="17">
        <f t="shared" si="152"/>
        <v>3.3333333333333333E-2</v>
      </c>
      <c r="BD486" s="21">
        <v>0.75</v>
      </c>
      <c r="BE486" s="17">
        <f t="shared" si="153"/>
        <v>0.05</v>
      </c>
      <c r="BF486" s="21">
        <v>5.92</v>
      </c>
      <c r="BG486" s="17">
        <f t="shared" si="154"/>
        <v>0.53783136032577272</v>
      </c>
      <c r="BH486" s="21">
        <v>8.2100000000000009</v>
      </c>
      <c r="BI486" s="17">
        <f t="shared" si="155"/>
        <v>0.73830601777219684</v>
      </c>
      <c r="BJ486" s="21">
        <f t="shared" si="156"/>
        <v>168.12721796826565</v>
      </c>
      <c r="BK486" s="21">
        <f t="shared" si="157"/>
        <v>144.16336666666666</v>
      </c>
      <c r="BL486" s="21">
        <f t="shared" si="158"/>
        <v>36.127217968265668</v>
      </c>
      <c r="BM486" s="21">
        <f t="shared" si="159"/>
        <v>14.13</v>
      </c>
      <c r="BN486" s="17" t="s">
        <v>1601</v>
      </c>
      <c r="BO486" s="17" t="s">
        <v>1601</v>
      </c>
      <c r="BQ486" s="17">
        <v>0.68983965469353059</v>
      </c>
      <c r="BR486" s="26">
        <v>0.72</v>
      </c>
      <c r="BS486" s="26">
        <f t="shared" si="160"/>
        <v>0.78983965469353057</v>
      </c>
      <c r="BU486" s="17">
        <f t="shared" si="161"/>
        <v>0</v>
      </c>
    </row>
    <row r="487" spans="1:73" s="6" customFormat="1" ht="18.75" customHeight="1" x14ac:dyDescent="0.15">
      <c r="A487" s="6" t="s">
        <v>1541</v>
      </c>
      <c r="B487" s="6" t="s">
        <v>1458</v>
      </c>
      <c r="C487" s="6" t="s">
        <v>1473</v>
      </c>
      <c r="D487" s="6" t="s">
        <v>1067</v>
      </c>
      <c r="E487" s="6" t="s">
        <v>1067</v>
      </c>
      <c r="F487" s="6" t="s">
        <v>1067</v>
      </c>
      <c r="G487" s="6" t="s">
        <v>24</v>
      </c>
      <c r="H487" s="6" t="s">
        <v>1083</v>
      </c>
      <c r="I487" s="6" t="s">
        <v>1381</v>
      </c>
      <c r="J487" s="6" t="s">
        <v>29</v>
      </c>
      <c r="K487" s="6" t="s">
        <v>1520</v>
      </c>
      <c r="L487" s="6" t="s">
        <v>1545</v>
      </c>
      <c r="M487" s="6" t="s">
        <v>1533</v>
      </c>
      <c r="N487" s="6">
        <v>1</v>
      </c>
      <c r="O487" s="8"/>
      <c r="P487" s="8">
        <f>VLOOKUP(H487,[1]地区分门店生意计划!$O$2:$AB$1572,14,0)</f>
        <v>0</v>
      </c>
      <c r="Q487" s="8">
        <v>18.544913888888889</v>
      </c>
      <c r="R487" s="7">
        <f t="shared" si="146"/>
        <v>20.980945210130027</v>
      </c>
      <c r="S487" s="17">
        <f t="shared" si="147"/>
        <v>0.13135845956667813</v>
      </c>
      <c r="U487" s="6">
        <v>1</v>
      </c>
      <c r="V487" s="6">
        <v>1</v>
      </c>
      <c r="W487" s="6">
        <v>1</v>
      </c>
      <c r="Y487" s="8">
        <v>25</v>
      </c>
      <c r="Z487" s="8">
        <v>17</v>
      </c>
      <c r="AA487" s="8">
        <v>20</v>
      </c>
      <c r="AB487" s="8">
        <v>22</v>
      </c>
      <c r="AC487" s="8">
        <v>22</v>
      </c>
      <c r="AD487" s="8">
        <v>19</v>
      </c>
      <c r="AE487" s="8">
        <v>22</v>
      </c>
      <c r="AF487" s="8">
        <v>22</v>
      </c>
      <c r="AG487" s="8">
        <v>25</v>
      </c>
      <c r="AH487" s="21">
        <v>17.296977880245322</v>
      </c>
      <c r="AI487" s="21">
        <v>17.474364641315017</v>
      </c>
      <c r="AJ487" s="21">
        <v>23</v>
      </c>
      <c r="AK487" s="8">
        <f t="shared" si="148"/>
        <v>251.77134252156034</v>
      </c>
      <c r="AL487" s="8">
        <v>19.916133333333324</v>
      </c>
      <c r="AM487" s="17">
        <f t="shared" si="162"/>
        <v>0.79664533333333298</v>
      </c>
      <c r="AN487" s="8">
        <v>17.832900000000009</v>
      </c>
      <c r="AO487" s="17">
        <f t="shared" si="163"/>
        <v>1.0489941176470594</v>
      </c>
      <c r="AP487" s="7">
        <v>21.291300000000007</v>
      </c>
      <c r="AQ487" s="17">
        <f t="shared" si="164"/>
        <v>1.0645650000000004</v>
      </c>
      <c r="AR487" s="21">
        <v>21.92</v>
      </c>
      <c r="AS487" s="17">
        <f t="shared" si="165"/>
        <v>0.99636363636363645</v>
      </c>
      <c r="AT487" s="21">
        <v>25.08</v>
      </c>
      <c r="AU487" s="17">
        <f t="shared" si="149"/>
        <v>1.1399999999999999</v>
      </c>
      <c r="AV487" s="21">
        <v>18.166666666666668</v>
      </c>
      <c r="AW487" s="17">
        <f t="shared" si="150"/>
        <v>0.95614035087719307</v>
      </c>
      <c r="AX487" s="17" t="s">
        <v>1537</v>
      </c>
      <c r="AY487" s="21">
        <v>9.84</v>
      </c>
      <c r="AZ487" s="17">
        <f t="shared" si="151"/>
        <v>0.44727272727272727</v>
      </c>
      <c r="BA487" s="17" t="s">
        <v>1537</v>
      </c>
      <c r="BB487" s="21">
        <v>8.93</v>
      </c>
      <c r="BC487" s="17">
        <f t="shared" si="152"/>
        <v>0.40590909090909089</v>
      </c>
      <c r="BD487" s="21">
        <v>22.92</v>
      </c>
      <c r="BE487" s="17">
        <f t="shared" si="153"/>
        <v>0.91680000000000006</v>
      </c>
      <c r="BF487" s="21">
        <v>11.75</v>
      </c>
      <c r="BG487" s="17">
        <f t="shared" si="154"/>
        <v>0.67930941933038713</v>
      </c>
      <c r="BH487" s="21">
        <v>9.01</v>
      </c>
      <c r="BI487" s="17">
        <f t="shared" si="155"/>
        <v>0.51561245200855332</v>
      </c>
      <c r="BJ487" s="21">
        <f t="shared" si="156"/>
        <v>228.77134252156034</v>
      </c>
      <c r="BK487" s="21">
        <f t="shared" si="157"/>
        <v>186.65699999999998</v>
      </c>
      <c r="BL487" s="21">
        <f t="shared" si="158"/>
        <v>57.771342521560342</v>
      </c>
      <c r="BM487" s="21">
        <f t="shared" si="159"/>
        <v>20.759999999999998</v>
      </c>
      <c r="BN487" s="17" t="s">
        <v>1601</v>
      </c>
      <c r="BO487" s="17" t="s">
        <v>1601</v>
      </c>
      <c r="BQ487" s="17">
        <v>0.68983965469353059</v>
      </c>
      <c r="BR487" s="26">
        <v>0.72</v>
      </c>
      <c r="BS487" s="26">
        <f t="shared" si="160"/>
        <v>0.78983965469353057</v>
      </c>
      <c r="BU487" s="17">
        <f t="shared" si="161"/>
        <v>0</v>
      </c>
    </row>
    <row r="488" spans="1:73" s="6" customFormat="1" ht="18.75" customHeight="1" x14ac:dyDescent="0.15">
      <c r="A488" s="6" t="s">
        <v>1541</v>
      </c>
      <c r="B488" s="6" t="s">
        <v>1458</v>
      </c>
      <c r="C488" s="6" t="s">
        <v>1473</v>
      </c>
      <c r="D488" s="6" t="s">
        <v>1067</v>
      </c>
      <c r="E488" s="6" t="s">
        <v>1067</v>
      </c>
      <c r="F488" s="6" t="s">
        <v>1067</v>
      </c>
      <c r="G488" s="6" t="s">
        <v>24</v>
      </c>
      <c r="H488" s="6" t="s">
        <v>1084</v>
      </c>
      <c r="I488" s="6" t="s">
        <v>1382</v>
      </c>
      <c r="J488" s="6" t="s">
        <v>29</v>
      </c>
      <c r="K488" s="6" t="s">
        <v>1520</v>
      </c>
      <c r="L488" s="6" t="s">
        <v>1545</v>
      </c>
      <c r="M488" s="6" t="s">
        <v>1533</v>
      </c>
      <c r="N488" s="6">
        <v>1</v>
      </c>
      <c r="O488" s="8"/>
      <c r="P488" s="8">
        <f>VLOOKUP(H488,[1]地区分门店生意计划!$O$2:$AB$1572,14,0)</f>
        <v>0</v>
      </c>
      <c r="Q488" s="8">
        <v>16.457830555555557</v>
      </c>
      <c r="R488" s="7">
        <f t="shared" si="146"/>
        <v>19.370773353742752</v>
      </c>
      <c r="S488" s="17">
        <f t="shared" si="147"/>
        <v>0.17699433642570184</v>
      </c>
      <c r="T488" s="6">
        <v>3</v>
      </c>
      <c r="U488" s="6">
        <v>3</v>
      </c>
      <c r="V488" s="6">
        <v>3</v>
      </c>
      <c r="W488" s="6">
        <v>2</v>
      </c>
      <c r="X488" s="6" t="s">
        <v>1356</v>
      </c>
      <c r="Y488" s="8">
        <v>32</v>
      </c>
      <c r="Z488" s="8">
        <v>22</v>
      </c>
      <c r="AA488" s="8">
        <v>18</v>
      </c>
      <c r="AB488" s="8">
        <v>20</v>
      </c>
      <c r="AC488" s="8">
        <v>20</v>
      </c>
      <c r="AD488" s="8">
        <v>18</v>
      </c>
      <c r="AE488" s="8">
        <v>18</v>
      </c>
      <c r="AF488" s="8">
        <v>18</v>
      </c>
      <c r="AG488" s="8">
        <v>20</v>
      </c>
      <c r="AH488" s="21">
        <v>14.152072811109811</v>
      </c>
      <c r="AI488" s="21">
        <v>14.297207433803196</v>
      </c>
      <c r="AJ488" s="21">
        <v>18</v>
      </c>
      <c r="AK488" s="8">
        <f t="shared" si="148"/>
        <v>232.44928024491301</v>
      </c>
      <c r="AL488" s="8">
        <v>13.707800000000006</v>
      </c>
      <c r="AM488" s="17">
        <f t="shared" si="162"/>
        <v>0.42836875000000019</v>
      </c>
      <c r="AN488" s="8">
        <v>40.624399999999994</v>
      </c>
      <c r="AO488" s="17">
        <f t="shared" si="163"/>
        <v>1.8465636363636362</v>
      </c>
      <c r="AP488" s="7">
        <v>33.332666666666661</v>
      </c>
      <c r="AQ488" s="17">
        <f t="shared" si="164"/>
        <v>1.8518148148148146</v>
      </c>
      <c r="AR488" s="21">
        <v>33.21</v>
      </c>
      <c r="AS488" s="17">
        <f t="shared" si="165"/>
        <v>1.6605000000000001</v>
      </c>
      <c r="AT488" s="21">
        <v>28.5</v>
      </c>
      <c r="AU488" s="17">
        <f t="shared" si="149"/>
        <v>1.425</v>
      </c>
      <c r="AV488" s="21">
        <v>26</v>
      </c>
      <c r="AW488" s="17">
        <f t="shared" si="150"/>
        <v>1.4444444444444444</v>
      </c>
      <c r="AX488" s="17"/>
      <c r="AY488" s="21">
        <v>2.92</v>
      </c>
      <c r="AZ488" s="17">
        <f t="shared" si="151"/>
        <v>0.16222222222222221</v>
      </c>
      <c r="BA488" s="17" t="s">
        <v>1537</v>
      </c>
      <c r="BB488" s="21">
        <v>9.41</v>
      </c>
      <c r="BC488" s="17">
        <f t="shared" si="152"/>
        <v>0.52277777777777779</v>
      </c>
      <c r="BD488" s="21">
        <v>22</v>
      </c>
      <c r="BE488" s="17">
        <f t="shared" si="153"/>
        <v>1.1000000000000001</v>
      </c>
      <c r="BF488" s="21">
        <v>8.0000000000000016E-2</v>
      </c>
      <c r="BG488" s="17">
        <f t="shared" si="154"/>
        <v>5.6528821655862007E-3</v>
      </c>
      <c r="BH488" s="21">
        <v>1.75</v>
      </c>
      <c r="BI488" s="17">
        <f t="shared" si="155"/>
        <v>0.12240152547989457</v>
      </c>
      <c r="BJ488" s="21">
        <f t="shared" si="156"/>
        <v>214.44928024491301</v>
      </c>
      <c r="BK488" s="21">
        <f t="shared" si="157"/>
        <v>211.53486666666666</v>
      </c>
      <c r="BL488" s="21">
        <f t="shared" si="158"/>
        <v>46.449280244913005</v>
      </c>
      <c r="BM488" s="21">
        <f t="shared" si="159"/>
        <v>1.83</v>
      </c>
      <c r="BN488" s="17" t="s">
        <v>1601</v>
      </c>
      <c r="BO488" s="17" t="s">
        <v>1601</v>
      </c>
      <c r="BQ488" s="17">
        <v>0.68983965469353059</v>
      </c>
      <c r="BR488" s="26">
        <v>0.72</v>
      </c>
      <c r="BS488" s="26">
        <f t="shared" si="160"/>
        <v>0.78983965469353057</v>
      </c>
      <c r="BU488" s="17">
        <f t="shared" si="161"/>
        <v>0</v>
      </c>
    </row>
    <row r="489" spans="1:73" s="6" customFormat="1" ht="18.75" customHeight="1" x14ac:dyDescent="0.15">
      <c r="A489" s="6" t="s">
        <v>1541</v>
      </c>
      <c r="B489" s="6" t="s">
        <v>1458</v>
      </c>
      <c r="C489" s="6" t="s">
        <v>1473</v>
      </c>
      <c r="D489" s="6" t="s">
        <v>1067</v>
      </c>
      <c r="E489" s="6" t="s">
        <v>1067</v>
      </c>
      <c r="F489" s="6" t="s">
        <v>1067</v>
      </c>
      <c r="G489" s="6" t="s">
        <v>24</v>
      </c>
      <c r="H489" s="6" t="s">
        <v>1085</v>
      </c>
      <c r="I489" s="6" t="s">
        <v>1086</v>
      </c>
      <c r="J489" s="6" t="s">
        <v>29</v>
      </c>
      <c r="K489" s="6" t="s">
        <v>1520</v>
      </c>
      <c r="L489" s="6" t="s">
        <v>1545</v>
      </c>
      <c r="M489" s="6" t="s">
        <v>1533</v>
      </c>
      <c r="N489" s="6">
        <f>VLOOKUP(H489,[1]地区分门店生意计划!$O$2:$Y$1572,11,0)</f>
        <v>2</v>
      </c>
      <c r="O489" s="8"/>
      <c r="P489" s="8">
        <f>VLOOKUP(H489,[1]地区分门店生意计划!$O$2:$AB$1572,14,0)</f>
        <v>69.083333333333329</v>
      </c>
      <c r="Q489" s="8">
        <v>49.714969444444449</v>
      </c>
      <c r="R489" s="7">
        <f t="shared" si="146"/>
        <v>56.703268557803433</v>
      </c>
      <c r="S489" s="17">
        <f t="shared" si="147"/>
        <v>0.14056730178962051</v>
      </c>
      <c r="T489" s="6">
        <v>2</v>
      </c>
      <c r="U489" s="6">
        <v>2</v>
      </c>
      <c r="V489" s="6">
        <v>3</v>
      </c>
      <c r="W489" s="6">
        <v>2</v>
      </c>
      <c r="X489" s="6" t="s">
        <v>1355</v>
      </c>
      <c r="Y489" s="8">
        <v>44</v>
      </c>
      <c r="Z489" s="8">
        <v>38</v>
      </c>
      <c r="AA489" s="8">
        <v>65</v>
      </c>
      <c r="AB489" s="8">
        <v>58</v>
      </c>
      <c r="AC489" s="8">
        <v>60</v>
      </c>
      <c r="AD489" s="8">
        <v>58</v>
      </c>
      <c r="AE489" s="8">
        <v>62.5</v>
      </c>
      <c r="AF489" s="8">
        <v>61</v>
      </c>
      <c r="AG489" s="8">
        <v>66</v>
      </c>
      <c r="AH489" s="21">
        <v>51.104707373452094</v>
      </c>
      <c r="AI489" s="21">
        <v>50.834515320189141</v>
      </c>
      <c r="AJ489" s="21">
        <v>66</v>
      </c>
      <c r="AK489" s="8">
        <f t="shared" si="148"/>
        <v>680.43922269364123</v>
      </c>
      <c r="AL489" s="8">
        <v>50.12436666666666</v>
      </c>
      <c r="AM489" s="17">
        <f t="shared" si="162"/>
        <v>1.1391901515151515</v>
      </c>
      <c r="AN489" s="8">
        <v>48</v>
      </c>
      <c r="AO489" s="17">
        <f t="shared" si="163"/>
        <v>1.263157894736842</v>
      </c>
      <c r="AP489" s="7">
        <v>55.999566666666702</v>
      </c>
      <c r="AQ489" s="17">
        <f t="shared" si="164"/>
        <v>0.86153179487179543</v>
      </c>
      <c r="AR489" s="21">
        <v>69.789999999999992</v>
      </c>
      <c r="AS489" s="17">
        <f t="shared" si="165"/>
        <v>1.2032758620689654</v>
      </c>
      <c r="AT489" s="21">
        <v>73.41</v>
      </c>
      <c r="AU489" s="17">
        <f t="shared" si="149"/>
        <v>1.2235</v>
      </c>
      <c r="AV489" s="21">
        <v>59.625</v>
      </c>
      <c r="AW489" s="17">
        <f t="shared" si="150"/>
        <v>1.0280172413793103</v>
      </c>
      <c r="AX489" s="17"/>
      <c r="AY489" s="21">
        <v>42.5</v>
      </c>
      <c r="AZ489" s="17">
        <f t="shared" si="151"/>
        <v>0.68</v>
      </c>
      <c r="BA489" s="17" t="s">
        <v>1537</v>
      </c>
      <c r="BB489" s="21">
        <v>21.67</v>
      </c>
      <c r="BC489" s="17">
        <f t="shared" si="152"/>
        <v>0.35524590163934427</v>
      </c>
      <c r="BD489" s="21">
        <v>47.510000000000005</v>
      </c>
      <c r="BE489" s="17">
        <f t="shared" si="153"/>
        <v>0.71984848484848496</v>
      </c>
      <c r="BF489" s="21">
        <v>49.33</v>
      </c>
      <c r="BG489" s="17">
        <f t="shared" si="154"/>
        <v>0.96527311348280953</v>
      </c>
      <c r="BH489" s="21">
        <v>45.63</v>
      </c>
      <c r="BI489" s="17">
        <f t="shared" si="155"/>
        <v>0.89761847265764838</v>
      </c>
      <c r="BJ489" s="21">
        <f t="shared" si="156"/>
        <v>614.43922269364123</v>
      </c>
      <c r="BK489" s="21">
        <f t="shared" si="157"/>
        <v>563.58893333333333</v>
      </c>
      <c r="BL489" s="21">
        <f t="shared" si="158"/>
        <v>167.93922269364123</v>
      </c>
      <c r="BM489" s="21">
        <f t="shared" si="159"/>
        <v>94.960000000000008</v>
      </c>
      <c r="BN489" s="17"/>
      <c r="BO489" s="17" t="s">
        <v>1601</v>
      </c>
      <c r="BQ489" s="17">
        <v>0.68983965469353059</v>
      </c>
      <c r="BR489" s="26">
        <v>0.72</v>
      </c>
      <c r="BS489" s="26">
        <f t="shared" si="160"/>
        <v>0.78983965469353057</v>
      </c>
      <c r="BU489" s="17">
        <f t="shared" si="161"/>
        <v>0</v>
      </c>
    </row>
    <row r="490" spans="1:73" s="6" customFormat="1" ht="18.75" customHeight="1" x14ac:dyDescent="0.15">
      <c r="A490" s="6" t="s">
        <v>1541</v>
      </c>
      <c r="B490" s="6" t="s">
        <v>1458</v>
      </c>
      <c r="C490" s="6" t="s">
        <v>1473</v>
      </c>
      <c r="D490" s="6" t="s">
        <v>1067</v>
      </c>
      <c r="E490" s="6" t="s">
        <v>1067</v>
      </c>
      <c r="F490" s="6" t="s">
        <v>1067</v>
      </c>
      <c r="G490" s="6" t="s">
        <v>24</v>
      </c>
      <c r="H490" s="6" t="s">
        <v>1087</v>
      </c>
      <c r="I490" s="6" t="s">
        <v>1088</v>
      </c>
      <c r="J490" s="6" t="s">
        <v>29</v>
      </c>
      <c r="K490" s="6" t="s">
        <v>1528</v>
      </c>
      <c r="L490" s="6" t="s">
        <v>1546</v>
      </c>
      <c r="M490" s="6" t="s">
        <v>1533</v>
      </c>
      <c r="N490" s="6">
        <v>1</v>
      </c>
      <c r="O490" s="8"/>
      <c r="P490" s="8">
        <f>VLOOKUP(H490,[1]地区分门店生意计划!$O$2:$AB$1572,14,0)</f>
        <v>17.333333333333332</v>
      </c>
      <c r="Q490" s="8">
        <v>19.475411111111111</v>
      </c>
      <c r="R490" s="7">
        <f t="shared" si="146"/>
        <v>24</v>
      </c>
      <c r="S490" s="17">
        <f t="shared" si="147"/>
        <v>0.23232315164363948</v>
      </c>
      <c r="T490" s="6">
        <v>1</v>
      </c>
      <c r="U490" s="6">
        <v>1</v>
      </c>
      <c r="V490" s="6">
        <v>1</v>
      </c>
      <c r="W490" s="6">
        <v>1</v>
      </c>
      <c r="Y490" s="8">
        <v>30</v>
      </c>
      <c r="Z490" s="8">
        <v>25</v>
      </c>
      <c r="AA490" s="8">
        <v>20</v>
      </c>
      <c r="AB490" s="8">
        <v>26</v>
      </c>
      <c r="AC490" s="8">
        <v>23</v>
      </c>
      <c r="AD490" s="8">
        <v>23</v>
      </c>
      <c r="AE490" s="8">
        <v>23</v>
      </c>
      <c r="AF490" s="8">
        <v>23</v>
      </c>
      <c r="AG490" s="8">
        <v>23</v>
      </c>
      <c r="AH490" s="21"/>
      <c r="AI490" s="21"/>
      <c r="AJ490" s="21"/>
      <c r="AK490" s="8">
        <f t="shared" si="148"/>
        <v>216</v>
      </c>
      <c r="AL490" s="8">
        <v>31.625</v>
      </c>
      <c r="AM490" s="17">
        <f t="shared" si="162"/>
        <v>1.0541666666666667</v>
      </c>
      <c r="AN490" s="8">
        <v>25</v>
      </c>
      <c r="AO490" s="17">
        <f t="shared" si="163"/>
        <v>1</v>
      </c>
      <c r="AP490" s="7">
        <v>7.5</v>
      </c>
      <c r="AQ490" s="17">
        <f t="shared" si="164"/>
        <v>0.375</v>
      </c>
      <c r="AR490" s="21">
        <v>0</v>
      </c>
      <c r="AS490" s="17">
        <f t="shared" si="165"/>
        <v>0</v>
      </c>
      <c r="AT490" s="21">
        <v>0</v>
      </c>
      <c r="AU490" s="17">
        <f t="shared" si="149"/>
        <v>0</v>
      </c>
      <c r="AV490" s="21">
        <v>0</v>
      </c>
      <c r="AW490" s="17">
        <f t="shared" si="150"/>
        <v>0</v>
      </c>
      <c r="AX490" s="17" t="s">
        <v>1537</v>
      </c>
      <c r="AY490" s="21">
        <v>-33.670000000000009</v>
      </c>
      <c r="AZ490" s="17">
        <f t="shared" si="151"/>
        <v>-1.4639130434782612</v>
      </c>
      <c r="BA490" s="17" t="s">
        <v>1537</v>
      </c>
      <c r="BB490" s="21"/>
      <c r="BC490" s="17">
        <f t="shared" si="152"/>
        <v>0</v>
      </c>
      <c r="BD490" s="21"/>
      <c r="BE490" s="17">
        <f t="shared" si="153"/>
        <v>0</v>
      </c>
      <c r="BF490" s="21"/>
      <c r="BG490" s="17"/>
      <c r="BH490" s="21"/>
      <c r="BI490" s="17"/>
      <c r="BJ490" s="21">
        <f t="shared" si="156"/>
        <v>216</v>
      </c>
      <c r="BK490" s="21">
        <f t="shared" si="157"/>
        <v>30.454999999999991</v>
      </c>
      <c r="BL490" s="21">
        <f t="shared" si="158"/>
        <v>0</v>
      </c>
      <c r="BM490" s="21">
        <f t="shared" si="159"/>
        <v>0</v>
      </c>
      <c r="BN490" s="17"/>
      <c r="BO490" s="17"/>
      <c r="BQ490" s="17">
        <v>0.68983965469353059</v>
      </c>
      <c r="BR490" s="26">
        <v>0.72</v>
      </c>
      <c r="BS490" s="26">
        <f t="shared" si="160"/>
        <v>0.78983965469353057</v>
      </c>
      <c r="BU490" s="17" t="e">
        <f t="shared" si="161"/>
        <v>#DIV/0!</v>
      </c>
    </row>
    <row r="491" spans="1:73" s="6" customFormat="1" ht="18.75" customHeight="1" x14ac:dyDescent="0.15">
      <c r="A491" s="6" t="s">
        <v>1541</v>
      </c>
      <c r="B491" s="6" t="s">
        <v>1458</v>
      </c>
      <c r="C491" s="6" t="s">
        <v>1473</v>
      </c>
      <c r="D491" s="6" t="s">
        <v>1067</v>
      </c>
      <c r="E491" s="6" t="s">
        <v>1067</v>
      </c>
      <c r="F491" s="6" t="s">
        <v>1067</v>
      </c>
      <c r="G491" s="6" t="s">
        <v>24</v>
      </c>
      <c r="H491" s="6" t="s">
        <v>1089</v>
      </c>
      <c r="I491" s="6" t="s">
        <v>1090</v>
      </c>
      <c r="J491" s="6" t="s">
        <v>29</v>
      </c>
      <c r="K491" s="6" t="s">
        <v>1520</v>
      </c>
      <c r="L491" s="6" t="s">
        <v>1545</v>
      </c>
      <c r="M491" s="6" t="s">
        <v>1533</v>
      </c>
      <c r="N491" s="6">
        <v>1</v>
      </c>
      <c r="O491" s="8"/>
      <c r="P491" s="8">
        <f>VLOOKUP(H491,[1]地区分门店生意计划!$O$2:$AB$1572,14,0)</f>
        <v>28.083333333333332</v>
      </c>
      <c r="Q491" s="8">
        <v>25.982411111111944</v>
      </c>
      <c r="R491" s="7">
        <f t="shared" si="146"/>
        <v>28.617955589571253</v>
      </c>
      <c r="S491" s="17">
        <f t="shared" si="147"/>
        <v>0.10143571615384683</v>
      </c>
      <c r="T491" s="6">
        <v>3</v>
      </c>
      <c r="U491" s="6">
        <v>2</v>
      </c>
      <c r="V491" s="6">
        <v>2</v>
      </c>
      <c r="W491" s="6">
        <v>1</v>
      </c>
      <c r="X491" s="6" t="s">
        <v>1377</v>
      </c>
      <c r="Y491" s="8">
        <v>35</v>
      </c>
      <c r="Z491" s="8">
        <v>21</v>
      </c>
      <c r="AA491" s="8">
        <v>30</v>
      </c>
      <c r="AB491" s="8">
        <v>30</v>
      </c>
      <c r="AC491" s="8">
        <v>30</v>
      </c>
      <c r="AD491" s="8">
        <v>30</v>
      </c>
      <c r="AE491" s="8">
        <v>30</v>
      </c>
      <c r="AF491" s="8">
        <v>30</v>
      </c>
      <c r="AG491" s="8">
        <v>30</v>
      </c>
      <c r="AH491" s="21">
        <v>23.586788018516351</v>
      </c>
      <c r="AI491" s="21">
        <v>23.828679056338661</v>
      </c>
      <c r="AJ491" s="21">
        <v>30</v>
      </c>
      <c r="AK491" s="8">
        <f t="shared" si="148"/>
        <v>343.41546707485503</v>
      </c>
      <c r="AL491" s="8">
        <v>35.624466666666663</v>
      </c>
      <c r="AM491" s="17">
        <f t="shared" si="162"/>
        <v>1.0178419047619047</v>
      </c>
      <c r="AN491" s="8">
        <v>21.999233333333329</v>
      </c>
      <c r="AO491" s="17">
        <f t="shared" si="163"/>
        <v>1.0475825396825396</v>
      </c>
      <c r="AP491" s="7">
        <v>30.2494333333333</v>
      </c>
      <c r="AQ491" s="17">
        <f t="shared" si="164"/>
        <v>1.0083144444444434</v>
      </c>
      <c r="AR491" s="21">
        <v>30.42</v>
      </c>
      <c r="AS491" s="17">
        <f t="shared" si="165"/>
        <v>1.014</v>
      </c>
      <c r="AT491" s="21">
        <v>28.59</v>
      </c>
      <c r="AU491" s="17">
        <f t="shared" si="149"/>
        <v>0.95299999999999996</v>
      </c>
      <c r="AV491" s="21">
        <v>30.125</v>
      </c>
      <c r="AW491" s="17">
        <f t="shared" si="150"/>
        <v>1.0041666666666667</v>
      </c>
      <c r="AX491" s="17"/>
      <c r="AY491" s="21">
        <v>15.37</v>
      </c>
      <c r="AZ491" s="17">
        <f t="shared" si="151"/>
        <v>0.51233333333333331</v>
      </c>
      <c r="BA491" s="17" t="s">
        <v>1537</v>
      </c>
      <c r="BB491" s="21">
        <v>18.75</v>
      </c>
      <c r="BC491" s="17">
        <f t="shared" si="152"/>
        <v>0.625</v>
      </c>
      <c r="BD491" s="21">
        <v>20.83</v>
      </c>
      <c r="BE491" s="17">
        <f t="shared" si="153"/>
        <v>0.69433333333333325</v>
      </c>
      <c r="BF491" s="21">
        <v>19</v>
      </c>
      <c r="BG491" s="17">
        <f t="shared" si="154"/>
        <v>0.80553570859603341</v>
      </c>
      <c r="BH491" s="21">
        <v>13.63</v>
      </c>
      <c r="BI491" s="17">
        <f t="shared" si="155"/>
        <v>0.57199981449975879</v>
      </c>
      <c r="BJ491" s="21">
        <f t="shared" si="156"/>
        <v>313.41546707485503</v>
      </c>
      <c r="BK491" s="21">
        <f t="shared" si="157"/>
        <v>264.5881333333333</v>
      </c>
      <c r="BL491" s="21">
        <f t="shared" si="158"/>
        <v>77.415467074855016</v>
      </c>
      <c r="BM491" s="21">
        <f t="shared" si="159"/>
        <v>32.630000000000003</v>
      </c>
      <c r="BN491" s="17" t="s">
        <v>1601</v>
      </c>
      <c r="BO491" s="17" t="s">
        <v>1601</v>
      </c>
      <c r="BQ491" s="17">
        <v>0.68983965469353059</v>
      </c>
      <c r="BR491" s="26">
        <v>0.72</v>
      </c>
      <c r="BS491" s="26">
        <f t="shared" si="160"/>
        <v>0.78983965469353057</v>
      </c>
      <c r="BU491" s="17">
        <f t="shared" si="161"/>
        <v>0</v>
      </c>
    </row>
    <row r="492" spans="1:73" s="6" customFormat="1" ht="18.75" customHeight="1" x14ac:dyDescent="0.15">
      <c r="A492" s="6" t="s">
        <v>1541</v>
      </c>
      <c r="B492" s="6" t="s">
        <v>1458</v>
      </c>
      <c r="C492" s="6" t="s">
        <v>1473</v>
      </c>
      <c r="D492" s="6" t="s">
        <v>1067</v>
      </c>
      <c r="E492" s="6" t="s">
        <v>1067</v>
      </c>
      <c r="F492" s="6" t="s">
        <v>1067</v>
      </c>
      <c r="G492" s="6" t="s">
        <v>24</v>
      </c>
      <c r="H492" s="6" t="s">
        <v>1091</v>
      </c>
      <c r="I492" s="6" t="s">
        <v>1092</v>
      </c>
      <c r="J492" s="6" t="s">
        <v>29</v>
      </c>
      <c r="K492" s="6" t="s">
        <v>1520</v>
      </c>
      <c r="L492" s="6" t="s">
        <v>1545</v>
      </c>
      <c r="M492" s="6" t="s">
        <v>1533</v>
      </c>
      <c r="N492" s="6">
        <v>1</v>
      </c>
      <c r="O492" s="8"/>
      <c r="P492" s="8">
        <f>VLOOKUP(H492,[1]地区分门店生意计划!$O$2:$AB$1572,14,0)</f>
        <v>24.416666666666668</v>
      </c>
      <c r="Q492" s="8">
        <v>21.062402777776665</v>
      </c>
      <c r="R492" s="7">
        <f t="shared" si="146"/>
        <v>24.69897450834047</v>
      </c>
      <c r="S492" s="17">
        <f t="shared" si="147"/>
        <v>0.17265702156264995</v>
      </c>
      <c r="T492" s="6">
        <v>3</v>
      </c>
      <c r="U492" s="6">
        <v>2</v>
      </c>
      <c r="V492" s="6">
        <v>1</v>
      </c>
      <c r="W492" s="6">
        <v>1</v>
      </c>
      <c r="Y492" s="8">
        <v>28</v>
      </c>
      <c r="Z492" s="8">
        <v>20</v>
      </c>
      <c r="AA492" s="8">
        <v>24</v>
      </c>
      <c r="AB492" s="8">
        <v>25.5</v>
      </c>
      <c r="AC492" s="8">
        <v>25</v>
      </c>
      <c r="AD492" s="8">
        <v>24</v>
      </c>
      <c r="AE492" s="8">
        <v>25</v>
      </c>
      <c r="AF492" s="8">
        <v>27</v>
      </c>
      <c r="AG492" s="8">
        <v>28</v>
      </c>
      <c r="AH492" s="21">
        <v>20.441882949380837</v>
      </c>
      <c r="AI492" s="21">
        <v>21.445811150704795</v>
      </c>
      <c r="AJ492" s="21">
        <v>28</v>
      </c>
      <c r="AK492" s="8">
        <f t="shared" si="148"/>
        <v>296.38769410008564</v>
      </c>
      <c r="AL492" s="8">
        <v>36.499499999999998</v>
      </c>
      <c r="AM492" s="17">
        <f t="shared" si="162"/>
        <v>1.3035535714285713</v>
      </c>
      <c r="AN492" s="8">
        <v>16.415866666666673</v>
      </c>
      <c r="AO492" s="17">
        <f t="shared" si="163"/>
        <v>0.82079333333333371</v>
      </c>
      <c r="AP492" s="7">
        <v>22.916066666666659</v>
      </c>
      <c r="AQ492" s="17">
        <f t="shared" si="164"/>
        <v>0.95483611111111077</v>
      </c>
      <c r="AR492" s="21">
        <v>27.510000000000005</v>
      </c>
      <c r="AS492" s="17">
        <f t="shared" si="165"/>
        <v>1.078823529411765</v>
      </c>
      <c r="AT492" s="21">
        <v>27</v>
      </c>
      <c r="AU492" s="17">
        <f t="shared" si="149"/>
        <v>1.08</v>
      </c>
      <c r="AV492" s="21">
        <v>31.625</v>
      </c>
      <c r="AW492" s="17">
        <f t="shared" si="150"/>
        <v>1.3177083333333333</v>
      </c>
      <c r="AX492" s="17"/>
      <c r="AY492" s="21">
        <v>25.5</v>
      </c>
      <c r="AZ492" s="17">
        <f t="shared" si="151"/>
        <v>1.02</v>
      </c>
      <c r="BA492" s="17"/>
      <c r="BB492" s="21">
        <v>25.880000000000003</v>
      </c>
      <c r="BC492" s="17">
        <f t="shared" si="152"/>
        <v>0.95851851851851866</v>
      </c>
      <c r="BD492" s="21">
        <v>32.5</v>
      </c>
      <c r="BE492" s="17">
        <f t="shared" si="153"/>
        <v>1.1607142857142858</v>
      </c>
      <c r="BF492" s="21">
        <v>30.099999999999998</v>
      </c>
      <c r="BG492" s="17">
        <f t="shared" si="154"/>
        <v>1.4724670948627898</v>
      </c>
      <c r="BH492" s="21">
        <v>30.88</v>
      </c>
      <c r="BI492" s="17">
        <f t="shared" si="155"/>
        <v>1.4399082311691977</v>
      </c>
      <c r="BJ492" s="21">
        <f t="shared" si="156"/>
        <v>268.38769410008564</v>
      </c>
      <c r="BK492" s="21">
        <f t="shared" si="157"/>
        <v>306.82643333333334</v>
      </c>
      <c r="BL492" s="21">
        <f t="shared" si="158"/>
        <v>69.887694100085639</v>
      </c>
      <c r="BM492" s="21">
        <f t="shared" si="159"/>
        <v>60.98</v>
      </c>
      <c r="BN492" s="17"/>
      <c r="BO492" s="17"/>
      <c r="BQ492" s="17">
        <v>0.68983965469353059</v>
      </c>
      <c r="BR492" s="26">
        <v>0.72</v>
      </c>
      <c r="BS492" s="26">
        <f t="shared" si="160"/>
        <v>0.78983965469353057</v>
      </c>
      <c r="BU492" s="17">
        <f t="shared" si="161"/>
        <v>0</v>
      </c>
    </row>
    <row r="493" spans="1:73" s="6" customFormat="1" ht="18.75" customHeight="1" x14ac:dyDescent="0.15">
      <c r="A493" s="6" t="s">
        <v>1541</v>
      </c>
      <c r="B493" s="6" t="s">
        <v>1458</v>
      </c>
      <c r="C493" s="6" t="s">
        <v>1473</v>
      </c>
      <c r="D493" s="6" t="s">
        <v>1067</v>
      </c>
      <c r="E493" s="6" t="s">
        <v>1067</v>
      </c>
      <c r="F493" s="6" t="s">
        <v>1067</v>
      </c>
      <c r="G493" s="6" t="s">
        <v>24</v>
      </c>
      <c r="H493" s="6" t="s">
        <v>1093</v>
      </c>
      <c r="I493" s="6" t="s">
        <v>1094</v>
      </c>
      <c r="J493" s="6" t="s">
        <v>29</v>
      </c>
      <c r="K493" s="6" t="s">
        <v>1520</v>
      </c>
      <c r="L493" s="6" t="s">
        <v>1545</v>
      </c>
      <c r="M493" s="6" t="s">
        <v>1533</v>
      </c>
      <c r="N493" s="6">
        <v>1</v>
      </c>
      <c r="O493" s="8"/>
      <c r="P493" s="8">
        <f>VLOOKUP(H493,[1]地区分门店生意计划!$O$2:$AB$1572,14,0)</f>
        <v>22.666666666666668</v>
      </c>
      <c r="Q493" s="8">
        <v>27.183822222222219</v>
      </c>
      <c r="R493" s="7">
        <f t="shared" si="146"/>
        <v>32.177371690977523</v>
      </c>
      <c r="S493" s="17">
        <f t="shared" si="147"/>
        <v>0.18369563440836445</v>
      </c>
      <c r="U493" s="6">
        <v>1</v>
      </c>
      <c r="V493" s="6">
        <v>1</v>
      </c>
      <c r="W493" s="6">
        <v>1</v>
      </c>
      <c r="Y493" s="8">
        <v>38</v>
      </c>
      <c r="Z493" s="8">
        <v>26</v>
      </c>
      <c r="AA493" s="8">
        <v>33</v>
      </c>
      <c r="AB493" s="8">
        <v>28</v>
      </c>
      <c r="AC493" s="8">
        <v>34</v>
      </c>
      <c r="AD493" s="8">
        <v>29</v>
      </c>
      <c r="AE493" s="8">
        <v>32</v>
      </c>
      <c r="AF493" s="8">
        <v>34</v>
      </c>
      <c r="AG493" s="8">
        <v>38</v>
      </c>
      <c r="AH493" s="21">
        <v>25.945466820367987</v>
      </c>
      <c r="AI493" s="21">
        <v>30.182993471362302</v>
      </c>
      <c r="AJ493" s="21">
        <v>38</v>
      </c>
      <c r="AK493" s="8">
        <f t="shared" si="148"/>
        <v>386.12846029173028</v>
      </c>
      <c r="AL493" s="8">
        <v>36.124533333333325</v>
      </c>
      <c r="AM493" s="17">
        <f t="shared" si="162"/>
        <v>0.95064561403508752</v>
      </c>
      <c r="AN493" s="8">
        <v>26.332833333333344</v>
      </c>
      <c r="AO493" s="17">
        <f t="shared" si="163"/>
        <v>1.0128012820512824</v>
      </c>
      <c r="AP493" s="7">
        <v>36.416066666666673</v>
      </c>
      <c r="AQ493" s="17">
        <f t="shared" si="164"/>
        <v>1.1035171717171719</v>
      </c>
      <c r="AR493" s="21">
        <v>28</v>
      </c>
      <c r="AS493" s="17">
        <f t="shared" si="165"/>
        <v>1</v>
      </c>
      <c r="AT493" s="21">
        <v>33.67</v>
      </c>
      <c r="AU493" s="17">
        <f t="shared" si="149"/>
        <v>0.99029411764705888</v>
      </c>
      <c r="AV493" s="21">
        <v>32.25</v>
      </c>
      <c r="AW493" s="17">
        <f t="shared" si="150"/>
        <v>1.1120689655172413</v>
      </c>
      <c r="AX493" s="17"/>
      <c r="AY493" s="21">
        <v>23</v>
      </c>
      <c r="AZ493" s="17">
        <f t="shared" si="151"/>
        <v>0.71875</v>
      </c>
      <c r="BA493" s="17" t="s">
        <v>1537</v>
      </c>
      <c r="BB493" s="21">
        <v>14</v>
      </c>
      <c r="BC493" s="17">
        <f t="shared" si="152"/>
        <v>0.41176470588235292</v>
      </c>
      <c r="BD493" s="21">
        <v>19.91</v>
      </c>
      <c r="BE493" s="17">
        <f t="shared" si="153"/>
        <v>0.52394736842105261</v>
      </c>
      <c r="BF493" s="21">
        <v>30.67</v>
      </c>
      <c r="BG493" s="17">
        <f t="shared" si="154"/>
        <v>1.1820947455808779</v>
      </c>
      <c r="BH493" s="21">
        <v>18.88</v>
      </c>
      <c r="BI493" s="17">
        <f t="shared" si="155"/>
        <v>0.6255178108133439</v>
      </c>
      <c r="BJ493" s="21">
        <f t="shared" si="156"/>
        <v>348.12846029173028</v>
      </c>
      <c r="BK493" s="21">
        <f t="shared" si="157"/>
        <v>299.25343333333331</v>
      </c>
      <c r="BL493" s="21">
        <f t="shared" si="158"/>
        <v>94.128460291730292</v>
      </c>
      <c r="BM493" s="21">
        <f t="shared" si="159"/>
        <v>49.55</v>
      </c>
      <c r="BN493" s="17" t="s">
        <v>1601</v>
      </c>
      <c r="BO493" s="17" t="s">
        <v>1601</v>
      </c>
      <c r="BQ493" s="17">
        <v>0.68983965469353059</v>
      </c>
      <c r="BR493" s="26">
        <v>0.72</v>
      </c>
      <c r="BS493" s="26">
        <f t="shared" si="160"/>
        <v>0.78983965469353057</v>
      </c>
      <c r="BU493" s="17">
        <f t="shared" si="161"/>
        <v>0</v>
      </c>
    </row>
    <row r="494" spans="1:73" s="6" customFormat="1" ht="18.75" customHeight="1" x14ac:dyDescent="0.15">
      <c r="A494" s="6" t="s">
        <v>1541</v>
      </c>
      <c r="B494" s="6" t="s">
        <v>1458</v>
      </c>
      <c r="C494" s="6" t="s">
        <v>1473</v>
      </c>
      <c r="D494" s="6" t="s">
        <v>1067</v>
      </c>
      <c r="E494" s="6" t="s">
        <v>1067</v>
      </c>
      <c r="F494" s="6" t="s">
        <v>1067</v>
      </c>
      <c r="G494" s="6" t="s">
        <v>24</v>
      </c>
      <c r="H494" s="6" t="s">
        <v>1095</v>
      </c>
      <c r="I494" s="6" t="s">
        <v>1096</v>
      </c>
      <c r="J494" s="6" t="s">
        <v>29</v>
      </c>
      <c r="K494" s="6" t="s">
        <v>1520</v>
      </c>
      <c r="L494" s="6" t="s">
        <v>1545</v>
      </c>
      <c r="M494" s="6" t="s">
        <v>1533</v>
      </c>
      <c r="N494" s="6">
        <f>VLOOKUP(H494,[1]地区分门店生意计划!$O$2:$Y$1572,11,0)</f>
        <v>2</v>
      </c>
      <c r="O494" s="8"/>
      <c r="P494" s="8">
        <f>VLOOKUP(H494,[1]地区分门店生意计划!$O$2:$AB$1572,14,0)</f>
        <v>66.666666666666671</v>
      </c>
      <c r="Q494" s="8">
        <v>46.865063888888891</v>
      </c>
      <c r="R494" s="7">
        <f t="shared" si="146"/>
        <v>47.115007739426268</v>
      </c>
      <c r="S494" s="17">
        <f t="shared" si="147"/>
        <v>5.3332659724942832E-3</v>
      </c>
      <c r="T494" s="6">
        <v>3</v>
      </c>
      <c r="U494" s="6">
        <v>3</v>
      </c>
      <c r="V494" s="6">
        <v>2</v>
      </c>
      <c r="W494" s="6">
        <v>2</v>
      </c>
      <c r="X494" s="6" t="s">
        <v>1378</v>
      </c>
      <c r="Y494" s="8">
        <v>47</v>
      </c>
      <c r="Z494" s="8">
        <v>35</v>
      </c>
      <c r="AA494" s="8">
        <v>43</v>
      </c>
      <c r="AB494" s="8">
        <v>50</v>
      </c>
      <c r="AC494" s="8">
        <v>52</v>
      </c>
      <c r="AD494" s="8">
        <v>48</v>
      </c>
      <c r="AE494" s="8">
        <v>45</v>
      </c>
      <c r="AF494" s="8">
        <v>50</v>
      </c>
      <c r="AG494" s="8">
        <v>52</v>
      </c>
      <c r="AH494" s="21">
        <v>39.311313364193914</v>
      </c>
      <c r="AI494" s="21">
        <v>46.068779508921409</v>
      </c>
      <c r="AJ494" s="21">
        <v>58</v>
      </c>
      <c r="AK494" s="8">
        <f t="shared" si="148"/>
        <v>565.38009287311525</v>
      </c>
      <c r="AL494" s="8">
        <v>48.582700000000003</v>
      </c>
      <c r="AM494" s="17">
        <f t="shared" si="162"/>
        <v>1.0336744680851064</v>
      </c>
      <c r="AN494" s="8">
        <v>35</v>
      </c>
      <c r="AO494" s="17">
        <f t="shared" si="163"/>
        <v>1</v>
      </c>
      <c r="AP494" s="7">
        <v>37.041066666666651</v>
      </c>
      <c r="AQ494" s="17">
        <f t="shared" si="164"/>
        <v>0.86142015503875935</v>
      </c>
      <c r="AR494" s="21">
        <v>27.93</v>
      </c>
      <c r="AS494" s="17">
        <f t="shared" si="165"/>
        <v>0.55859999999999999</v>
      </c>
      <c r="AT494" s="21">
        <v>51.54</v>
      </c>
      <c r="AU494" s="17">
        <f t="shared" si="149"/>
        <v>0.99115384615384616</v>
      </c>
      <c r="AV494" s="21">
        <v>50.124999999999986</v>
      </c>
      <c r="AW494" s="17">
        <f t="shared" si="150"/>
        <v>1.044270833333333</v>
      </c>
      <c r="AX494" s="17"/>
      <c r="AY494" s="21">
        <v>24.669999999999998</v>
      </c>
      <c r="AZ494" s="17">
        <f t="shared" si="151"/>
        <v>0.54822222222222217</v>
      </c>
      <c r="BA494" s="17" t="s">
        <v>1537</v>
      </c>
      <c r="BB494" s="21">
        <v>17.759999999999998</v>
      </c>
      <c r="BC494" s="17">
        <f t="shared" si="152"/>
        <v>0.35519999999999996</v>
      </c>
      <c r="BD494" s="21">
        <v>43</v>
      </c>
      <c r="BE494" s="17">
        <f t="shared" si="153"/>
        <v>0.82692307692307687</v>
      </c>
      <c r="BF494" s="21">
        <v>24</v>
      </c>
      <c r="BG494" s="17">
        <f t="shared" si="154"/>
        <v>0.61051127388330961</v>
      </c>
      <c r="BH494" s="21">
        <v>44</v>
      </c>
      <c r="BI494" s="17">
        <f t="shared" si="155"/>
        <v>0.95509367665099998</v>
      </c>
      <c r="BJ494" s="21">
        <f t="shared" si="156"/>
        <v>507.3800928731153</v>
      </c>
      <c r="BK494" s="21">
        <f t="shared" si="157"/>
        <v>403.64876666666663</v>
      </c>
      <c r="BL494" s="21">
        <f t="shared" si="158"/>
        <v>143.38009287311533</v>
      </c>
      <c r="BM494" s="21">
        <f t="shared" si="159"/>
        <v>68</v>
      </c>
      <c r="BN494" s="17"/>
      <c r="BO494" s="17" t="s">
        <v>1601</v>
      </c>
      <c r="BQ494" s="17">
        <v>0.68983965469353059</v>
      </c>
      <c r="BR494" s="26">
        <v>0.72</v>
      </c>
      <c r="BS494" s="26">
        <f t="shared" si="160"/>
        <v>0.78983965469353057</v>
      </c>
      <c r="BU494" s="17">
        <f t="shared" si="161"/>
        <v>0</v>
      </c>
    </row>
    <row r="495" spans="1:73" s="6" customFormat="1" ht="18.75" customHeight="1" x14ac:dyDescent="0.15">
      <c r="A495" s="6" t="s">
        <v>1541</v>
      </c>
      <c r="B495" s="6" t="s">
        <v>1458</v>
      </c>
      <c r="C495" s="6" t="s">
        <v>1473</v>
      </c>
      <c r="D495" s="6" t="s">
        <v>1067</v>
      </c>
      <c r="E495" s="6" t="s">
        <v>1067</v>
      </c>
      <c r="F495" s="6" t="s">
        <v>1067</v>
      </c>
      <c r="G495" s="6" t="s">
        <v>24</v>
      </c>
      <c r="H495" s="6" t="s">
        <v>1106</v>
      </c>
      <c r="I495" s="6" t="s">
        <v>1107</v>
      </c>
      <c r="J495" s="6" t="s">
        <v>27</v>
      </c>
      <c r="K495" s="6" t="s">
        <v>1513</v>
      </c>
      <c r="L495" s="6" t="s">
        <v>1545</v>
      </c>
      <c r="M495" s="6" t="s">
        <v>1533</v>
      </c>
      <c r="N495" s="6">
        <v>1</v>
      </c>
      <c r="O495" s="8"/>
      <c r="P495" s="8">
        <f>VLOOKUP(H495,[1]地区分门店生意计划!$O$2:$AB$1572,14,0)</f>
        <v>6</v>
      </c>
      <c r="Q495" s="8">
        <v>25.760433333333328</v>
      </c>
      <c r="R495" s="7">
        <f t="shared" si="146"/>
        <v>27.986245958807768</v>
      </c>
      <c r="S495" s="17">
        <f t="shared" si="147"/>
        <v>8.6404316133700032E-2</v>
      </c>
      <c r="T495" s="6">
        <v>2</v>
      </c>
      <c r="U495" s="6">
        <v>2</v>
      </c>
      <c r="V495" s="6">
        <v>2</v>
      </c>
      <c r="W495" s="6">
        <v>2</v>
      </c>
      <c r="X495" s="6" t="s">
        <v>1348</v>
      </c>
      <c r="Y495" s="8">
        <v>27</v>
      </c>
      <c r="Z495" s="8">
        <v>27</v>
      </c>
      <c r="AA495" s="8">
        <v>29</v>
      </c>
      <c r="AB495" s="8">
        <v>31</v>
      </c>
      <c r="AC495" s="8">
        <v>30</v>
      </c>
      <c r="AD495" s="8">
        <v>30</v>
      </c>
      <c r="AE495" s="8">
        <v>30</v>
      </c>
      <c r="AF495" s="8">
        <v>30</v>
      </c>
      <c r="AG495" s="8">
        <v>31</v>
      </c>
      <c r="AH495" s="21">
        <v>22.800561751232472</v>
      </c>
      <c r="AI495" s="21">
        <v>23.034389754460705</v>
      </c>
      <c r="AJ495" s="21">
        <v>25</v>
      </c>
      <c r="AK495" s="8">
        <f t="shared" si="148"/>
        <v>335.8349515056932</v>
      </c>
      <c r="AL495" s="8">
        <v>28.082833333333333</v>
      </c>
      <c r="AM495" s="17">
        <f t="shared" si="162"/>
        <v>1.040104938271605</v>
      </c>
      <c r="AN495" s="8">
        <v>23.666033333333338</v>
      </c>
      <c r="AO495" s="17">
        <f t="shared" si="163"/>
        <v>0.87651975308641994</v>
      </c>
      <c r="AP495" s="7">
        <v>25.749399999999994</v>
      </c>
      <c r="AQ495" s="17">
        <f t="shared" si="164"/>
        <v>0.88791034482758602</v>
      </c>
      <c r="AR495" s="21">
        <v>27.42</v>
      </c>
      <c r="AS495" s="17">
        <f t="shared" si="165"/>
        <v>0.88451612903225807</v>
      </c>
      <c r="AT495" s="21">
        <v>24</v>
      </c>
      <c r="AU495" s="17">
        <f t="shared" si="149"/>
        <v>0.8</v>
      </c>
      <c r="AV495" s="21">
        <v>35</v>
      </c>
      <c r="AW495" s="17">
        <f t="shared" si="150"/>
        <v>1.1666666666666667</v>
      </c>
      <c r="AX495" s="17"/>
      <c r="AY495" s="21">
        <v>12.67</v>
      </c>
      <c r="AZ495" s="17">
        <f t="shared" si="151"/>
        <v>0.42233333333333334</v>
      </c>
      <c r="BA495" s="17" t="s">
        <v>1537</v>
      </c>
      <c r="BB495" s="21">
        <v>4.09</v>
      </c>
      <c r="BC495" s="17">
        <f t="shared" si="152"/>
        <v>0.13633333333333333</v>
      </c>
      <c r="BD495" s="21">
        <v>21.71</v>
      </c>
      <c r="BE495" s="17">
        <f t="shared" si="153"/>
        <v>0.70032258064516129</v>
      </c>
      <c r="BF495" s="21">
        <v>17.829999999999998</v>
      </c>
      <c r="BG495" s="17">
        <f t="shared" si="154"/>
        <v>0.78199827682035983</v>
      </c>
      <c r="BH495" s="21">
        <v>25.79</v>
      </c>
      <c r="BI495" s="17">
        <f t="shared" si="155"/>
        <v>1.119630269128604</v>
      </c>
      <c r="BJ495" s="21">
        <f t="shared" si="156"/>
        <v>310.8349515056932</v>
      </c>
      <c r="BK495" s="21">
        <f t="shared" si="157"/>
        <v>246.00826666666669</v>
      </c>
      <c r="BL495" s="21">
        <f t="shared" si="158"/>
        <v>70.834951505693169</v>
      </c>
      <c r="BM495" s="21">
        <f t="shared" si="159"/>
        <v>43.62</v>
      </c>
      <c r="BN495" s="17"/>
      <c r="BO495" s="17"/>
      <c r="BQ495" s="17">
        <v>0.68983965469353059</v>
      </c>
      <c r="BR495" s="26">
        <v>0.72</v>
      </c>
      <c r="BS495" s="26">
        <f t="shared" si="160"/>
        <v>0.78983965469353057</v>
      </c>
      <c r="BU495" s="17">
        <f t="shared" si="161"/>
        <v>0</v>
      </c>
    </row>
    <row r="496" spans="1:73" s="6" customFormat="1" ht="18.75" customHeight="1" x14ac:dyDescent="0.15">
      <c r="A496" s="6" t="s">
        <v>1541</v>
      </c>
      <c r="B496" s="6" t="s">
        <v>1458</v>
      </c>
      <c r="C496" s="6" t="s">
        <v>1473</v>
      </c>
      <c r="D496" s="6" t="s">
        <v>1067</v>
      </c>
      <c r="E496" s="6" t="s">
        <v>1067</v>
      </c>
      <c r="F496" s="6" t="s">
        <v>1067</v>
      </c>
      <c r="G496" s="6" t="s">
        <v>24</v>
      </c>
      <c r="H496" s="6" t="s">
        <v>1108</v>
      </c>
      <c r="I496" s="6" t="s">
        <v>1109</v>
      </c>
      <c r="J496" s="6" t="s">
        <v>29</v>
      </c>
      <c r="K496" s="6" t="s">
        <v>1520</v>
      </c>
      <c r="L496" s="6" t="s">
        <v>1545</v>
      </c>
      <c r="M496" s="6" t="s">
        <v>1533</v>
      </c>
      <c r="N496" s="6">
        <v>1</v>
      </c>
      <c r="O496" s="8"/>
      <c r="P496" s="8">
        <f>VLOOKUP(H496,[1]地区分门店生意计划!$O$2:$AB$1572,14,0)</f>
        <v>38.083333333333336</v>
      </c>
      <c r="Q496" s="8">
        <v>41.862650000000002</v>
      </c>
      <c r="R496" s="7">
        <f t="shared" si="146"/>
        <v>52.973163837165039</v>
      </c>
      <c r="S496" s="17">
        <f t="shared" si="147"/>
        <v>0.2654039779413162</v>
      </c>
      <c r="T496" s="6">
        <v>1</v>
      </c>
      <c r="U496" s="6">
        <v>1</v>
      </c>
      <c r="V496" s="6">
        <v>1</v>
      </c>
      <c r="W496" s="6">
        <v>1</v>
      </c>
      <c r="Y496" s="8">
        <v>65</v>
      </c>
      <c r="Z496" s="8">
        <v>45</v>
      </c>
      <c r="AA496" s="8">
        <v>50</v>
      </c>
      <c r="AB496" s="8">
        <v>50</v>
      </c>
      <c r="AC496" s="8">
        <v>52</v>
      </c>
      <c r="AD496" s="8">
        <v>50</v>
      </c>
      <c r="AE496" s="8">
        <v>55</v>
      </c>
      <c r="AF496" s="8">
        <v>58</v>
      </c>
      <c r="AG496" s="8">
        <v>60</v>
      </c>
      <c r="AH496" s="21">
        <v>44.814897235181064</v>
      </c>
      <c r="AI496" s="21">
        <v>46.863068810799362</v>
      </c>
      <c r="AJ496" s="21">
        <v>59</v>
      </c>
      <c r="AK496" s="8">
        <f t="shared" si="148"/>
        <v>635.6779660459805</v>
      </c>
      <c r="AL496" s="8">
        <v>105.54100000000003</v>
      </c>
      <c r="AM496" s="17">
        <f t="shared" si="162"/>
        <v>1.6237076923076927</v>
      </c>
      <c r="AN496" s="8">
        <v>13.374666666666641</v>
      </c>
      <c r="AO496" s="17">
        <f t="shared" si="163"/>
        <v>0.29721481481481427</v>
      </c>
      <c r="AP496" s="7">
        <v>47.249266666666699</v>
      </c>
      <c r="AQ496" s="17">
        <f t="shared" si="164"/>
        <v>0.94498533333333401</v>
      </c>
      <c r="AR496" s="21">
        <v>25.5</v>
      </c>
      <c r="AS496" s="17">
        <f t="shared" si="165"/>
        <v>0.51</v>
      </c>
      <c r="AT496" s="21">
        <v>51.75</v>
      </c>
      <c r="AU496" s="17">
        <f t="shared" si="149"/>
        <v>0.99519230769230771</v>
      </c>
      <c r="AV496" s="21">
        <v>43.666666666666664</v>
      </c>
      <c r="AW496" s="17">
        <f t="shared" si="150"/>
        <v>0.87333333333333329</v>
      </c>
      <c r="AX496" s="17" t="s">
        <v>1537</v>
      </c>
      <c r="AY496" s="21">
        <v>21</v>
      </c>
      <c r="AZ496" s="17">
        <f t="shared" si="151"/>
        <v>0.38181818181818183</v>
      </c>
      <c r="BA496" s="17" t="s">
        <v>1537</v>
      </c>
      <c r="BB496" s="21">
        <v>1</v>
      </c>
      <c r="BC496" s="17">
        <f t="shared" si="152"/>
        <v>1.7241379310344827E-2</v>
      </c>
      <c r="BD496" s="21">
        <v>43.5</v>
      </c>
      <c r="BE496" s="17">
        <f t="shared" si="153"/>
        <v>0.72499999999999998</v>
      </c>
      <c r="BF496" s="21">
        <v>18.68</v>
      </c>
      <c r="BG496" s="17">
        <f t="shared" si="154"/>
        <v>0.41682567968348766</v>
      </c>
      <c r="BH496" s="21">
        <v>1.25</v>
      </c>
      <c r="BI496" s="17">
        <f t="shared" si="155"/>
        <v>2.6673455915715526E-2</v>
      </c>
      <c r="BJ496" s="21">
        <f t="shared" si="156"/>
        <v>576.6779660459805</v>
      </c>
      <c r="BK496" s="21">
        <f t="shared" si="157"/>
        <v>372.51160000000004</v>
      </c>
      <c r="BL496" s="21">
        <f t="shared" si="158"/>
        <v>150.67796604598044</v>
      </c>
      <c r="BM496" s="21">
        <f t="shared" si="159"/>
        <v>19.93</v>
      </c>
      <c r="BN496" s="17" t="s">
        <v>1601</v>
      </c>
      <c r="BO496" s="17" t="s">
        <v>1601</v>
      </c>
      <c r="BQ496" s="17">
        <v>0.68983965469353059</v>
      </c>
      <c r="BR496" s="26">
        <v>0.72</v>
      </c>
      <c r="BS496" s="26">
        <f t="shared" si="160"/>
        <v>0.78983965469353057</v>
      </c>
      <c r="BU496" s="17">
        <f t="shared" si="161"/>
        <v>0</v>
      </c>
    </row>
    <row r="497" spans="1:73" s="6" customFormat="1" ht="18.75" customHeight="1" x14ac:dyDescent="0.15">
      <c r="A497" s="6" t="s">
        <v>1541</v>
      </c>
      <c r="B497" s="6" t="s">
        <v>1458</v>
      </c>
      <c r="C497" s="6" t="s">
        <v>1473</v>
      </c>
      <c r="D497" s="6" t="s">
        <v>1067</v>
      </c>
      <c r="E497" s="6" t="s">
        <v>1067</v>
      </c>
      <c r="F497" s="6" t="s">
        <v>1067</v>
      </c>
      <c r="G497" s="6" t="s">
        <v>24</v>
      </c>
      <c r="H497" s="6" t="s">
        <v>1110</v>
      </c>
      <c r="I497" s="6" t="s">
        <v>1111</v>
      </c>
      <c r="J497" s="6" t="s">
        <v>29</v>
      </c>
      <c r="K497" s="6" t="s">
        <v>1520</v>
      </c>
      <c r="L497" s="6" t="s">
        <v>1545</v>
      </c>
      <c r="M497" s="6" t="s">
        <v>1533</v>
      </c>
      <c r="N497" s="6">
        <v>1</v>
      </c>
      <c r="O497" s="8"/>
      <c r="P497" s="8">
        <f>VLOOKUP(H497,[1]地区分门店生意计划!$O$2:$AB$1572,14,0)</f>
        <v>30.583333333333332</v>
      </c>
      <c r="Q497" s="8">
        <v>22.534580555555554</v>
      </c>
      <c r="R497" s="7">
        <f t="shared" si="146"/>
        <v>33.758689265662333</v>
      </c>
      <c r="S497" s="17">
        <f t="shared" si="147"/>
        <v>0.4980837643032876</v>
      </c>
      <c r="T497" s="6">
        <v>2</v>
      </c>
      <c r="U497" s="6">
        <v>2</v>
      </c>
      <c r="V497" s="6">
        <v>2</v>
      </c>
      <c r="W497" s="6">
        <v>2</v>
      </c>
      <c r="X497" s="6" t="s">
        <v>1348</v>
      </c>
      <c r="Y497" s="8">
        <v>30</v>
      </c>
      <c r="Z497" s="8">
        <v>20</v>
      </c>
      <c r="AA497" s="8">
        <v>35</v>
      </c>
      <c r="AB497" s="8">
        <v>40</v>
      </c>
      <c r="AC497" s="8">
        <v>36</v>
      </c>
      <c r="AD497" s="8">
        <v>36</v>
      </c>
      <c r="AE497" s="8">
        <v>36</v>
      </c>
      <c r="AF497" s="8">
        <v>36</v>
      </c>
      <c r="AG497" s="8">
        <v>40</v>
      </c>
      <c r="AH497" s="21">
        <v>28.304145622219622</v>
      </c>
      <c r="AI497" s="21">
        <v>27.800125565728436</v>
      </c>
      <c r="AJ497" s="21">
        <v>40</v>
      </c>
      <c r="AK497" s="8">
        <f t="shared" si="148"/>
        <v>405.10427118794803</v>
      </c>
      <c r="AL497" s="8">
        <v>34.95773333333333</v>
      </c>
      <c r="AM497" s="17">
        <f t="shared" si="162"/>
        <v>1.1652577777777777</v>
      </c>
      <c r="AN497" s="8">
        <v>46.624400000000001</v>
      </c>
      <c r="AO497" s="17">
        <f t="shared" si="163"/>
        <v>2.3312200000000001</v>
      </c>
      <c r="AP497" s="7">
        <v>35.832633333333298</v>
      </c>
      <c r="AQ497" s="17">
        <f t="shared" si="164"/>
        <v>1.0237895238095227</v>
      </c>
      <c r="AR497" s="21">
        <v>5.71</v>
      </c>
      <c r="AS497" s="17">
        <f t="shared" si="165"/>
        <v>0.14274999999999999</v>
      </c>
      <c r="AT497" s="21">
        <v>35.67</v>
      </c>
      <c r="AU497" s="17">
        <f t="shared" si="149"/>
        <v>0.99083333333333334</v>
      </c>
      <c r="AV497" s="21">
        <v>40</v>
      </c>
      <c r="AW497" s="17">
        <f t="shared" si="150"/>
        <v>1.1111111111111112</v>
      </c>
      <c r="AX497" s="17"/>
      <c r="AY497" s="21">
        <v>16</v>
      </c>
      <c r="AZ497" s="17">
        <f t="shared" si="151"/>
        <v>0.44444444444444442</v>
      </c>
      <c r="BA497" s="17" t="s">
        <v>1537</v>
      </c>
      <c r="BB497" s="21">
        <v>12</v>
      </c>
      <c r="BC497" s="17">
        <f t="shared" si="152"/>
        <v>0.33333333333333331</v>
      </c>
      <c r="BD497" s="21">
        <v>20.5</v>
      </c>
      <c r="BE497" s="17">
        <f t="shared" si="153"/>
        <v>0.51249999999999996</v>
      </c>
      <c r="BF497" s="21">
        <v>20.5</v>
      </c>
      <c r="BG497" s="17">
        <f t="shared" si="154"/>
        <v>0.72427552746573176</v>
      </c>
      <c r="BH497" s="21">
        <v>5.09</v>
      </c>
      <c r="BI497" s="17">
        <f t="shared" si="155"/>
        <v>0.18309269819539495</v>
      </c>
      <c r="BJ497" s="21">
        <f t="shared" si="156"/>
        <v>365.10427118794803</v>
      </c>
      <c r="BK497" s="21">
        <f t="shared" si="157"/>
        <v>272.88476666666662</v>
      </c>
      <c r="BL497" s="21">
        <f t="shared" si="158"/>
        <v>96.104271187948058</v>
      </c>
      <c r="BM497" s="21">
        <f t="shared" si="159"/>
        <v>25.59</v>
      </c>
      <c r="BN497" s="17" t="s">
        <v>1601</v>
      </c>
      <c r="BO497" s="17" t="s">
        <v>1601</v>
      </c>
      <c r="BQ497" s="17">
        <v>0.68983965469353059</v>
      </c>
      <c r="BR497" s="26">
        <v>0.72</v>
      </c>
      <c r="BS497" s="26">
        <f t="shared" si="160"/>
        <v>0.78983965469353057</v>
      </c>
      <c r="BU497" s="17">
        <f t="shared" si="161"/>
        <v>0</v>
      </c>
    </row>
    <row r="498" spans="1:73" s="6" customFormat="1" ht="18.75" customHeight="1" x14ac:dyDescent="0.15">
      <c r="A498" s="6" t="s">
        <v>1541</v>
      </c>
      <c r="B498" s="6" t="s">
        <v>1458</v>
      </c>
      <c r="C498" s="6" t="s">
        <v>1473</v>
      </c>
      <c r="D498" s="6" t="s">
        <v>1067</v>
      </c>
      <c r="E498" s="6" t="s">
        <v>1067</v>
      </c>
      <c r="F498" s="6" t="s">
        <v>1067</v>
      </c>
      <c r="G498" s="6" t="s">
        <v>24</v>
      </c>
      <c r="H498" s="6" t="s">
        <v>1112</v>
      </c>
      <c r="I498" s="6" t="s">
        <v>1113</v>
      </c>
      <c r="J498" s="6" t="s">
        <v>29</v>
      </c>
      <c r="K498" s="6" t="s">
        <v>1520</v>
      </c>
      <c r="L498" s="6" t="s">
        <v>1545</v>
      </c>
      <c r="M498" s="6" t="s">
        <v>1533</v>
      </c>
      <c r="N498" s="6">
        <v>1</v>
      </c>
      <c r="O498" s="8"/>
      <c r="P498" s="8">
        <f>VLOOKUP(H498,[1]地区分门店生意计划!$O$2:$AB$1572,14,0)</f>
        <v>33.5</v>
      </c>
      <c r="Q498" s="8">
        <v>32.38868055555556</v>
      </c>
      <c r="R498" s="7">
        <f t="shared" si="146"/>
        <v>43.340548673923188</v>
      </c>
      <c r="S498" s="17">
        <f t="shared" si="147"/>
        <v>0.33813875497589785</v>
      </c>
      <c r="T498" s="6">
        <v>2</v>
      </c>
      <c r="U498" s="6">
        <v>2</v>
      </c>
      <c r="V498" s="6">
        <v>2</v>
      </c>
      <c r="W498" s="6">
        <v>2</v>
      </c>
      <c r="X498" s="6" t="s">
        <v>1348</v>
      </c>
      <c r="Y498" s="8">
        <v>53</v>
      </c>
      <c r="Z498" s="8">
        <v>37</v>
      </c>
      <c r="AA498" s="8">
        <v>38</v>
      </c>
      <c r="AB498" s="8">
        <v>40</v>
      </c>
      <c r="AC498" s="8">
        <v>45</v>
      </c>
      <c r="AD498" s="8">
        <v>44</v>
      </c>
      <c r="AE498" s="8">
        <v>43</v>
      </c>
      <c r="AF498" s="8">
        <v>45</v>
      </c>
      <c r="AG498" s="8">
        <v>50</v>
      </c>
      <c r="AH498" s="21">
        <v>36.166408295058403</v>
      </c>
      <c r="AI498" s="21">
        <v>38.920175792019812</v>
      </c>
      <c r="AJ498" s="21">
        <v>50</v>
      </c>
      <c r="AK498" s="8">
        <f t="shared" si="148"/>
        <v>520.08658408707822</v>
      </c>
      <c r="AL498" s="8">
        <v>67.749500000000012</v>
      </c>
      <c r="AM498" s="17">
        <f t="shared" si="162"/>
        <v>1.2782924528301889</v>
      </c>
      <c r="AN498" s="8">
        <v>35.457833333333326</v>
      </c>
      <c r="AO498" s="17">
        <f t="shared" si="163"/>
        <v>0.95831981981981962</v>
      </c>
      <c r="AP498" s="7">
        <v>49.707833333333319</v>
      </c>
      <c r="AQ498" s="17">
        <f t="shared" si="164"/>
        <v>1.3081008771929821</v>
      </c>
      <c r="AR498" s="21">
        <v>67</v>
      </c>
      <c r="AS498" s="17">
        <f t="shared" si="165"/>
        <v>1.675</v>
      </c>
      <c r="AT498" s="21">
        <v>45.33</v>
      </c>
      <c r="AU498" s="17">
        <f t="shared" si="149"/>
        <v>1.0073333333333332</v>
      </c>
      <c r="AV498" s="21">
        <v>54</v>
      </c>
      <c r="AW498" s="17">
        <f t="shared" si="150"/>
        <v>1.2272727272727273</v>
      </c>
      <c r="AX498" s="17"/>
      <c r="AY498" s="21">
        <v>36.75</v>
      </c>
      <c r="AZ498" s="17">
        <f t="shared" si="151"/>
        <v>0.85465116279069764</v>
      </c>
      <c r="BA498" s="17" t="s">
        <v>1537</v>
      </c>
      <c r="BB498" s="21">
        <v>11</v>
      </c>
      <c r="BC498" s="17">
        <f t="shared" si="152"/>
        <v>0.24444444444444444</v>
      </c>
      <c r="BD498" s="21">
        <v>23.71</v>
      </c>
      <c r="BE498" s="17">
        <f t="shared" si="153"/>
        <v>0.47420000000000001</v>
      </c>
      <c r="BF498" s="21">
        <v>40.18</v>
      </c>
      <c r="BG498" s="17">
        <f t="shared" si="154"/>
        <v>1.1109756786517835</v>
      </c>
      <c r="BH498" s="21">
        <v>19.380000000000003</v>
      </c>
      <c r="BI498" s="17">
        <f t="shared" si="155"/>
        <v>0.49794225245955021</v>
      </c>
      <c r="BJ498" s="21">
        <f t="shared" si="156"/>
        <v>470.08658408707822</v>
      </c>
      <c r="BK498" s="21">
        <f t="shared" si="157"/>
        <v>450.26516666666663</v>
      </c>
      <c r="BL498" s="21">
        <f t="shared" si="158"/>
        <v>125.08658408707822</v>
      </c>
      <c r="BM498" s="21">
        <f t="shared" si="159"/>
        <v>59.56</v>
      </c>
      <c r="BN498" s="17" t="s">
        <v>1601</v>
      </c>
      <c r="BO498" s="17" t="s">
        <v>1601</v>
      </c>
      <c r="BQ498" s="17">
        <v>0.68983965469353059</v>
      </c>
      <c r="BR498" s="26">
        <v>0.72</v>
      </c>
      <c r="BS498" s="26">
        <f t="shared" si="160"/>
        <v>0.78983965469353057</v>
      </c>
      <c r="BU498" s="17">
        <f t="shared" si="161"/>
        <v>0</v>
      </c>
    </row>
    <row r="499" spans="1:73" s="6" customFormat="1" ht="18.75" customHeight="1" x14ac:dyDescent="0.15">
      <c r="A499" s="6" t="s">
        <v>1541</v>
      </c>
      <c r="B499" s="6" t="s">
        <v>1458</v>
      </c>
      <c r="C499" s="6" t="s">
        <v>1473</v>
      </c>
      <c r="D499" s="6" t="s">
        <v>1067</v>
      </c>
      <c r="E499" s="6" t="s">
        <v>1067</v>
      </c>
      <c r="F499" s="6" t="s">
        <v>1067</v>
      </c>
      <c r="G499" s="6" t="s">
        <v>24</v>
      </c>
      <c r="H499" s="6" t="s">
        <v>1114</v>
      </c>
      <c r="I499" s="6" t="s">
        <v>1115</v>
      </c>
      <c r="J499" s="6" t="s">
        <v>29</v>
      </c>
      <c r="K499" s="6" t="s">
        <v>1520</v>
      </c>
      <c r="L499" s="6" t="s">
        <v>1545</v>
      </c>
      <c r="M499" s="6" t="s">
        <v>1533</v>
      </c>
      <c r="N499" s="6">
        <v>1</v>
      </c>
      <c r="O499" s="8"/>
      <c r="P499" s="8">
        <f>VLOOKUP(H499,[1]地区分门店生意计划!$O$2:$AB$1572,14,0)</f>
        <v>19.333333333333332</v>
      </c>
      <c r="Q499" s="8">
        <v>29.63195</v>
      </c>
      <c r="R499" s="7">
        <f t="shared" ref="R499:R562" si="166">AVERAGE(Y499:AJ499)</f>
        <v>32.52650374338868</v>
      </c>
      <c r="S499" s="17">
        <f t="shared" ref="S499:S562" si="167">R499/Q499-1</f>
        <v>9.7683538997220154E-2</v>
      </c>
      <c r="T499" s="6">
        <v>3</v>
      </c>
      <c r="U499" s="6">
        <v>3</v>
      </c>
      <c r="V499" s="6">
        <v>3</v>
      </c>
      <c r="W499" s="6">
        <v>2</v>
      </c>
      <c r="X499" s="6" t="s">
        <v>1379</v>
      </c>
      <c r="Y499" s="8">
        <v>35</v>
      </c>
      <c r="Z499" s="8">
        <v>18</v>
      </c>
      <c r="AA499" s="8">
        <v>30</v>
      </c>
      <c r="AB499" s="8">
        <v>40</v>
      </c>
      <c r="AC499" s="8">
        <v>35</v>
      </c>
      <c r="AD499" s="8">
        <v>35</v>
      </c>
      <c r="AE499" s="8">
        <v>35</v>
      </c>
      <c r="AF499" s="8">
        <v>35</v>
      </c>
      <c r="AG499" s="8">
        <v>37</v>
      </c>
      <c r="AH499" s="21">
        <v>27.517919354935742</v>
      </c>
      <c r="AI499" s="21">
        <v>27.800125565728436</v>
      </c>
      <c r="AJ499" s="21">
        <v>35</v>
      </c>
      <c r="AK499" s="8">
        <f t="shared" si="148"/>
        <v>390.31804492066419</v>
      </c>
      <c r="AL499" s="8">
        <v>31.707899999999995</v>
      </c>
      <c r="AM499" s="17">
        <f t="shared" si="162"/>
        <v>0.90593999999999986</v>
      </c>
      <c r="AN499" s="8">
        <v>23.249233333333343</v>
      </c>
      <c r="AO499" s="17">
        <f t="shared" si="163"/>
        <v>1.2916240740740745</v>
      </c>
      <c r="AP499" s="7">
        <v>38.457466666666662</v>
      </c>
      <c r="AQ499" s="17">
        <f t="shared" si="164"/>
        <v>1.2819155555555555</v>
      </c>
      <c r="AR499" s="21">
        <v>21.92</v>
      </c>
      <c r="AS499" s="17">
        <f t="shared" si="165"/>
        <v>0.54800000000000004</v>
      </c>
      <c r="AT499" s="21">
        <v>35.42</v>
      </c>
      <c r="AU499" s="17">
        <f t="shared" si="149"/>
        <v>1.012</v>
      </c>
      <c r="AV499" s="21">
        <v>35.416666666666664</v>
      </c>
      <c r="AW499" s="17">
        <f t="shared" si="150"/>
        <v>1.0119047619047619</v>
      </c>
      <c r="AX499" s="17"/>
      <c r="AY499" s="21">
        <v>1.5</v>
      </c>
      <c r="AZ499" s="17">
        <f t="shared" si="151"/>
        <v>4.2857142857142858E-2</v>
      </c>
      <c r="BA499" s="17" t="s">
        <v>1537</v>
      </c>
      <c r="BB499" s="21">
        <v>12</v>
      </c>
      <c r="BC499" s="17">
        <f t="shared" si="152"/>
        <v>0.34285714285714286</v>
      </c>
      <c r="BD499" s="21">
        <v>17</v>
      </c>
      <c r="BE499" s="17">
        <f t="shared" si="153"/>
        <v>0.45945945945945948</v>
      </c>
      <c r="BF499" s="21">
        <v>24</v>
      </c>
      <c r="BG499" s="17">
        <f t="shared" si="154"/>
        <v>0.87215896269044224</v>
      </c>
      <c r="BH499" s="21">
        <v>23.67</v>
      </c>
      <c r="BI499" s="17">
        <f t="shared" si="155"/>
        <v>0.85143500319941035</v>
      </c>
      <c r="BJ499" s="21">
        <f t="shared" si="156"/>
        <v>355.31804492066419</v>
      </c>
      <c r="BK499" s="21">
        <f t="shared" si="157"/>
        <v>264.34126666666668</v>
      </c>
      <c r="BL499" s="21">
        <f t="shared" si="158"/>
        <v>90.318044920664178</v>
      </c>
      <c r="BM499" s="21">
        <f t="shared" si="159"/>
        <v>47.67</v>
      </c>
      <c r="BN499" s="17"/>
      <c r="BO499" s="17" t="s">
        <v>1601</v>
      </c>
      <c r="BQ499" s="17">
        <v>0.68983965469353059</v>
      </c>
      <c r="BR499" s="26">
        <v>0.72</v>
      </c>
      <c r="BS499" s="26">
        <f t="shared" si="160"/>
        <v>0.78983965469353057</v>
      </c>
      <c r="BU499" s="17">
        <f t="shared" si="161"/>
        <v>0</v>
      </c>
    </row>
    <row r="500" spans="1:73" s="6" customFormat="1" ht="18.75" customHeight="1" x14ac:dyDescent="0.15">
      <c r="A500" s="6" t="s">
        <v>1541</v>
      </c>
      <c r="B500" s="6" t="s">
        <v>1458</v>
      </c>
      <c r="C500" s="6" t="s">
        <v>1473</v>
      </c>
      <c r="D500" s="6" t="s">
        <v>1067</v>
      </c>
      <c r="E500" s="6" t="s">
        <v>1067</v>
      </c>
      <c r="F500" s="6" t="s">
        <v>1067</v>
      </c>
      <c r="G500" s="6" t="s">
        <v>24</v>
      </c>
      <c r="H500" s="6" t="s">
        <v>1149</v>
      </c>
      <c r="I500" s="6" t="s">
        <v>1150</v>
      </c>
      <c r="J500" s="6" t="s">
        <v>27</v>
      </c>
      <c r="K500" s="6" t="s">
        <v>1513</v>
      </c>
      <c r="L500" s="6" t="s">
        <v>1545</v>
      </c>
      <c r="M500" s="6" t="s">
        <v>1533</v>
      </c>
      <c r="N500" s="6">
        <v>1</v>
      </c>
      <c r="O500" s="8"/>
      <c r="P500" s="8">
        <f>VLOOKUP(H500,[1]地区分门店生意计划!$O$2:$AB$1572,14,0)</f>
        <v>14.083333333333334</v>
      </c>
      <c r="Q500" s="8">
        <v>31.82705833333333</v>
      </c>
      <c r="R500" s="7">
        <f t="shared" si="166"/>
        <v>38.60171856387278</v>
      </c>
      <c r="S500" s="17">
        <f t="shared" si="167"/>
        <v>0.21285851050344062</v>
      </c>
      <c r="U500" s="6">
        <v>4</v>
      </c>
      <c r="V500" s="6">
        <v>3</v>
      </c>
      <c r="W500" s="6">
        <v>2</v>
      </c>
      <c r="X500" s="6" t="s">
        <v>1355</v>
      </c>
      <c r="Y500" s="8">
        <v>40</v>
      </c>
      <c r="Z500" s="8">
        <v>40</v>
      </c>
      <c r="AA500" s="8">
        <v>40</v>
      </c>
      <c r="AB500" s="8">
        <v>40</v>
      </c>
      <c r="AC500" s="8">
        <v>40</v>
      </c>
      <c r="AD500" s="8">
        <v>40</v>
      </c>
      <c r="AE500" s="8">
        <v>40</v>
      </c>
      <c r="AF500" s="8">
        <v>40</v>
      </c>
      <c r="AG500" s="8">
        <v>40</v>
      </c>
      <c r="AH500" s="21">
        <v>31.449050691355133</v>
      </c>
      <c r="AI500" s="21">
        <v>31.771572075118215</v>
      </c>
      <c r="AJ500" s="21">
        <v>40</v>
      </c>
      <c r="AK500" s="8">
        <f t="shared" si="148"/>
        <v>463.22062276647335</v>
      </c>
      <c r="AL500" s="8">
        <v>65.124399999999994</v>
      </c>
      <c r="AM500" s="17">
        <f t="shared" si="162"/>
        <v>1.6281099999999999</v>
      </c>
      <c r="AN500" s="8">
        <v>62.540866666666666</v>
      </c>
      <c r="AO500" s="17">
        <f t="shared" si="163"/>
        <v>1.5635216666666667</v>
      </c>
      <c r="AP500" s="7">
        <v>42.5833333333333</v>
      </c>
      <c r="AQ500" s="17">
        <f t="shared" si="164"/>
        <v>1.0645833333333325</v>
      </c>
      <c r="AR500" s="21">
        <v>40.5</v>
      </c>
      <c r="AS500" s="17">
        <f t="shared" si="165"/>
        <v>1.0125</v>
      </c>
      <c r="AT500" s="21">
        <v>34.42</v>
      </c>
      <c r="AU500" s="17">
        <f t="shared" si="149"/>
        <v>0.86050000000000004</v>
      </c>
      <c r="AV500" s="21">
        <v>50.541666666666657</v>
      </c>
      <c r="AW500" s="17">
        <f t="shared" si="150"/>
        <v>1.2635416666666663</v>
      </c>
      <c r="AX500" s="17"/>
      <c r="AY500" s="21">
        <v>38</v>
      </c>
      <c r="AZ500" s="17">
        <f t="shared" si="151"/>
        <v>0.95</v>
      </c>
      <c r="BA500" s="17" t="s">
        <v>1537</v>
      </c>
      <c r="BB500" s="21">
        <v>20</v>
      </c>
      <c r="BC500" s="17">
        <f t="shared" si="152"/>
        <v>0.5</v>
      </c>
      <c r="BD500" s="21">
        <v>35.549999999999997</v>
      </c>
      <c r="BE500" s="17">
        <f t="shared" si="153"/>
        <v>0.88874999999999993</v>
      </c>
      <c r="BF500" s="21">
        <v>46.379999999999995</v>
      </c>
      <c r="BG500" s="17">
        <f t="shared" si="154"/>
        <v>1.4747662959743695</v>
      </c>
      <c r="BH500" s="21">
        <v>37</v>
      </c>
      <c r="BI500" s="17">
        <f t="shared" si="155"/>
        <v>1.1645630852801399</v>
      </c>
      <c r="BJ500" s="21">
        <f t="shared" si="156"/>
        <v>423.22062276647335</v>
      </c>
      <c r="BK500" s="21">
        <f t="shared" si="157"/>
        <v>472.64026666666661</v>
      </c>
      <c r="BL500" s="21">
        <f t="shared" si="158"/>
        <v>103.22062276647335</v>
      </c>
      <c r="BM500" s="21">
        <f t="shared" si="159"/>
        <v>83.38</v>
      </c>
      <c r="BN500" s="17"/>
      <c r="BO500" s="17"/>
      <c r="BQ500" s="17">
        <v>0.68983965469353059</v>
      </c>
      <c r="BR500" s="26">
        <v>0.72</v>
      </c>
      <c r="BS500" s="26">
        <f t="shared" si="160"/>
        <v>0.78983965469353057</v>
      </c>
      <c r="BU500" s="17">
        <f t="shared" si="161"/>
        <v>0</v>
      </c>
    </row>
    <row r="501" spans="1:73" s="6" customFormat="1" ht="18.75" customHeight="1" x14ac:dyDescent="0.15">
      <c r="A501" s="6" t="s">
        <v>1541</v>
      </c>
      <c r="B501" s="6" t="s">
        <v>1458</v>
      </c>
      <c r="C501" s="6" t="s">
        <v>1473</v>
      </c>
      <c r="D501" s="6" t="s">
        <v>1067</v>
      </c>
      <c r="E501" s="6" t="s">
        <v>1067</v>
      </c>
      <c r="F501" s="6" t="s">
        <v>1067</v>
      </c>
      <c r="G501" s="6" t="s">
        <v>24</v>
      </c>
      <c r="H501" s="6" t="s">
        <v>1151</v>
      </c>
      <c r="I501" s="6" t="s">
        <v>1152</v>
      </c>
      <c r="J501" s="6" t="s">
        <v>27</v>
      </c>
      <c r="K501" s="6" t="s">
        <v>1539</v>
      </c>
      <c r="L501" s="6" t="s">
        <v>1545</v>
      </c>
      <c r="M501" s="6" t="s">
        <v>1533</v>
      </c>
      <c r="N501" s="6">
        <v>1</v>
      </c>
      <c r="O501" s="8"/>
      <c r="P501" s="8">
        <f>VLOOKUP(H501,[1]地区分门店生意计划!$O$2:$AB$1572,14,0)</f>
        <v>15.375</v>
      </c>
      <c r="Q501" s="8">
        <v>15.511677695148117</v>
      </c>
      <c r="R501" s="7">
        <f t="shared" si="166"/>
        <v>18.117050057092886</v>
      </c>
      <c r="S501" s="17">
        <f t="shared" si="167"/>
        <v>0.16796199696437086</v>
      </c>
      <c r="T501" s="6">
        <v>1</v>
      </c>
      <c r="U501" s="6">
        <v>1</v>
      </c>
      <c r="V501" s="6">
        <v>1</v>
      </c>
      <c r="W501" s="6">
        <v>1</v>
      </c>
      <c r="Y501" s="8">
        <v>22</v>
      </c>
      <c r="Z501" s="8">
        <v>15</v>
      </c>
      <c r="AA501" s="8">
        <v>18</v>
      </c>
      <c r="AB501" s="8">
        <v>17</v>
      </c>
      <c r="AC501" s="8">
        <v>18</v>
      </c>
      <c r="AD501" s="8">
        <v>17</v>
      </c>
      <c r="AE501" s="8">
        <v>18</v>
      </c>
      <c r="AF501" s="8">
        <v>19</v>
      </c>
      <c r="AG501" s="8">
        <v>21</v>
      </c>
      <c r="AH501" s="21">
        <v>15.724525345677566</v>
      </c>
      <c r="AI501" s="21">
        <v>16.68007533943706</v>
      </c>
      <c r="AJ501" s="21">
        <v>20</v>
      </c>
      <c r="AK501" s="8">
        <f t="shared" si="148"/>
        <v>217.40460068511462</v>
      </c>
      <c r="AL501" s="8">
        <v>26</v>
      </c>
      <c r="AM501" s="17">
        <f t="shared" si="162"/>
        <v>1.1818181818181819</v>
      </c>
      <c r="AN501" s="8">
        <v>17.998714652956298</v>
      </c>
      <c r="AO501" s="17">
        <f t="shared" si="163"/>
        <v>1.1999143101970866</v>
      </c>
      <c r="AP501" s="7">
        <v>15.312339331619537</v>
      </c>
      <c r="AQ501" s="17">
        <f t="shared" si="164"/>
        <v>0.85068551842330764</v>
      </c>
      <c r="AR501" s="21">
        <v>21.505141388174806</v>
      </c>
      <c r="AS501" s="17">
        <f t="shared" si="165"/>
        <v>1.2650083169514592</v>
      </c>
      <c r="AT501" s="21">
        <v>23.979434447300768</v>
      </c>
      <c r="AU501" s="17">
        <f t="shared" si="149"/>
        <v>1.3321908026278204</v>
      </c>
      <c r="AV501" s="21">
        <v>15.524421593830333</v>
      </c>
      <c r="AW501" s="17">
        <f t="shared" si="150"/>
        <v>0.91320127022531372</v>
      </c>
      <c r="AX501" s="17" t="s">
        <v>1537</v>
      </c>
      <c r="AY501" s="21">
        <v>15.793059125964009</v>
      </c>
      <c r="AZ501" s="17">
        <f t="shared" si="151"/>
        <v>0.87739217366466715</v>
      </c>
      <c r="BA501" s="17" t="s">
        <v>1537</v>
      </c>
      <c r="BB501" s="21">
        <v>13.318766066838046</v>
      </c>
      <c r="BC501" s="17">
        <f t="shared" si="152"/>
        <v>0.70098768772831821</v>
      </c>
      <c r="BD501" s="21">
        <v>8.9487403598971706</v>
      </c>
      <c r="BE501" s="17">
        <f t="shared" si="153"/>
        <v>0.42613049332843672</v>
      </c>
      <c r="BF501" s="21">
        <v>17.169367704875228</v>
      </c>
      <c r="BG501" s="17">
        <f t="shared" si="154"/>
        <v>1.0918846405494094</v>
      </c>
      <c r="BH501" s="21">
        <v>19.375156762967354</v>
      </c>
      <c r="BI501" s="17">
        <f t="shared" si="155"/>
        <v>1.1615748951180247</v>
      </c>
      <c r="BJ501" s="21">
        <f t="shared" si="156"/>
        <v>197.40460068511462</v>
      </c>
      <c r="BK501" s="21">
        <f t="shared" si="157"/>
        <v>194.92514143442352</v>
      </c>
      <c r="BL501" s="21">
        <f t="shared" si="158"/>
        <v>52.40460068511463</v>
      </c>
      <c r="BM501" s="21">
        <f t="shared" si="159"/>
        <v>36.544524467842578</v>
      </c>
      <c r="BN501" s="17"/>
      <c r="BO501" s="17"/>
      <c r="BQ501" s="17">
        <v>0.68983965469353059</v>
      </c>
      <c r="BR501" s="26">
        <v>0.72</v>
      </c>
      <c r="BS501" s="26">
        <f t="shared" si="160"/>
        <v>0.78983965469353057</v>
      </c>
      <c r="BU501" s="17">
        <f t="shared" si="161"/>
        <v>0</v>
      </c>
    </row>
    <row r="502" spans="1:73" s="6" customFormat="1" ht="18.75" customHeight="1" x14ac:dyDescent="0.15">
      <c r="A502" s="6" t="s">
        <v>1541</v>
      </c>
      <c r="B502" s="6" t="s">
        <v>1458</v>
      </c>
      <c r="C502" s="6" t="s">
        <v>1473</v>
      </c>
      <c r="D502" s="6" t="s">
        <v>1067</v>
      </c>
      <c r="E502" s="6" t="s">
        <v>1067</v>
      </c>
      <c r="F502" s="6" t="s">
        <v>1067</v>
      </c>
      <c r="G502" s="6" t="s">
        <v>24</v>
      </c>
      <c r="H502" s="6" t="s">
        <v>1153</v>
      </c>
      <c r="I502" s="6" t="s">
        <v>1154</v>
      </c>
      <c r="J502" s="6" t="s">
        <v>27</v>
      </c>
      <c r="K502" s="6" t="s">
        <v>1539</v>
      </c>
      <c r="L502" s="6" t="s">
        <v>1545</v>
      </c>
      <c r="M502" s="6" t="s">
        <v>1533</v>
      </c>
      <c r="N502" s="6">
        <f>VLOOKUP(H502,[1]地区分门店生意计划!$O$2:$Y$1572,11,0)</f>
        <v>2</v>
      </c>
      <c r="O502" s="8"/>
      <c r="P502" s="8">
        <f>VLOOKUP(H502,[1]地区分门店生意计划!$O$2:$AB$1572,14,0)</f>
        <v>45.837083333333332</v>
      </c>
      <c r="Q502" s="8">
        <v>49.807101183542329</v>
      </c>
      <c r="R502" s="7">
        <f t="shared" si="166"/>
        <v>48.555999219830873</v>
      </c>
      <c r="S502" s="17">
        <f t="shared" si="167"/>
        <v>-2.5118947579403694E-2</v>
      </c>
      <c r="T502" s="6">
        <v>2</v>
      </c>
      <c r="U502" s="6">
        <v>2</v>
      </c>
      <c r="V502" s="6">
        <v>2</v>
      </c>
      <c r="W502" s="6">
        <v>1</v>
      </c>
      <c r="X502" s="6" t="s">
        <v>1356</v>
      </c>
      <c r="Y502" s="8">
        <v>58.697092609082837</v>
      </c>
      <c r="Z502" s="8">
        <v>39.33310329474623</v>
      </c>
      <c r="AA502" s="8">
        <v>48.409973285841517</v>
      </c>
      <c r="AB502" s="8">
        <v>46.594599287622458</v>
      </c>
      <c r="AC502" s="8">
        <v>49.015097951914534</v>
      </c>
      <c r="AD502" s="8">
        <v>45.989474621549448</v>
      </c>
      <c r="AE502" s="8">
        <v>47.804848619768499</v>
      </c>
      <c r="AF502" s="8">
        <v>50.225347284060575</v>
      </c>
      <c r="AG502" s="8">
        <v>55.671469278717751</v>
      </c>
      <c r="AH502" s="21">
        <v>40.915782040527404</v>
      </c>
      <c r="AI502" s="21">
        <v>43.738608419348495</v>
      </c>
      <c r="AJ502" s="21">
        <v>56.276593944790775</v>
      </c>
      <c r="AK502" s="8">
        <f t="shared" si="148"/>
        <v>582.67199063797045</v>
      </c>
      <c r="AL502" s="8">
        <v>152.25105500977858</v>
      </c>
      <c r="AM502" s="17">
        <f t="shared" si="162"/>
        <v>2.5938432082787544</v>
      </c>
      <c r="AN502" s="8">
        <v>53.875000000000007</v>
      </c>
      <c r="AO502" s="17">
        <f t="shared" si="163"/>
        <v>1.3697114005036097</v>
      </c>
      <c r="AP502" s="7">
        <v>62.999999999999993</v>
      </c>
      <c r="AQ502" s="17">
        <f t="shared" si="164"/>
        <v>1.301384729712826</v>
      </c>
      <c r="AR502" s="21">
        <v>43.291666666666664</v>
      </c>
      <c r="AS502" s="17">
        <f t="shared" si="165"/>
        <v>0.92911340216561977</v>
      </c>
      <c r="AT502" s="21">
        <v>72.583333333333343</v>
      </c>
      <c r="AU502" s="17">
        <f t="shared" si="149"/>
        <v>1.4808362395713264</v>
      </c>
      <c r="AV502" s="21">
        <v>35.916666666666657</v>
      </c>
      <c r="AW502" s="17">
        <f t="shared" si="150"/>
        <v>0.78097579853275945</v>
      </c>
      <c r="AX502" s="17" t="s">
        <v>1537</v>
      </c>
      <c r="AY502" s="21">
        <v>37.750000000000007</v>
      </c>
      <c r="AZ502" s="17">
        <f t="shared" si="151"/>
        <v>0.7896688534725208</v>
      </c>
      <c r="BA502" s="17" t="s">
        <v>1537</v>
      </c>
      <c r="BB502" s="21">
        <v>28.125</v>
      </c>
      <c r="BC502" s="17">
        <f t="shared" si="152"/>
        <v>0.55997621760448635</v>
      </c>
      <c r="BD502" s="21">
        <v>35.5</v>
      </c>
      <c r="BE502" s="17">
        <f t="shared" si="153"/>
        <v>0.6376695362982101</v>
      </c>
      <c r="BF502" s="21">
        <v>48.208333333333329</v>
      </c>
      <c r="BG502" s="17">
        <f t="shared" si="154"/>
        <v>1.1782332129343782</v>
      </c>
      <c r="BH502" s="21">
        <v>44.791666666666671</v>
      </c>
      <c r="BI502" s="17">
        <f t="shared" si="155"/>
        <v>1.0240761717250322</v>
      </c>
      <c r="BJ502" s="21">
        <f t="shared" si="156"/>
        <v>526.39539669317969</v>
      </c>
      <c r="BK502" s="21">
        <f t="shared" si="157"/>
        <v>615.29272167644524</v>
      </c>
      <c r="BL502" s="21">
        <f t="shared" si="158"/>
        <v>140.93098440466667</v>
      </c>
      <c r="BM502" s="21">
        <f t="shared" si="159"/>
        <v>93</v>
      </c>
      <c r="BN502" s="17"/>
      <c r="BO502" s="17"/>
      <c r="BQ502" s="17">
        <v>0.68983965469353059</v>
      </c>
      <c r="BR502" s="26">
        <v>0.72</v>
      </c>
      <c r="BS502" s="26">
        <f t="shared" si="160"/>
        <v>0.78983965469353057</v>
      </c>
      <c r="BU502" s="17">
        <f t="shared" si="161"/>
        <v>0</v>
      </c>
    </row>
    <row r="503" spans="1:73" s="6" customFormat="1" ht="18.75" customHeight="1" x14ac:dyDescent="0.15">
      <c r="A503" s="6" t="s">
        <v>1541</v>
      </c>
      <c r="B503" s="6" t="s">
        <v>1458</v>
      </c>
      <c r="C503" s="6" t="s">
        <v>1473</v>
      </c>
      <c r="D503" s="6" t="s">
        <v>1067</v>
      </c>
      <c r="E503" s="6" t="s">
        <v>1067</v>
      </c>
      <c r="F503" s="6" t="s">
        <v>1067</v>
      </c>
      <c r="G503" s="6" t="s">
        <v>24</v>
      </c>
      <c r="H503" s="6" t="s">
        <v>1155</v>
      </c>
      <c r="I503" s="6" t="s">
        <v>1156</v>
      </c>
      <c r="J503" s="6" t="s">
        <v>27</v>
      </c>
      <c r="K503" s="6" t="s">
        <v>1513</v>
      </c>
      <c r="L503" s="6" t="s">
        <v>1545</v>
      </c>
      <c r="M503" s="6" t="s">
        <v>1533</v>
      </c>
      <c r="N503" s="6">
        <v>1</v>
      </c>
      <c r="O503" s="8"/>
      <c r="P503" s="8">
        <f>VLOOKUP(H503,[1]地区分门店生意计划!$O$2:$AB$1572,14,0)</f>
        <v>6.833333333333333</v>
      </c>
      <c r="Q503" s="8">
        <v>24.0207277777778</v>
      </c>
      <c r="R503" s="7">
        <f t="shared" si="166"/>
        <v>25.441229259125148</v>
      </c>
      <c r="S503" s="17">
        <f t="shared" si="167"/>
        <v>5.913648805684768E-2</v>
      </c>
      <c r="U503" s="6">
        <v>4</v>
      </c>
      <c r="V503" s="6">
        <v>3</v>
      </c>
      <c r="W503" s="6">
        <v>2</v>
      </c>
      <c r="X503" s="6" t="s">
        <v>1355</v>
      </c>
      <c r="Y503" s="8">
        <v>30</v>
      </c>
      <c r="Z503" s="8">
        <v>19</v>
      </c>
      <c r="AA503" s="8">
        <v>30</v>
      </c>
      <c r="AB503" s="8">
        <v>28</v>
      </c>
      <c r="AC503" s="8">
        <v>23</v>
      </c>
      <c r="AD503" s="8">
        <v>23</v>
      </c>
      <c r="AE503" s="8">
        <v>26</v>
      </c>
      <c r="AF503" s="8">
        <v>24</v>
      </c>
      <c r="AG503" s="8">
        <v>30</v>
      </c>
      <c r="AH503" s="21">
        <v>18.083204147529202</v>
      </c>
      <c r="AI503" s="21">
        <v>26.211546961972527</v>
      </c>
      <c r="AJ503" s="21">
        <v>28</v>
      </c>
      <c r="AK503" s="8">
        <f t="shared" si="148"/>
        <v>305.29475110950176</v>
      </c>
      <c r="AL503" s="8">
        <v>33.124500000000005</v>
      </c>
      <c r="AM503" s="17">
        <f t="shared" si="162"/>
        <v>1.1041500000000002</v>
      </c>
      <c r="AN503" s="8">
        <v>2.9993666666666741</v>
      </c>
      <c r="AO503" s="17">
        <f t="shared" si="163"/>
        <v>0.15786140350877231</v>
      </c>
      <c r="AP503" s="7">
        <v>27.207833333333301</v>
      </c>
      <c r="AQ503" s="17">
        <f t="shared" si="164"/>
        <v>0.90692777777777667</v>
      </c>
      <c r="AR503" s="21">
        <v>28.21</v>
      </c>
      <c r="AS503" s="17">
        <f t="shared" si="165"/>
        <v>1.0075000000000001</v>
      </c>
      <c r="AT503" s="21">
        <v>20</v>
      </c>
      <c r="AU503" s="17">
        <f t="shared" si="149"/>
        <v>0.86956521739130432</v>
      </c>
      <c r="AV503" s="21">
        <v>24</v>
      </c>
      <c r="AW503" s="17">
        <f t="shared" si="150"/>
        <v>1.0434782608695652</v>
      </c>
      <c r="AX503" s="17"/>
      <c r="AY503" s="21">
        <v>2.25</v>
      </c>
      <c r="AZ503" s="17">
        <f t="shared" si="151"/>
        <v>8.6538461538461536E-2</v>
      </c>
      <c r="BA503" s="17" t="s">
        <v>1537</v>
      </c>
      <c r="BB503" s="21">
        <v>5.92</v>
      </c>
      <c r="BC503" s="17">
        <f t="shared" si="152"/>
        <v>0.24666666666666667</v>
      </c>
      <c r="BD503" s="21">
        <v>34</v>
      </c>
      <c r="BE503" s="17">
        <f t="shared" si="153"/>
        <v>1.1333333333333333</v>
      </c>
      <c r="BF503" s="21">
        <v>16.759999999999998</v>
      </c>
      <c r="BG503" s="17">
        <f t="shared" si="154"/>
        <v>0.92682689767067639</v>
      </c>
      <c r="BH503" s="21">
        <v>8.2100000000000009</v>
      </c>
      <c r="BI503" s="17">
        <f t="shared" si="155"/>
        <v>0.31322073481244711</v>
      </c>
      <c r="BJ503" s="21">
        <f t="shared" si="156"/>
        <v>277.29475110950176</v>
      </c>
      <c r="BK503" s="21">
        <f t="shared" si="157"/>
        <v>202.68169999999998</v>
      </c>
      <c r="BL503" s="21">
        <f t="shared" si="158"/>
        <v>72.294751109501732</v>
      </c>
      <c r="BM503" s="21">
        <f t="shared" si="159"/>
        <v>24.97</v>
      </c>
      <c r="BN503" s="17" t="s">
        <v>1601</v>
      </c>
      <c r="BO503" s="17" t="s">
        <v>1601</v>
      </c>
      <c r="BQ503" s="17">
        <v>0.68983965469353059</v>
      </c>
      <c r="BR503" s="26">
        <v>0.72</v>
      </c>
      <c r="BS503" s="26">
        <f t="shared" si="160"/>
        <v>0.78983965469353057</v>
      </c>
      <c r="BU503" s="17">
        <f t="shared" si="161"/>
        <v>0</v>
      </c>
    </row>
    <row r="504" spans="1:73" s="6" customFormat="1" ht="18.75" customHeight="1" x14ac:dyDescent="0.15">
      <c r="A504" s="6" t="s">
        <v>1541</v>
      </c>
      <c r="B504" s="6" t="s">
        <v>1458</v>
      </c>
      <c r="C504" s="6" t="s">
        <v>1473</v>
      </c>
      <c r="D504" s="6" t="s">
        <v>1067</v>
      </c>
      <c r="E504" s="6" t="s">
        <v>1067</v>
      </c>
      <c r="F504" s="6" t="s">
        <v>1067</v>
      </c>
      <c r="G504" s="6" t="s">
        <v>24</v>
      </c>
      <c r="H504" s="6" t="s">
        <v>1157</v>
      </c>
      <c r="I504" s="6" t="s">
        <v>1158</v>
      </c>
      <c r="J504" s="6" t="s">
        <v>27</v>
      </c>
      <c r="K504" s="6" t="s">
        <v>1539</v>
      </c>
      <c r="L504" s="6" t="s">
        <v>1545</v>
      </c>
      <c r="M504" s="6" t="s">
        <v>1533</v>
      </c>
      <c r="N504" s="6">
        <f>VLOOKUP(H504,[1]地区分门店生意计划!$O$2:$Y$1572,11,0)</f>
        <v>2</v>
      </c>
      <c r="O504" s="8"/>
      <c r="P504" s="8">
        <f>VLOOKUP(H504,[1]地区分门店生意计划!$O$2:$AB$1572,14,0)</f>
        <v>105.33333333333333</v>
      </c>
      <c r="Q504" s="8">
        <v>94.774305555555557</v>
      </c>
      <c r="R504" s="7">
        <f t="shared" si="166"/>
        <v>114.10672109003629</v>
      </c>
      <c r="S504" s="17">
        <f t="shared" si="167"/>
        <v>0.20398372133835685</v>
      </c>
      <c r="T504" s="6">
        <v>1</v>
      </c>
      <c r="U504" s="6">
        <v>1</v>
      </c>
      <c r="V504" s="6">
        <v>1</v>
      </c>
      <c r="W504" s="6">
        <v>1</v>
      </c>
      <c r="Y504" s="8">
        <v>138.14077581679996</v>
      </c>
      <c r="Z504" s="8">
        <v>92.568561114350473</v>
      </c>
      <c r="AA504" s="8">
        <v>113.93053675612367</v>
      </c>
      <c r="AB504" s="8">
        <v>107.3554146130312</v>
      </c>
      <c r="AC504" s="8">
        <v>115.35466846557522</v>
      </c>
      <c r="AD504" s="8">
        <v>108.23400991831748</v>
      </c>
      <c r="AE504" s="8">
        <v>112.50640504667211</v>
      </c>
      <c r="AF504" s="8">
        <v>118.20293188447832</v>
      </c>
      <c r="AG504" s="8">
        <v>131.02011726954223</v>
      </c>
      <c r="AH504" s="21">
        <v>96.293319191671998</v>
      </c>
      <c r="AI504" s="21">
        <v>101.80553231542748</v>
      </c>
      <c r="AJ504" s="21">
        <v>133.86838068844531</v>
      </c>
      <c r="AK504" s="8">
        <f t="shared" si="148"/>
        <v>1369.2806530804355</v>
      </c>
      <c r="AL504" s="8">
        <v>113.33283333333333</v>
      </c>
      <c r="AM504" s="17">
        <f t="shared" si="162"/>
        <v>0.82041549761985899</v>
      </c>
      <c r="AN504" s="8">
        <v>96.999300000000005</v>
      </c>
      <c r="AO504" s="17">
        <f t="shared" si="163"/>
        <v>1.0478644026904147</v>
      </c>
      <c r="AP504" s="7">
        <v>90.9166666666667</v>
      </c>
      <c r="AQ504" s="17">
        <f t="shared" si="164"/>
        <v>0.79800086311609519</v>
      </c>
      <c r="AR504" s="21">
        <v>194.08</v>
      </c>
      <c r="AS504" s="17">
        <f t="shared" si="165"/>
        <v>1.8078268404027182</v>
      </c>
      <c r="AT504" s="21">
        <v>107.68</v>
      </c>
      <c r="AU504" s="17">
        <f t="shared" si="149"/>
        <v>0.93346893916247931</v>
      </c>
      <c r="AV504" s="21">
        <v>36.75</v>
      </c>
      <c r="AW504" s="17">
        <f t="shared" si="150"/>
        <v>0.33954207210593651</v>
      </c>
      <c r="AX504" s="17" t="s">
        <v>1537</v>
      </c>
      <c r="AY504" s="21">
        <v>58.75</v>
      </c>
      <c r="AZ504" s="17">
        <f t="shared" si="151"/>
        <v>0.52219249184638128</v>
      </c>
      <c r="BA504" s="17" t="s">
        <v>1537</v>
      </c>
      <c r="BB504" s="21">
        <v>33.17</v>
      </c>
      <c r="BC504" s="17">
        <f t="shared" si="152"/>
        <v>0.28061909693084086</v>
      </c>
      <c r="BD504" s="21">
        <v>100.76</v>
      </c>
      <c r="BE504" s="17">
        <f t="shared" si="153"/>
        <v>0.76904220588286187</v>
      </c>
      <c r="BF504" s="21">
        <v>31.29</v>
      </c>
      <c r="BG504" s="17">
        <f t="shared" si="154"/>
        <v>0.32494466140186951</v>
      </c>
      <c r="BH504" s="21">
        <v>71.59</v>
      </c>
      <c r="BI504" s="17">
        <f t="shared" si="155"/>
        <v>0.70320343474252767</v>
      </c>
      <c r="BJ504" s="21">
        <f t="shared" si="156"/>
        <v>1235.4122723919902</v>
      </c>
      <c r="BK504" s="21">
        <f t="shared" si="157"/>
        <v>935.31880000000001</v>
      </c>
      <c r="BL504" s="21">
        <f t="shared" si="158"/>
        <v>331.9672321955448</v>
      </c>
      <c r="BM504" s="21">
        <f t="shared" si="159"/>
        <v>102.88</v>
      </c>
      <c r="BN504" s="17" t="s">
        <v>1601</v>
      </c>
      <c r="BO504" s="17" t="s">
        <v>1601</v>
      </c>
      <c r="BQ504" s="17">
        <v>0.68983965469353059</v>
      </c>
      <c r="BR504" s="26">
        <v>0.72</v>
      </c>
      <c r="BS504" s="26">
        <f t="shared" si="160"/>
        <v>0.78983965469353057</v>
      </c>
      <c r="BU504" s="17">
        <f t="shared" si="161"/>
        <v>0</v>
      </c>
    </row>
    <row r="505" spans="1:73" s="6" customFormat="1" ht="18.75" customHeight="1" x14ac:dyDescent="0.15">
      <c r="A505" s="6" t="s">
        <v>1541</v>
      </c>
      <c r="B505" s="6" t="s">
        <v>1458</v>
      </c>
      <c r="C505" s="6" t="s">
        <v>1473</v>
      </c>
      <c r="D505" s="6" t="s">
        <v>1067</v>
      </c>
      <c r="E505" s="6" t="s">
        <v>1130</v>
      </c>
      <c r="F505" s="6" t="s">
        <v>1130</v>
      </c>
      <c r="G505" s="6" t="s">
        <v>50</v>
      </c>
      <c r="H505" s="6" t="s">
        <v>1131</v>
      </c>
      <c r="I505" s="6" t="s">
        <v>1132</v>
      </c>
      <c r="J505" s="6" t="s">
        <v>29</v>
      </c>
      <c r="K505" s="6" t="s">
        <v>1520</v>
      </c>
      <c r="L505" s="6" t="s">
        <v>1545</v>
      </c>
      <c r="M505" s="6" t="s">
        <v>1535</v>
      </c>
      <c r="N505" s="6">
        <v>0</v>
      </c>
      <c r="O505" s="8"/>
      <c r="P505" s="8">
        <f>VLOOKUP(H505,[1]地区分门店生意计划!$O$2:$AB$1572,14,0)</f>
        <v>94.083333333333329</v>
      </c>
      <c r="Q505" s="8">
        <v>20.423541666666669</v>
      </c>
      <c r="R505" s="7">
        <f t="shared" si="166"/>
        <v>28.729233716475097</v>
      </c>
      <c r="S505" s="17">
        <f t="shared" si="167"/>
        <v>0.40667246579295191</v>
      </c>
      <c r="T505" s="6">
        <v>2</v>
      </c>
      <c r="U505" s="6">
        <v>2</v>
      </c>
      <c r="V505" s="6">
        <v>2</v>
      </c>
      <c r="W505" s="6">
        <v>2</v>
      </c>
      <c r="Y505" s="8">
        <v>26</v>
      </c>
      <c r="Z505" s="8">
        <v>21</v>
      </c>
      <c r="AA505" s="8">
        <v>26</v>
      </c>
      <c r="AB505" s="8">
        <v>40</v>
      </c>
      <c r="AC505" s="8">
        <v>35</v>
      </c>
      <c r="AD505" s="8">
        <v>30</v>
      </c>
      <c r="AE505" s="8">
        <v>30</v>
      </c>
      <c r="AF505" s="8">
        <v>30</v>
      </c>
      <c r="AG505" s="8">
        <v>35</v>
      </c>
      <c r="AH505" s="21">
        <v>21.560000000000002</v>
      </c>
      <c r="AI505" s="21">
        <v>22.190804597701149</v>
      </c>
      <c r="AJ505" s="21">
        <v>28</v>
      </c>
      <c r="AK505" s="8">
        <f t="shared" si="148"/>
        <v>344.75080459770118</v>
      </c>
      <c r="AL505" s="8">
        <v>52.5</v>
      </c>
      <c r="AM505" s="17">
        <f t="shared" si="162"/>
        <v>2.0192307692307692</v>
      </c>
      <c r="AN505" s="8">
        <v>21</v>
      </c>
      <c r="AO505" s="17">
        <f t="shared" si="163"/>
        <v>1</v>
      </c>
      <c r="AP505" s="7">
        <v>41.875</v>
      </c>
      <c r="AQ505" s="17">
        <f t="shared" si="164"/>
        <v>1.6105769230769231</v>
      </c>
      <c r="AR505" s="21">
        <v>35</v>
      </c>
      <c r="AS505" s="17">
        <f t="shared" si="165"/>
        <v>0.875</v>
      </c>
      <c r="AT505" s="21">
        <v>57</v>
      </c>
      <c r="AU505" s="17">
        <f t="shared" si="149"/>
        <v>1.6285714285714286</v>
      </c>
      <c r="AV505" s="21">
        <v>35.25</v>
      </c>
      <c r="AW505" s="17">
        <f t="shared" si="150"/>
        <v>1.175</v>
      </c>
      <c r="AX505" s="17"/>
      <c r="AY505" s="21">
        <v>19.579999999999998</v>
      </c>
      <c r="AZ505" s="17">
        <f t="shared" si="151"/>
        <v>0.65266666666666662</v>
      </c>
      <c r="BA505" s="17" t="s">
        <v>1537</v>
      </c>
      <c r="BB505" s="21">
        <v>16.670000000000002</v>
      </c>
      <c r="BC505" s="17">
        <f t="shared" si="152"/>
        <v>0.55566666666666675</v>
      </c>
      <c r="BD505" s="21">
        <v>40.42</v>
      </c>
      <c r="BE505" s="17">
        <f t="shared" si="153"/>
        <v>1.1548571428571428</v>
      </c>
      <c r="BF505" s="21">
        <v>51.56</v>
      </c>
      <c r="BG505" s="17">
        <f t="shared" si="154"/>
        <v>2.3914656771799629</v>
      </c>
      <c r="BH505" s="21">
        <v>7.6399999999999988</v>
      </c>
      <c r="BI505" s="17">
        <f t="shared" si="155"/>
        <v>0.34428675023308813</v>
      </c>
      <c r="BJ505" s="21">
        <f t="shared" si="156"/>
        <v>316.75080459770118</v>
      </c>
      <c r="BK505" s="21">
        <f t="shared" si="157"/>
        <v>378.495</v>
      </c>
      <c r="BL505" s="21">
        <f t="shared" si="158"/>
        <v>71.750804597701148</v>
      </c>
      <c r="BM505" s="21">
        <f t="shared" si="159"/>
        <v>59.2</v>
      </c>
      <c r="BN505" s="17" t="s">
        <v>1601</v>
      </c>
      <c r="BO505" s="17" t="s">
        <v>1601</v>
      </c>
      <c r="BQ505" s="17">
        <v>0.70471289150716199</v>
      </c>
      <c r="BR505" s="26">
        <v>0.72</v>
      </c>
      <c r="BS505" s="26">
        <f t="shared" si="160"/>
        <v>0.80471289150716196</v>
      </c>
      <c r="BU505" s="17">
        <f t="shared" si="161"/>
        <v>0</v>
      </c>
    </row>
    <row r="506" spans="1:73" s="6" customFormat="1" ht="18.75" customHeight="1" x14ac:dyDescent="0.15">
      <c r="A506" s="6" t="s">
        <v>1541</v>
      </c>
      <c r="B506" s="6" t="s">
        <v>1458</v>
      </c>
      <c r="C506" s="6" t="s">
        <v>1473</v>
      </c>
      <c r="D506" s="6" t="s">
        <v>1067</v>
      </c>
      <c r="E506" s="6" t="s">
        <v>1130</v>
      </c>
      <c r="F506" s="6" t="s">
        <v>1130</v>
      </c>
      <c r="G506" s="6" t="s">
        <v>50</v>
      </c>
      <c r="H506" s="6" t="s">
        <v>1308</v>
      </c>
      <c r="I506" s="6" t="s">
        <v>1309</v>
      </c>
      <c r="J506" s="6" t="s">
        <v>29</v>
      </c>
      <c r="K506" s="6" t="s">
        <v>1520</v>
      </c>
      <c r="L506" s="6" t="s">
        <v>1545</v>
      </c>
      <c r="M506" s="6" t="s">
        <v>1533</v>
      </c>
      <c r="N506" s="6">
        <v>1</v>
      </c>
      <c r="O506" s="8"/>
      <c r="P506" s="8"/>
      <c r="Q506" s="8">
        <v>1.1666666666666667</v>
      </c>
      <c r="R506" s="7">
        <f t="shared" si="166"/>
        <v>14.861082375478929</v>
      </c>
      <c r="S506" s="17">
        <f t="shared" si="167"/>
        <v>11.738070607553368</v>
      </c>
      <c r="T506" s="6">
        <v>2</v>
      </c>
      <c r="U506" s="6">
        <v>2</v>
      </c>
      <c r="V506" s="6">
        <v>2</v>
      </c>
      <c r="W506" s="6">
        <v>1</v>
      </c>
      <c r="X506" s="6" t="s">
        <v>1356</v>
      </c>
      <c r="Y506" s="8">
        <v>20</v>
      </c>
      <c r="Z506" s="8">
        <v>12</v>
      </c>
      <c r="AA506" s="8">
        <v>16</v>
      </c>
      <c r="AB506" s="8">
        <v>10</v>
      </c>
      <c r="AC506" s="8">
        <v>15</v>
      </c>
      <c r="AD506" s="8">
        <v>13</v>
      </c>
      <c r="AE506" s="8">
        <v>15</v>
      </c>
      <c r="AF506" s="8">
        <v>15</v>
      </c>
      <c r="AG506" s="8">
        <v>17</v>
      </c>
      <c r="AH506" s="21">
        <v>13.86</v>
      </c>
      <c r="AI506" s="21">
        <v>13.472988505747125</v>
      </c>
      <c r="AJ506" s="21">
        <v>18</v>
      </c>
      <c r="AK506" s="8">
        <f t="shared" si="148"/>
        <v>178.33298850574715</v>
      </c>
      <c r="AL506" s="8">
        <v>1</v>
      </c>
      <c r="AM506" s="17">
        <f t="shared" si="162"/>
        <v>0.05</v>
      </c>
      <c r="AN506" s="8">
        <v>11.082933333333333</v>
      </c>
      <c r="AO506" s="17">
        <f t="shared" si="163"/>
        <v>0.92357777777777772</v>
      </c>
      <c r="AP506" s="7">
        <v>13.166066666666666</v>
      </c>
      <c r="AQ506" s="17">
        <f t="shared" si="164"/>
        <v>0.82287916666666661</v>
      </c>
      <c r="AR506" s="21">
        <v>10</v>
      </c>
      <c r="AS506" s="17">
        <f t="shared" si="165"/>
        <v>1</v>
      </c>
      <c r="AT506" s="21">
        <v>14.170000000000002</v>
      </c>
      <c r="AU506" s="17">
        <f t="shared" si="149"/>
        <v>0.94466666666666677</v>
      </c>
      <c r="AV506" s="21">
        <v>28.833333333333329</v>
      </c>
      <c r="AW506" s="17">
        <f t="shared" si="150"/>
        <v>2.2179487179487176</v>
      </c>
      <c r="AX506" s="17"/>
      <c r="AY506" s="21">
        <v>16.5</v>
      </c>
      <c r="AZ506" s="17">
        <f t="shared" si="151"/>
        <v>1.1000000000000001</v>
      </c>
      <c r="BA506" s="17"/>
      <c r="BB506" s="21">
        <v>12.96</v>
      </c>
      <c r="BC506" s="17">
        <f t="shared" si="152"/>
        <v>0.8640000000000001</v>
      </c>
      <c r="BD506" s="21">
        <v>11.079999999999997</v>
      </c>
      <c r="BE506" s="17">
        <f t="shared" si="153"/>
        <v>0.65176470588235269</v>
      </c>
      <c r="BF506" s="21">
        <v>5.38</v>
      </c>
      <c r="BG506" s="17">
        <f t="shared" si="154"/>
        <v>0.38816738816738816</v>
      </c>
      <c r="BH506" s="21">
        <v>2.2400000000000002</v>
      </c>
      <c r="BI506" s="17">
        <f t="shared" si="155"/>
        <v>0.166258584652135</v>
      </c>
      <c r="BJ506" s="21">
        <f t="shared" si="156"/>
        <v>160.33298850574715</v>
      </c>
      <c r="BK506" s="21">
        <f t="shared" si="157"/>
        <v>126.41233333333332</v>
      </c>
      <c r="BL506" s="21">
        <f t="shared" si="158"/>
        <v>45.332988505747124</v>
      </c>
      <c r="BM506" s="21">
        <f t="shared" si="159"/>
        <v>7.62</v>
      </c>
      <c r="BN506" s="17" t="s">
        <v>1601</v>
      </c>
      <c r="BO506" s="17" t="s">
        <v>1601</v>
      </c>
      <c r="BQ506" s="17">
        <v>0.70471289150716199</v>
      </c>
      <c r="BR506" s="26">
        <v>0.72</v>
      </c>
      <c r="BS506" s="26">
        <f t="shared" si="160"/>
        <v>0.80471289150716196</v>
      </c>
      <c r="BU506" s="17">
        <f t="shared" si="161"/>
        <v>0</v>
      </c>
    </row>
    <row r="507" spans="1:73" s="6" customFormat="1" ht="18.75" customHeight="1" x14ac:dyDescent="0.15">
      <c r="A507" s="6" t="s">
        <v>1541</v>
      </c>
      <c r="B507" s="6" t="s">
        <v>1458</v>
      </c>
      <c r="C507" s="6" t="s">
        <v>1473</v>
      </c>
      <c r="D507" s="6" t="s">
        <v>1067</v>
      </c>
      <c r="E507" s="6" t="s">
        <v>1130</v>
      </c>
      <c r="F507" s="6" t="s">
        <v>1130</v>
      </c>
      <c r="G507" s="6" t="s">
        <v>50</v>
      </c>
      <c r="H507" s="6" t="s">
        <v>1133</v>
      </c>
      <c r="I507" s="6" t="s">
        <v>1134</v>
      </c>
      <c r="J507" s="6" t="s">
        <v>29</v>
      </c>
      <c r="K507" s="6" t="s">
        <v>1520</v>
      </c>
      <c r="L507" s="6" t="s">
        <v>1546</v>
      </c>
      <c r="M507" s="6" t="s">
        <v>1533</v>
      </c>
      <c r="N507" s="6">
        <v>1</v>
      </c>
      <c r="O507" s="8"/>
      <c r="P507" s="8">
        <f>VLOOKUP(H507,[1]地区分门店生意计划!$O$2:$AB$1572,14,0)</f>
        <v>3.3333333333333335</v>
      </c>
      <c r="Q507" s="8">
        <v>3.4652777777777781</v>
      </c>
      <c r="R507" s="7">
        <f t="shared" si="166"/>
        <v>8.7777777777777786</v>
      </c>
      <c r="S507" s="17">
        <f t="shared" si="167"/>
        <v>1.5330661322645289</v>
      </c>
      <c r="T507" s="6">
        <v>2</v>
      </c>
      <c r="U507" s="6">
        <v>2</v>
      </c>
      <c r="V507" s="6">
        <v>2</v>
      </c>
      <c r="W507" s="6">
        <v>1</v>
      </c>
      <c r="X507" s="6" t="s">
        <v>1356</v>
      </c>
      <c r="Y507" s="8">
        <v>20</v>
      </c>
      <c r="Z507" s="8">
        <v>12</v>
      </c>
      <c r="AA507" s="8">
        <v>7</v>
      </c>
      <c r="AB507" s="8">
        <v>8</v>
      </c>
      <c r="AC507" s="8">
        <v>6</v>
      </c>
      <c r="AD507" s="8">
        <v>7</v>
      </c>
      <c r="AE507" s="8">
        <v>6</v>
      </c>
      <c r="AF507" s="8">
        <v>6</v>
      </c>
      <c r="AG507" s="8">
        <v>7</v>
      </c>
      <c r="AH507" s="21"/>
      <c r="AI507" s="21"/>
      <c r="AJ507" s="21"/>
      <c r="AK507" s="8">
        <f t="shared" si="148"/>
        <v>79</v>
      </c>
      <c r="AL507" s="8">
        <v>18.249600000000004</v>
      </c>
      <c r="AM507" s="17">
        <f t="shared" si="162"/>
        <v>0.91248000000000018</v>
      </c>
      <c r="AN507" s="8">
        <v>9.0827999999999989</v>
      </c>
      <c r="AO507" s="17">
        <f t="shared" si="163"/>
        <v>0.75689999999999991</v>
      </c>
      <c r="AP507" s="7">
        <v>6.6245000000000047</v>
      </c>
      <c r="AQ507" s="17">
        <f t="shared" si="164"/>
        <v>0.94635714285714356</v>
      </c>
      <c r="AR507" s="21">
        <v>0.5</v>
      </c>
      <c r="AS507" s="17">
        <f t="shared" si="165"/>
        <v>6.25E-2</v>
      </c>
      <c r="AT507" s="21">
        <v>0</v>
      </c>
      <c r="AU507" s="17">
        <f t="shared" si="149"/>
        <v>0</v>
      </c>
      <c r="AV507" s="21">
        <v>0</v>
      </c>
      <c r="AW507" s="17">
        <f t="shared" si="150"/>
        <v>0</v>
      </c>
      <c r="AX507" s="17" t="s">
        <v>1537</v>
      </c>
      <c r="AY507" s="21">
        <v>0</v>
      </c>
      <c r="AZ507" s="17">
        <f t="shared" si="151"/>
        <v>0</v>
      </c>
      <c r="BA507" s="17" t="s">
        <v>1537</v>
      </c>
      <c r="BB507" s="21">
        <v>0</v>
      </c>
      <c r="BC507" s="17">
        <f t="shared" si="152"/>
        <v>0</v>
      </c>
      <c r="BD507" s="21">
        <v>0</v>
      </c>
      <c r="BE507" s="17">
        <f t="shared" si="153"/>
        <v>0</v>
      </c>
      <c r="BF507" s="21"/>
      <c r="BG507" s="17"/>
      <c r="BH507" s="21"/>
      <c r="BI507" s="17"/>
      <c r="BJ507" s="21">
        <f t="shared" si="156"/>
        <v>79</v>
      </c>
      <c r="BK507" s="21">
        <f t="shared" si="157"/>
        <v>34.456900000000005</v>
      </c>
      <c r="BL507" s="21">
        <f t="shared" si="158"/>
        <v>0</v>
      </c>
      <c r="BM507" s="21">
        <f t="shared" si="159"/>
        <v>0</v>
      </c>
      <c r="BN507" s="17"/>
      <c r="BO507" s="17"/>
      <c r="BQ507" s="17">
        <v>0.70471289150716199</v>
      </c>
      <c r="BR507" s="26">
        <v>0.72</v>
      </c>
      <c r="BS507" s="26">
        <f t="shared" si="160"/>
        <v>0.80471289150716196</v>
      </c>
      <c r="BU507" s="17" t="e">
        <f t="shared" si="161"/>
        <v>#DIV/0!</v>
      </c>
    </row>
    <row r="508" spans="1:73" s="6" customFormat="1" ht="18.75" customHeight="1" x14ac:dyDescent="0.15">
      <c r="A508" s="6" t="s">
        <v>1541</v>
      </c>
      <c r="B508" s="6" t="s">
        <v>1458</v>
      </c>
      <c r="C508" s="6" t="s">
        <v>1473</v>
      </c>
      <c r="D508" s="6" t="s">
        <v>1067</v>
      </c>
      <c r="E508" s="6" t="s">
        <v>1130</v>
      </c>
      <c r="F508" s="6" t="s">
        <v>1130</v>
      </c>
      <c r="G508" s="6" t="s">
        <v>50</v>
      </c>
      <c r="H508" s="6" t="s">
        <v>1135</v>
      </c>
      <c r="I508" s="6" t="s">
        <v>1136</v>
      </c>
      <c r="J508" s="6" t="s">
        <v>29</v>
      </c>
      <c r="K508" s="6" t="s">
        <v>1520</v>
      </c>
      <c r="L508" s="6" t="s">
        <v>1545</v>
      </c>
      <c r="M508" s="6" t="s">
        <v>1533</v>
      </c>
      <c r="N508" s="6">
        <v>1</v>
      </c>
      <c r="O508" s="8"/>
      <c r="P508" s="8">
        <f>VLOOKUP(H508,[1]地区分门店生意计划!$O$2:$AB$1572,14,0)</f>
        <v>14.916666666666666</v>
      </c>
      <c r="Q508" s="8">
        <v>19.659508333333335</v>
      </c>
      <c r="R508" s="7">
        <f t="shared" si="166"/>
        <v>30.495929118773944</v>
      </c>
      <c r="S508" s="17">
        <f t="shared" si="167"/>
        <v>0.55120507602253244</v>
      </c>
      <c r="T508" s="6">
        <v>3</v>
      </c>
      <c r="U508" s="6">
        <v>3</v>
      </c>
      <c r="V508" s="6">
        <v>2</v>
      </c>
      <c r="W508" s="6">
        <v>1</v>
      </c>
      <c r="X508" s="6" t="s">
        <v>1356</v>
      </c>
      <c r="Y508" s="8">
        <v>28</v>
      </c>
      <c r="Z508" s="8">
        <v>24</v>
      </c>
      <c r="AA508" s="8">
        <v>28</v>
      </c>
      <c r="AB508" s="8">
        <v>22</v>
      </c>
      <c r="AC508" s="8">
        <v>37</v>
      </c>
      <c r="AD508" s="8">
        <v>30</v>
      </c>
      <c r="AE508" s="8">
        <v>30</v>
      </c>
      <c r="AF508" s="8">
        <v>37</v>
      </c>
      <c r="AG508" s="8">
        <v>39</v>
      </c>
      <c r="AH508" s="21">
        <v>19.25</v>
      </c>
      <c r="AI508" s="21">
        <v>31.701149425287355</v>
      </c>
      <c r="AJ508" s="21">
        <v>40</v>
      </c>
      <c r="AK508" s="8">
        <f t="shared" si="148"/>
        <v>365.95114942528733</v>
      </c>
      <c r="AL508" s="8">
        <v>34.832766666666672</v>
      </c>
      <c r="AM508" s="17">
        <f t="shared" si="162"/>
        <v>1.2440273809523812</v>
      </c>
      <c r="AN508" s="8">
        <v>26.915999999999997</v>
      </c>
      <c r="AO508" s="17">
        <f t="shared" si="163"/>
        <v>1.1214999999999999</v>
      </c>
      <c r="AP508" s="7">
        <v>42.332700000000017</v>
      </c>
      <c r="AQ508" s="17">
        <f t="shared" si="164"/>
        <v>1.5118821428571434</v>
      </c>
      <c r="AR508" s="21">
        <v>27.75</v>
      </c>
      <c r="AS508" s="17">
        <f t="shared" si="165"/>
        <v>1.2613636363636365</v>
      </c>
      <c r="AT508" s="21">
        <v>49</v>
      </c>
      <c r="AU508" s="17">
        <f t="shared" si="149"/>
        <v>1.3243243243243243</v>
      </c>
      <c r="AV508" s="21">
        <v>47.5</v>
      </c>
      <c r="AW508" s="17">
        <f t="shared" si="150"/>
        <v>1.5833333333333333</v>
      </c>
      <c r="AX508" s="17"/>
      <c r="AY508" s="21">
        <v>12.24</v>
      </c>
      <c r="AZ508" s="17">
        <f t="shared" si="151"/>
        <v>0.40800000000000003</v>
      </c>
      <c r="BA508" s="17" t="s">
        <v>1537</v>
      </c>
      <c r="BB508" s="21">
        <v>3.79</v>
      </c>
      <c r="BC508" s="17">
        <f t="shared" si="152"/>
        <v>0.10243243243243243</v>
      </c>
      <c r="BD508" s="21">
        <v>46.410000000000004</v>
      </c>
      <c r="BE508" s="17">
        <f t="shared" si="153"/>
        <v>1.1900000000000002</v>
      </c>
      <c r="BF508" s="21">
        <v>38.42</v>
      </c>
      <c r="BG508" s="17">
        <f t="shared" si="154"/>
        <v>1.995844155844156</v>
      </c>
      <c r="BH508" s="21">
        <v>21</v>
      </c>
      <c r="BI508" s="17">
        <f t="shared" si="155"/>
        <v>0.6624365482233503</v>
      </c>
      <c r="BJ508" s="21">
        <f t="shared" si="156"/>
        <v>325.95114942528733</v>
      </c>
      <c r="BK508" s="21">
        <f t="shared" si="157"/>
        <v>350.19146666666671</v>
      </c>
      <c r="BL508" s="21">
        <f t="shared" si="158"/>
        <v>90.951149425287355</v>
      </c>
      <c r="BM508" s="21">
        <f t="shared" si="159"/>
        <v>59.42</v>
      </c>
      <c r="BN508" s="17" t="s">
        <v>1601</v>
      </c>
      <c r="BO508" s="17" t="s">
        <v>1601</v>
      </c>
      <c r="BQ508" s="17">
        <v>0.70471289150716199</v>
      </c>
      <c r="BR508" s="26">
        <v>0.72</v>
      </c>
      <c r="BS508" s="26">
        <f t="shared" si="160"/>
        <v>0.80471289150716196</v>
      </c>
      <c r="BU508" s="17">
        <f t="shared" si="161"/>
        <v>0</v>
      </c>
    </row>
    <row r="509" spans="1:73" s="6" customFormat="1" ht="18.75" customHeight="1" x14ac:dyDescent="0.15">
      <c r="A509" s="6" t="s">
        <v>1541</v>
      </c>
      <c r="B509" s="6" t="s">
        <v>1458</v>
      </c>
      <c r="C509" s="6" t="s">
        <v>1473</v>
      </c>
      <c r="D509" s="6" t="s">
        <v>1067</v>
      </c>
      <c r="E509" s="6" t="s">
        <v>1130</v>
      </c>
      <c r="F509" s="6" t="s">
        <v>1130</v>
      </c>
      <c r="G509" s="6" t="s">
        <v>50</v>
      </c>
      <c r="H509" s="6" t="s">
        <v>1137</v>
      </c>
      <c r="I509" s="6" t="s">
        <v>1138</v>
      </c>
      <c r="J509" s="6" t="s">
        <v>29</v>
      </c>
      <c r="K509" s="6" t="s">
        <v>1520</v>
      </c>
      <c r="L509" s="6" t="s">
        <v>1545</v>
      </c>
      <c r="M509" s="6" t="s">
        <v>1533</v>
      </c>
      <c r="N509" s="6">
        <v>1</v>
      </c>
      <c r="O509" s="8"/>
      <c r="P509" s="8">
        <f>VLOOKUP(H509,[1]地区分门店生意计划!$O$2:$AB$1572,14,0)</f>
        <v>4.583333333333333</v>
      </c>
      <c r="Q509" s="8">
        <v>12.683508333333334</v>
      </c>
      <c r="R509" s="7">
        <f t="shared" si="166"/>
        <v>20.91838122605364</v>
      </c>
      <c r="S509" s="17">
        <f t="shared" si="167"/>
        <v>0.64925828692668275</v>
      </c>
      <c r="T509" s="6">
        <v>1</v>
      </c>
      <c r="U509" s="6">
        <v>1</v>
      </c>
      <c r="V509" s="6">
        <v>1</v>
      </c>
      <c r="W509" s="6">
        <v>1</v>
      </c>
      <c r="Y509" s="8">
        <v>26</v>
      </c>
      <c r="Z509" s="8">
        <v>16</v>
      </c>
      <c r="AA509" s="8">
        <v>22</v>
      </c>
      <c r="AB509" s="8">
        <v>23</v>
      </c>
      <c r="AC509" s="8">
        <v>22</v>
      </c>
      <c r="AD509" s="8">
        <v>20</v>
      </c>
      <c r="AE509" s="8">
        <v>20</v>
      </c>
      <c r="AF509" s="8">
        <v>20</v>
      </c>
      <c r="AG509" s="8">
        <v>25</v>
      </c>
      <c r="AH509" s="21">
        <v>16.170000000000002</v>
      </c>
      <c r="AI509" s="21">
        <v>15.850574712643677</v>
      </c>
      <c r="AJ509" s="21">
        <v>25</v>
      </c>
      <c r="AK509" s="8">
        <f t="shared" si="148"/>
        <v>251.02057471264368</v>
      </c>
      <c r="AL509" s="8">
        <v>24.291133333333338</v>
      </c>
      <c r="AM509" s="17">
        <f t="shared" si="162"/>
        <v>0.93427435897435918</v>
      </c>
      <c r="AN509" s="8">
        <v>11.041199999999996</v>
      </c>
      <c r="AO509" s="17">
        <f t="shared" si="163"/>
        <v>0.69007499999999977</v>
      </c>
      <c r="AP509" s="7">
        <v>22.124433333333332</v>
      </c>
      <c r="AQ509" s="17">
        <f t="shared" si="164"/>
        <v>1.0056560606060605</v>
      </c>
      <c r="AR509" s="21">
        <v>18.93</v>
      </c>
      <c r="AS509" s="17">
        <f t="shared" si="165"/>
        <v>0.82304347826086954</v>
      </c>
      <c r="AT509" s="21">
        <v>28.840000000000003</v>
      </c>
      <c r="AU509" s="17">
        <f t="shared" si="149"/>
        <v>1.310909090909091</v>
      </c>
      <c r="AV509" s="21">
        <v>26.416666666666668</v>
      </c>
      <c r="AW509" s="17">
        <f t="shared" si="150"/>
        <v>1.3208333333333333</v>
      </c>
      <c r="AX509" s="17"/>
      <c r="AY509" s="21">
        <v>17.670000000000002</v>
      </c>
      <c r="AZ509" s="17">
        <f t="shared" si="151"/>
        <v>0.88350000000000006</v>
      </c>
      <c r="BA509" s="17" t="s">
        <v>1537</v>
      </c>
      <c r="BB509" s="21">
        <v>2.75</v>
      </c>
      <c r="BC509" s="17">
        <f t="shared" si="152"/>
        <v>0.13750000000000001</v>
      </c>
      <c r="BD509" s="21">
        <v>19.25</v>
      </c>
      <c r="BE509" s="17">
        <f t="shared" si="153"/>
        <v>0.77</v>
      </c>
      <c r="BF509" s="21">
        <v>16.170000000000002</v>
      </c>
      <c r="BG509" s="17">
        <f t="shared" si="154"/>
        <v>1</v>
      </c>
      <c r="BH509" s="21">
        <v>16.21</v>
      </c>
      <c r="BI509" s="17">
        <f t="shared" si="155"/>
        <v>1.0226758520667152</v>
      </c>
      <c r="BJ509" s="21">
        <f t="shared" si="156"/>
        <v>226.02057471264368</v>
      </c>
      <c r="BK509" s="21">
        <f t="shared" si="157"/>
        <v>203.69343333333333</v>
      </c>
      <c r="BL509" s="21">
        <f t="shared" si="158"/>
        <v>57.020574712643679</v>
      </c>
      <c r="BM509" s="21">
        <f t="shared" si="159"/>
        <v>32.380000000000003</v>
      </c>
      <c r="BN509" s="17"/>
      <c r="BO509" s="17"/>
      <c r="BQ509" s="17">
        <v>0.70471289150716199</v>
      </c>
      <c r="BR509" s="26">
        <v>0.72</v>
      </c>
      <c r="BS509" s="26">
        <f t="shared" si="160"/>
        <v>0.80471289150716196</v>
      </c>
      <c r="BU509" s="17">
        <f t="shared" si="161"/>
        <v>0</v>
      </c>
    </row>
    <row r="510" spans="1:73" s="6" customFormat="1" ht="18.75" customHeight="1" x14ac:dyDescent="0.15">
      <c r="A510" s="6" t="s">
        <v>1541</v>
      </c>
      <c r="B510" s="6" t="s">
        <v>1458</v>
      </c>
      <c r="C510" s="6" t="s">
        <v>1473</v>
      </c>
      <c r="D510" s="6" t="s">
        <v>1067</v>
      </c>
      <c r="E510" s="6" t="s">
        <v>1130</v>
      </c>
      <c r="F510" s="6" t="s">
        <v>1130</v>
      </c>
      <c r="G510" s="6" t="s">
        <v>50</v>
      </c>
      <c r="H510" s="6" t="s">
        <v>1139</v>
      </c>
      <c r="I510" s="6" t="s">
        <v>1140</v>
      </c>
      <c r="J510" s="6" t="s">
        <v>29</v>
      </c>
      <c r="K510" s="6" t="s">
        <v>1520</v>
      </c>
      <c r="L510" s="6" t="s">
        <v>1545</v>
      </c>
      <c r="M510" s="6" t="s">
        <v>1535</v>
      </c>
      <c r="N510" s="6">
        <v>0</v>
      </c>
      <c r="O510" s="8"/>
      <c r="P510" s="8">
        <f>VLOOKUP(H510,[1]地区分门店生意计划!$O$2:$AB$1572,14,0)</f>
        <v>17.916666666666668</v>
      </c>
      <c r="Q510" s="8">
        <v>10.68402777777775</v>
      </c>
      <c r="R510" s="7">
        <f t="shared" si="166"/>
        <v>17.106513409961689</v>
      </c>
      <c r="S510" s="17">
        <f t="shared" si="167"/>
        <v>0.60112962693174499</v>
      </c>
      <c r="T510" s="6">
        <v>3</v>
      </c>
      <c r="U510" s="6">
        <v>3</v>
      </c>
      <c r="V510" s="6">
        <v>3</v>
      </c>
      <c r="W510" s="6">
        <v>2</v>
      </c>
      <c r="X510" s="6" t="s">
        <v>1355</v>
      </c>
      <c r="Y510" s="8">
        <v>20</v>
      </c>
      <c r="Z510" s="8">
        <v>13.5</v>
      </c>
      <c r="AA510" s="8">
        <v>18</v>
      </c>
      <c r="AB510" s="8">
        <v>16</v>
      </c>
      <c r="AC510" s="8">
        <v>20</v>
      </c>
      <c r="AD510" s="8">
        <v>16</v>
      </c>
      <c r="AE510" s="8">
        <v>15</v>
      </c>
      <c r="AF510" s="8">
        <v>17</v>
      </c>
      <c r="AG510" s="8">
        <v>20</v>
      </c>
      <c r="AH510" s="21">
        <v>11.55</v>
      </c>
      <c r="AI510" s="21">
        <v>18.22816091954023</v>
      </c>
      <c r="AJ510" s="21">
        <v>20</v>
      </c>
      <c r="AK510" s="8">
        <f t="shared" si="148"/>
        <v>205.27816091954026</v>
      </c>
      <c r="AL510" s="8">
        <v>1</v>
      </c>
      <c r="AM510" s="17">
        <f t="shared" si="162"/>
        <v>0.05</v>
      </c>
      <c r="AN510" s="8">
        <v>14</v>
      </c>
      <c r="AO510" s="17">
        <f t="shared" si="163"/>
        <v>1.037037037037037</v>
      </c>
      <c r="AP510" s="7">
        <v>18</v>
      </c>
      <c r="AQ510" s="17">
        <f t="shared" si="164"/>
        <v>1</v>
      </c>
      <c r="AR510" s="21">
        <v>7.5</v>
      </c>
      <c r="AS510" s="17">
        <f t="shared" si="165"/>
        <v>0.46875</v>
      </c>
      <c r="AT510" s="21">
        <v>11</v>
      </c>
      <c r="AU510" s="17">
        <f t="shared" si="149"/>
        <v>0.55000000000000004</v>
      </c>
      <c r="AV510" s="21">
        <v>10</v>
      </c>
      <c r="AW510" s="17">
        <f t="shared" si="150"/>
        <v>0.625</v>
      </c>
      <c r="AX510" s="17" t="s">
        <v>1537</v>
      </c>
      <c r="AY510" s="21">
        <v>1</v>
      </c>
      <c r="AZ510" s="17">
        <f t="shared" si="151"/>
        <v>6.6666666666666666E-2</v>
      </c>
      <c r="BA510" s="17" t="s">
        <v>1537</v>
      </c>
      <c r="BB510" s="21">
        <v>0.62</v>
      </c>
      <c r="BC510" s="17">
        <f t="shared" si="152"/>
        <v>3.6470588235294116E-2</v>
      </c>
      <c r="BD510" s="21">
        <v>3.01</v>
      </c>
      <c r="BE510" s="17">
        <f t="shared" si="153"/>
        <v>0.15049999999999999</v>
      </c>
      <c r="BF510" s="21">
        <v>6.62</v>
      </c>
      <c r="BG510" s="17">
        <f t="shared" si="154"/>
        <v>0.57316017316017309</v>
      </c>
      <c r="BH510" s="21">
        <v>7.35</v>
      </c>
      <c r="BI510" s="17">
        <f t="shared" si="155"/>
        <v>0.40322224674464796</v>
      </c>
      <c r="BJ510" s="21">
        <f t="shared" si="156"/>
        <v>185.27816091954026</v>
      </c>
      <c r="BK510" s="21">
        <f t="shared" si="157"/>
        <v>80.099999999999994</v>
      </c>
      <c r="BL510" s="21">
        <f t="shared" si="158"/>
        <v>49.778160919540227</v>
      </c>
      <c r="BM510" s="21">
        <f t="shared" si="159"/>
        <v>13.969999999999999</v>
      </c>
      <c r="BN510" s="17" t="s">
        <v>1601</v>
      </c>
      <c r="BO510" s="17" t="s">
        <v>1601</v>
      </c>
      <c r="BQ510" s="17">
        <v>0.70471289150716199</v>
      </c>
      <c r="BR510" s="26">
        <v>0.72</v>
      </c>
      <c r="BS510" s="26">
        <f t="shared" si="160"/>
        <v>0.80471289150716196</v>
      </c>
      <c r="BU510" s="17">
        <f t="shared" si="161"/>
        <v>0</v>
      </c>
    </row>
    <row r="511" spans="1:73" s="6" customFormat="1" ht="18.75" customHeight="1" x14ac:dyDescent="0.15">
      <c r="A511" s="6" t="s">
        <v>1541</v>
      </c>
      <c r="B511" s="6" t="s">
        <v>1458</v>
      </c>
      <c r="C511" s="6" t="s">
        <v>1473</v>
      </c>
      <c r="D511" s="6" t="s">
        <v>1067</v>
      </c>
      <c r="E511" s="6" t="s">
        <v>1130</v>
      </c>
      <c r="F511" s="6" t="s">
        <v>1130</v>
      </c>
      <c r="G511" s="6" t="s">
        <v>50</v>
      </c>
      <c r="H511" s="6" t="s">
        <v>1141</v>
      </c>
      <c r="I511" s="6" t="s">
        <v>1142</v>
      </c>
      <c r="J511" s="6" t="s">
        <v>27</v>
      </c>
      <c r="K511" s="6" t="s">
        <v>1539</v>
      </c>
      <c r="L511" s="6" t="s">
        <v>1545</v>
      </c>
      <c r="M511" s="6" t="s">
        <v>1533</v>
      </c>
      <c r="N511" s="6">
        <v>1</v>
      </c>
      <c r="O511" s="8"/>
      <c r="P511" s="8">
        <f>VLOOKUP(H511,[1]地区分门店生意计划!$O$2:$AB$1572,14,0)</f>
        <v>11.916666666666666</v>
      </c>
      <c r="Q511" s="8">
        <v>10.784722222222221</v>
      </c>
      <c r="R511" s="7">
        <f t="shared" si="166"/>
        <v>14.493115971022931</v>
      </c>
      <c r="S511" s="17">
        <f t="shared" si="167"/>
        <v>0.34385621366857833</v>
      </c>
      <c r="T511" s="6">
        <v>2</v>
      </c>
      <c r="U511" s="6">
        <v>2</v>
      </c>
      <c r="V511" s="6">
        <v>1</v>
      </c>
      <c r="W511" s="6">
        <v>1</v>
      </c>
      <c r="Y511" s="8">
        <v>15.804569118971431</v>
      </c>
      <c r="Z511" s="8">
        <v>10.590690646733433</v>
      </c>
      <c r="AA511" s="8">
        <v>13.034696180594993</v>
      </c>
      <c r="AB511" s="8">
        <v>17</v>
      </c>
      <c r="AC511" s="8">
        <v>16</v>
      </c>
      <c r="AD511" s="8">
        <v>16</v>
      </c>
      <c r="AE511" s="8">
        <v>15</v>
      </c>
      <c r="AF511" s="8">
        <v>15</v>
      </c>
      <c r="AG511" s="8">
        <v>17</v>
      </c>
      <c r="AH511" s="21">
        <v>11.55</v>
      </c>
      <c r="AI511" s="21">
        <v>11.621667693776184</v>
      </c>
      <c r="AJ511" s="21">
        <v>15.31576801219912</v>
      </c>
      <c r="AK511" s="8">
        <f t="shared" si="148"/>
        <v>173.91739165227517</v>
      </c>
      <c r="AL511" s="8">
        <v>14.207866666666664</v>
      </c>
      <c r="AM511" s="17">
        <f t="shared" si="162"/>
        <v>0.89897209849345894</v>
      </c>
      <c r="AN511" s="8">
        <v>5.4578333333333333</v>
      </c>
      <c r="AO511" s="17">
        <f t="shared" si="163"/>
        <v>0.5153425319827214</v>
      </c>
      <c r="AP511" s="7">
        <v>11.124433333333336</v>
      </c>
      <c r="AQ511" s="17">
        <f t="shared" si="164"/>
        <v>0.85344784252773742</v>
      </c>
      <c r="AR511" s="21">
        <v>17.869999999999997</v>
      </c>
      <c r="AS511" s="17">
        <f t="shared" si="165"/>
        <v>1.0511764705882352</v>
      </c>
      <c r="AT511" s="21">
        <v>11.34</v>
      </c>
      <c r="AU511" s="17">
        <f t="shared" si="149"/>
        <v>0.70874999999999999</v>
      </c>
      <c r="AV511" s="21">
        <v>6.25</v>
      </c>
      <c r="AW511" s="17">
        <f t="shared" si="150"/>
        <v>0.390625</v>
      </c>
      <c r="AX511" s="17" t="s">
        <v>1537</v>
      </c>
      <c r="AY511" s="21">
        <v>4.04</v>
      </c>
      <c r="AZ511" s="17">
        <f t="shared" si="151"/>
        <v>0.26933333333333331</v>
      </c>
      <c r="BA511" s="17" t="s">
        <v>1537</v>
      </c>
      <c r="BB511" s="21">
        <v>-10.75</v>
      </c>
      <c r="BC511" s="17">
        <f t="shared" si="152"/>
        <v>-0.71666666666666667</v>
      </c>
      <c r="BD511" s="21">
        <v>1.0900000000000001</v>
      </c>
      <c r="BE511" s="17">
        <f t="shared" si="153"/>
        <v>6.4117647058823529E-2</v>
      </c>
      <c r="BF511" s="21">
        <v>0</v>
      </c>
      <c r="BG511" s="17">
        <f t="shared" si="154"/>
        <v>0</v>
      </c>
      <c r="BH511" s="21">
        <v>7.1400000000000006</v>
      </c>
      <c r="BI511" s="17">
        <f t="shared" si="155"/>
        <v>0.61436965744802052</v>
      </c>
      <c r="BJ511" s="21">
        <f t="shared" si="156"/>
        <v>158.60162364007604</v>
      </c>
      <c r="BK511" s="21">
        <f t="shared" si="157"/>
        <v>67.770133333333348</v>
      </c>
      <c r="BL511" s="21">
        <f t="shared" si="158"/>
        <v>38.487435705975308</v>
      </c>
      <c r="BM511" s="21">
        <f t="shared" si="159"/>
        <v>7.1400000000000006</v>
      </c>
      <c r="BN511" s="17" t="s">
        <v>1601</v>
      </c>
      <c r="BO511" s="17" t="s">
        <v>1601</v>
      </c>
      <c r="BQ511" s="17">
        <v>0.70471289150716199</v>
      </c>
      <c r="BR511" s="26">
        <v>0.72</v>
      </c>
      <c r="BS511" s="26">
        <f t="shared" si="160"/>
        <v>0.80471289150716196</v>
      </c>
      <c r="BU511" s="17">
        <f t="shared" si="161"/>
        <v>0</v>
      </c>
    </row>
    <row r="512" spans="1:73" s="6" customFormat="1" ht="18.75" customHeight="1" x14ac:dyDescent="0.15">
      <c r="A512" s="6" t="s">
        <v>1541</v>
      </c>
      <c r="B512" s="6" t="s">
        <v>1458</v>
      </c>
      <c r="C512" s="6" t="s">
        <v>1473</v>
      </c>
      <c r="D512" s="6" t="s">
        <v>1067</v>
      </c>
      <c r="E512" s="6" t="s">
        <v>1130</v>
      </c>
      <c r="F512" s="6" t="s">
        <v>1130</v>
      </c>
      <c r="G512" s="6" t="s">
        <v>50</v>
      </c>
      <c r="H512" s="6" t="s">
        <v>1143</v>
      </c>
      <c r="I512" s="6" t="s">
        <v>1144</v>
      </c>
      <c r="J512" s="6" t="s">
        <v>29</v>
      </c>
      <c r="K512" s="6" t="s">
        <v>1520</v>
      </c>
      <c r="L512" s="6" t="s">
        <v>1545</v>
      </c>
      <c r="M512" s="6" t="s">
        <v>1535</v>
      </c>
      <c r="N512" s="6">
        <v>0</v>
      </c>
      <c r="O512" s="8"/>
      <c r="P512" s="8">
        <f>VLOOKUP(H512,[1]地区分门店生意计划!$O$2:$AB$1572,14,0)</f>
        <v>19.083333333333332</v>
      </c>
      <c r="Q512" s="8">
        <v>13.65625</v>
      </c>
      <c r="R512" s="7">
        <f t="shared" si="166"/>
        <v>18.097988505747129</v>
      </c>
      <c r="S512" s="17">
        <f t="shared" si="167"/>
        <v>0.32525316289223816</v>
      </c>
      <c r="T512" s="6">
        <v>2</v>
      </c>
      <c r="U512" s="6">
        <v>2</v>
      </c>
      <c r="V512" s="6">
        <v>3</v>
      </c>
      <c r="W512" s="6">
        <v>2</v>
      </c>
      <c r="X512" s="6" t="s">
        <v>1377</v>
      </c>
      <c r="Y512" s="8">
        <v>15</v>
      </c>
      <c r="Z512" s="8">
        <v>10</v>
      </c>
      <c r="AA512" s="8">
        <v>17</v>
      </c>
      <c r="AB512" s="8">
        <v>20</v>
      </c>
      <c r="AC512" s="8">
        <v>18</v>
      </c>
      <c r="AD512" s="8">
        <v>15</v>
      </c>
      <c r="AE512" s="8">
        <v>15</v>
      </c>
      <c r="AF512" s="8">
        <v>18</v>
      </c>
      <c r="AG512" s="8">
        <v>25</v>
      </c>
      <c r="AH512" s="21">
        <v>15.4</v>
      </c>
      <c r="AI512" s="21">
        <v>23.775862068965516</v>
      </c>
      <c r="AJ512" s="21">
        <v>25</v>
      </c>
      <c r="AK512" s="8">
        <f t="shared" si="148"/>
        <v>217.17586206896553</v>
      </c>
      <c r="AL512" s="8">
        <v>2</v>
      </c>
      <c r="AM512" s="17">
        <f t="shared" si="162"/>
        <v>0.13333333333333333</v>
      </c>
      <c r="AN512" s="8">
        <v>7.6666666666666661</v>
      </c>
      <c r="AO512" s="17">
        <f t="shared" si="163"/>
        <v>0.76666666666666661</v>
      </c>
      <c r="AP512" s="7">
        <v>17</v>
      </c>
      <c r="AQ512" s="17">
        <f t="shared" si="164"/>
        <v>1</v>
      </c>
      <c r="AR512" s="21">
        <v>24.08</v>
      </c>
      <c r="AS512" s="17">
        <f t="shared" si="165"/>
        <v>1.204</v>
      </c>
      <c r="AT512" s="21">
        <v>26.669999999999998</v>
      </c>
      <c r="AU512" s="17">
        <f t="shared" si="149"/>
        <v>1.4816666666666665</v>
      </c>
      <c r="AV512" s="21">
        <v>25.083333333333336</v>
      </c>
      <c r="AW512" s="17">
        <f t="shared" si="150"/>
        <v>1.6722222222222223</v>
      </c>
      <c r="AX512" s="17"/>
      <c r="AY512" s="21">
        <v>28.25</v>
      </c>
      <c r="AZ512" s="17">
        <f t="shared" si="151"/>
        <v>1.8833333333333333</v>
      </c>
      <c r="BA512" s="17"/>
      <c r="BB512" s="21">
        <v>4.5</v>
      </c>
      <c r="BC512" s="17">
        <f t="shared" si="152"/>
        <v>0.25</v>
      </c>
      <c r="BD512" s="21">
        <v>1.0899999999999999</v>
      </c>
      <c r="BE512" s="17">
        <f t="shared" si="153"/>
        <v>4.3599999999999993E-2</v>
      </c>
      <c r="BF512" s="21">
        <v>15.33</v>
      </c>
      <c r="BG512" s="17">
        <f t="shared" si="154"/>
        <v>0.99545454545454548</v>
      </c>
      <c r="BH512" s="21">
        <v>21.839999999999996</v>
      </c>
      <c r="BI512" s="17">
        <f t="shared" si="155"/>
        <v>0.91857868020304556</v>
      </c>
      <c r="BJ512" s="21">
        <f t="shared" si="156"/>
        <v>192.17586206896553</v>
      </c>
      <c r="BK512" s="21">
        <f t="shared" si="157"/>
        <v>173.51000000000002</v>
      </c>
      <c r="BL512" s="21">
        <f t="shared" si="158"/>
        <v>64.175862068965515</v>
      </c>
      <c r="BM512" s="21">
        <f t="shared" si="159"/>
        <v>37.169999999999995</v>
      </c>
      <c r="BN512" s="17"/>
      <c r="BO512" s="17" t="s">
        <v>1601</v>
      </c>
      <c r="BQ512" s="17">
        <v>0.70471289150716199</v>
      </c>
      <c r="BR512" s="26">
        <v>0.72</v>
      </c>
      <c r="BS512" s="26">
        <f t="shared" si="160"/>
        <v>0.80471289150716196</v>
      </c>
      <c r="BU512" s="17">
        <f t="shared" si="161"/>
        <v>0</v>
      </c>
    </row>
    <row r="513" spans="1:73" s="6" customFormat="1" ht="18.75" customHeight="1" x14ac:dyDescent="0.15">
      <c r="A513" s="6" t="s">
        <v>1541</v>
      </c>
      <c r="B513" s="6" t="s">
        <v>1458</v>
      </c>
      <c r="C513" s="6" t="s">
        <v>1473</v>
      </c>
      <c r="D513" s="6" t="s">
        <v>1067</v>
      </c>
      <c r="E513" s="6" t="s">
        <v>1130</v>
      </c>
      <c r="F513" s="6" t="s">
        <v>1130</v>
      </c>
      <c r="G513" s="6" t="s">
        <v>50</v>
      </c>
      <c r="H513" s="6" t="s">
        <v>1145</v>
      </c>
      <c r="I513" s="6" t="s">
        <v>1146</v>
      </c>
      <c r="J513" s="6" t="s">
        <v>29</v>
      </c>
      <c r="K513" s="6" t="s">
        <v>1520</v>
      </c>
      <c r="L513" s="6" t="s">
        <v>1545</v>
      </c>
      <c r="M513" s="6" t="s">
        <v>1518</v>
      </c>
      <c r="N513" s="6">
        <v>1</v>
      </c>
      <c r="O513" s="8"/>
      <c r="P513" s="8">
        <f>VLOOKUP(H513,[1]地区分门店生意计划!$O$2:$AB$1572,14,0)</f>
        <v>7.833333333333333</v>
      </c>
      <c r="Q513" s="8">
        <v>23.633300000000002</v>
      </c>
      <c r="R513" s="7">
        <f t="shared" si="166"/>
        <v>33.631920839799385</v>
      </c>
      <c r="S513" s="17">
        <f t="shared" si="167"/>
        <v>0.42307341081437566</v>
      </c>
      <c r="T513" s="6">
        <v>3</v>
      </c>
      <c r="U513" s="6">
        <v>2</v>
      </c>
      <c r="V513" s="6">
        <v>2</v>
      </c>
      <c r="W513" s="6">
        <v>2</v>
      </c>
      <c r="Y513" s="8">
        <v>31.693338271945802</v>
      </c>
      <c r="Z513" s="8">
        <v>23.351206058520301</v>
      </c>
      <c r="AA513" s="8">
        <v>35</v>
      </c>
      <c r="AB513" s="8">
        <v>40</v>
      </c>
      <c r="AC513" s="8">
        <v>40</v>
      </c>
      <c r="AD513" s="8">
        <v>35</v>
      </c>
      <c r="AE513" s="8">
        <v>35</v>
      </c>
      <c r="AF513" s="8">
        <v>35</v>
      </c>
      <c r="AG513" s="8">
        <v>40</v>
      </c>
      <c r="AH513" s="21">
        <v>30.8</v>
      </c>
      <c r="AI513" s="21">
        <v>27.738505747126435</v>
      </c>
      <c r="AJ513" s="21">
        <v>30</v>
      </c>
      <c r="AK513" s="8">
        <f t="shared" ref="AK513:AK576" si="168">SUM(Y513:AJ513)</f>
        <v>403.58305007759259</v>
      </c>
      <c r="AL513" s="8">
        <v>3</v>
      </c>
      <c r="AM513" s="17">
        <f t="shared" si="162"/>
        <v>9.4657116087248194E-2</v>
      </c>
      <c r="AN513" s="8">
        <v>38.625</v>
      </c>
      <c r="AO513" s="17">
        <f t="shared" si="163"/>
        <v>1.6540901529112522</v>
      </c>
      <c r="AP513" s="7">
        <v>35</v>
      </c>
      <c r="AQ513" s="17">
        <f t="shared" si="164"/>
        <v>1</v>
      </c>
      <c r="AR513" s="21">
        <v>46.83</v>
      </c>
      <c r="AS513" s="17">
        <f t="shared" si="165"/>
        <v>1.17075</v>
      </c>
      <c r="AT513" s="21">
        <v>38.380000000000003</v>
      </c>
      <c r="AU513" s="17">
        <f t="shared" ref="AU513:AU576" si="169">AT513/AC513</f>
        <v>0.95950000000000002</v>
      </c>
      <c r="AV513" s="21">
        <v>43.375</v>
      </c>
      <c r="AW513" s="17">
        <f t="shared" ref="AW513:AW576" si="170">AV513/AD513</f>
        <v>1.2392857142857143</v>
      </c>
      <c r="AX513" s="17"/>
      <c r="AY513" s="21">
        <v>-0.3</v>
      </c>
      <c r="AZ513" s="17">
        <f t="shared" si="151"/>
        <v>-8.5714285714285719E-3</v>
      </c>
      <c r="BA513" s="17" t="s">
        <v>1537</v>
      </c>
      <c r="BB513" s="21">
        <v>0</v>
      </c>
      <c r="BC513" s="17">
        <f t="shared" si="152"/>
        <v>0</v>
      </c>
      <c r="BD513" s="21">
        <v>0</v>
      </c>
      <c r="BE513" s="17">
        <f t="shared" si="153"/>
        <v>0</v>
      </c>
      <c r="BF513" s="21">
        <v>26</v>
      </c>
      <c r="BG513" s="17">
        <f t="shared" si="154"/>
        <v>0.8441558441558441</v>
      </c>
      <c r="BH513" s="21">
        <v>9.93</v>
      </c>
      <c r="BI513" s="17">
        <f t="shared" si="155"/>
        <v>0.35798611830519012</v>
      </c>
      <c r="BJ513" s="21">
        <f t="shared" si="156"/>
        <v>373.58305007759259</v>
      </c>
      <c r="BK513" s="21">
        <f t="shared" si="157"/>
        <v>240.84</v>
      </c>
      <c r="BL513" s="21">
        <f t="shared" si="158"/>
        <v>88.538505747126436</v>
      </c>
      <c r="BM513" s="21">
        <f t="shared" si="159"/>
        <v>35.93</v>
      </c>
      <c r="BN513" s="17" t="s">
        <v>1601</v>
      </c>
      <c r="BO513" s="17" t="s">
        <v>1601</v>
      </c>
      <c r="BQ513" s="17">
        <v>0.70471289150716199</v>
      </c>
      <c r="BR513" s="26">
        <v>0.72</v>
      </c>
      <c r="BS513" s="26">
        <f t="shared" si="160"/>
        <v>0.80471289150716196</v>
      </c>
      <c r="BU513" s="17">
        <f t="shared" si="161"/>
        <v>0</v>
      </c>
    </row>
    <row r="514" spans="1:73" s="6" customFormat="1" ht="18.75" customHeight="1" x14ac:dyDescent="0.15">
      <c r="A514" s="6" t="s">
        <v>1541</v>
      </c>
      <c r="B514" s="6" t="s">
        <v>1458</v>
      </c>
      <c r="C514" s="6" t="s">
        <v>1473</v>
      </c>
      <c r="D514" s="6" t="s">
        <v>1067</v>
      </c>
      <c r="E514" s="6" t="s">
        <v>1130</v>
      </c>
      <c r="F514" s="6" t="s">
        <v>1130</v>
      </c>
      <c r="G514" s="6" t="s">
        <v>50</v>
      </c>
      <c r="H514" s="6" t="s">
        <v>1147</v>
      </c>
      <c r="I514" s="6" t="s">
        <v>1148</v>
      </c>
      <c r="J514" s="6" t="s">
        <v>27</v>
      </c>
      <c r="K514" s="6" t="s">
        <v>1539</v>
      </c>
      <c r="L514" s="6" t="s">
        <v>1545</v>
      </c>
      <c r="M514" s="6" t="s">
        <v>1533</v>
      </c>
      <c r="N514" s="6">
        <f>VLOOKUP(H514,[1]地区分门店生意计划!$O$2:$Y$1572,11,0)</f>
        <v>2</v>
      </c>
      <c r="O514" s="8"/>
      <c r="P514" s="8">
        <f>VLOOKUP(H514,[1]地区分门店生意计划!$O$2:$AB$1572,14,0)</f>
        <v>41.097903940631362</v>
      </c>
      <c r="Q514" s="8">
        <v>35.830787562975679</v>
      </c>
      <c r="R514" s="7">
        <f t="shared" si="166"/>
        <v>43.670850761720175</v>
      </c>
      <c r="S514" s="17">
        <f t="shared" si="167"/>
        <v>0.21880800652134469</v>
      </c>
      <c r="T514" s="6">
        <v>3</v>
      </c>
      <c r="U514" s="6">
        <v>2</v>
      </c>
      <c r="V514" s="6">
        <v>2</v>
      </c>
      <c r="W514" s="6">
        <v>2</v>
      </c>
      <c r="Y514" s="8">
        <v>52.877092609082808</v>
      </c>
      <c r="Z514" s="8">
        <v>35.433103294746211</v>
      </c>
      <c r="AA514" s="8">
        <v>43.609973285841491</v>
      </c>
      <c r="AB514" s="8">
        <v>41.974599287622432</v>
      </c>
      <c r="AC514" s="8">
        <v>44.155097951914506</v>
      </c>
      <c r="AD514" s="8">
        <v>41.429474621549417</v>
      </c>
      <c r="AE514" s="8">
        <v>43.064848619768469</v>
      </c>
      <c r="AF514" s="8">
        <v>45.245347284060543</v>
      </c>
      <c r="AG514" s="8">
        <v>50.15146927871772</v>
      </c>
      <c r="AH514" s="21">
        <v>36.098155387355291</v>
      </c>
      <c r="AI514" s="21">
        <v>39.314453575193696</v>
      </c>
      <c r="AJ514" s="21">
        <v>50.696593944789605</v>
      </c>
      <c r="AK514" s="8">
        <f t="shared" si="168"/>
        <v>524.0502091406421</v>
      </c>
      <c r="AL514" s="8">
        <v>37.432203186845868</v>
      </c>
      <c r="AM514" s="17">
        <f t="shared" si="162"/>
        <v>0.70790963231620763</v>
      </c>
      <c r="AN514" s="8">
        <v>58.541666666666664</v>
      </c>
      <c r="AO514" s="17">
        <f t="shared" si="163"/>
        <v>1.6521744138438712</v>
      </c>
      <c r="AP514" s="7">
        <v>30.083333333333336</v>
      </c>
      <c r="AQ514" s="17">
        <f t="shared" si="164"/>
        <v>0.68982691496168047</v>
      </c>
      <c r="AR514" s="21">
        <v>35</v>
      </c>
      <c r="AS514" s="17">
        <f t="shared" si="165"/>
        <v>0.83383762070412148</v>
      </c>
      <c r="AT514" s="21">
        <v>34.75</v>
      </c>
      <c r="AU514" s="17">
        <f t="shared" si="169"/>
        <v>0.7869985938620998</v>
      </c>
      <c r="AV514" s="21">
        <v>28.666666666666671</v>
      </c>
      <c r="AW514" s="17">
        <f t="shared" si="170"/>
        <v>0.6919389378825429</v>
      </c>
      <c r="AX514" s="17" t="s">
        <v>1537</v>
      </c>
      <c r="AY514" s="21">
        <v>34.874999999999993</v>
      </c>
      <c r="AZ514" s="17">
        <f t="shared" si="151"/>
        <v>0.80982520820916082</v>
      </c>
      <c r="BA514" s="17" t="s">
        <v>1537</v>
      </c>
      <c r="BB514" s="21">
        <v>25.916666666666664</v>
      </c>
      <c r="BC514" s="17">
        <f t="shared" si="152"/>
        <v>0.5728029117326906</v>
      </c>
      <c r="BD514" s="21">
        <v>32.791666666666671</v>
      </c>
      <c r="BE514" s="17">
        <f t="shared" si="153"/>
        <v>0.65385256181481699</v>
      </c>
      <c r="BF514" s="21">
        <v>28.375</v>
      </c>
      <c r="BG514" s="17">
        <f t="shared" si="154"/>
        <v>0.78605124543121085</v>
      </c>
      <c r="BH514" s="21">
        <v>36.791666666666664</v>
      </c>
      <c r="BI514" s="17">
        <f t="shared" si="155"/>
        <v>0.93583054884123229</v>
      </c>
      <c r="BJ514" s="21">
        <f t="shared" si="156"/>
        <v>473.35361519585251</v>
      </c>
      <c r="BK514" s="21">
        <f t="shared" si="157"/>
        <v>383.22386985351261</v>
      </c>
      <c r="BL514" s="21">
        <f t="shared" si="158"/>
        <v>126.10920290733858</v>
      </c>
      <c r="BM514" s="21">
        <f t="shared" si="159"/>
        <v>65.166666666666657</v>
      </c>
      <c r="BN514" s="17"/>
      <c r="BO514" s="17" t="s">
        <v>1601</v>
      </c>
      <c r="BQ514" s="17">
        <v>0.70471289150716199</v>
      </c>
      <c r="BR514" s="26">
        <v>0.72</v>
      </c>
      <c r="BS514" s="26">
        <f t="shared" si="160"/>
        <v>0.80471289150716196</v>
      </c>
      <c r="BU514" s="17">
        <f t="shared" si="161"/>
        <v>0</v>
      </c>
    </row>
    <row r="515" spans="1:73" s="6" customFormat="1" ht="18.75" customHeight="1" x14ac:dyDescent="0.15">
      <c r="A515" s="6" t="s">
        <v>1541</v>
      </c>
      <c r="B515" s="6" t="s">
        <v>1180</v>
      </c>
      <c r="C515" s="6" t="s">
        <v>1474</v>
      </c>
      <c r="D515" s="6" t="s">
        <v>1200</v>
      </c>
      <c r="E515" s="6" t="s">
        <v>1200</v>
      </c>
      <c r="F515" s="6" t="s">
        <v>1200</v>
      </c>
      <c r="G515" s="6" t="s">
        <v>24</v>
      </c>
      <c r="H515" s="6" t="s">
        <v>1201</v>
      </c>
      <c r="I515" s="6" t="s">
        <v>1202</v>
      </c>
      <c r="J515" s="6" t="s">
        <v>29</v>
      </c>
      <c r="K515" s="6" t="s">
        <v>1520</v>
      </c>
      <c r="L515" s="6" t="s">
        <v>1545</v>
      </c>
      <c r="M515" s="6" t="s">
        <v>1518</v>
      </c>
      <c r="N515" s="6">
        <v>1</v>
      </c>
      <c r="O515" s="8"/>
      <c r="P515" s="8">
        <f>VLOOKUP(H515,[1]地区分门店生意计划!$O$2:$AB$1572,14,0)</f>
        <v>0</v>
      </c>
      <c r="Q515" s="8">
        <v>6.25</v>
      </c>
      <c r="R515" s="7">
        <f t="shared" si="166"/>
        <v>11.001345099813959</v>
      </c>
      <c r="S515" s="17">
        <f t="shared" si="167"/>
        <v>0.76021521597023334</v>
      </c>
      <c r="T515" s="6">
        <v>3</v>
      </c>
      <c r="U515" s="6">
        <v>2</v>
      </c>
      <c r="V515" s="6">
        <v>1</v>
      </c>
      <c r="W515" s="6">
        <v>1</v>
      </c>
      <c r="X515" s="6" t="s">
        <v>36</v>
      </c>
      <c r="Y515" s="8">
        <v>12.550912656509301</v>
      </c>
      <c r="Z515" s="8">
        <v>8.4130336400663701</v>
      </c>
      <c r="AA515" s="8">
        <v>10.354502941620201</v>
      </c>
      <c r="AB515" s="8">
        <v>10.001508523155801</v>
      </c>
      <c r="AC515" s="8">
        <v>10.570221752903899</v>
      </c>
      <c r="AD515" s="8">
        <v>9.9426761200784401</v>
      </c>
      <c r="AE515" s="8">
        <v>10.217227334439601</v>
      </c>
      <c r="AF515" s="8">
        <v>10.785940564187699</v>
      </c>
      <c r="AG515" s="8">
        <v>11.9625886257354</v>
      </c>
      <c r="AH515" s="21">
        <v>13</v>
      </c>
      <c r="AI515" s="21">
        <v>12</v>
      </c>
      <c r="AJ515" s="21">
        <v>12.217529039070801</v>
      </c>
      <c r="AK515" s="8">
        <f t="shared" si="168"/>
        <v>132.0161411977675</v>
      </c>
      <c r="AL515" s="8">
        <v>10</v>
      </c>
      <c r="AM515" s="17">
        <f t="shared" si="162"/>
        <v>0.79675480769230622</v>
      </c>
      <c r="AN515" s="8">
        <v>10</v>
      </c>
      <c r="AO515" s="17">
        <f t="shared" si="163"/>
        <v>1.1886318809395739</v>
      </c>
      <c r="AP515" s="7">
        <v>11</v>
      </c>
      <c r="AQ515" s="17">
        <f t="shared" si="164"/>
        <v>1.0623397435897388</v>
      </c>
      <c r="AR515" s="21">
        <v>13.250971624529313</v>
      </c>
      <c r="AS515" s="17">
        <f t="shared" si="165"/>
        <v>1.3248972986275276</v>
      </c>
      <c r="AT515" s="21">
        <v>11.29</v>
      </c>
      <c r="AU515" s="17">
        <f t="shared" si="169"/>
        <v>1.0680949050949058</v>
      </c>
      <c r="AV515" s="21">
        <v>10.4</v>
      </c>
      <c r="AW515" s="17">
        <f t="shared" si="170"/>
        <v>1.0459960552268248</v>
      </c>
      <c r="AX515" s="17"/>
      <c r="AY515" s="21">
        <v>10.92</v>
      </c>
      <c r="AZ515" s="17">
        <f t="shared" ref="AZ515:AZ578" si="171">AY515/AE515</f>
        <v>1.0687831094049887</v>
      </c>
      <c r="BA515" s="17"/>
      <c r="BB515" s="21">
        <v>12.17</v>
      </c>
      <c r="BC515" s="17">
        <f t="shared" ref="BC515:BC578" si="172">BB515/AF515</f>
        <v>1.1283206993006951</v>
      </c>
      <c r="BD515" s="21">
        <v>12.46</v>
      </c>
      <c r="BE515" s="17">
        <f t="shared" ref="BE515:BE578" si="173">BD515/AG515</f>
        <v>1.0415805800756626</v>
      </c>
      <c r="BF515" s="21">
        <v>11.75</v>
      </c>
      <c r="BG515" s="17">
        <f t="shared" ref="BG515:BG578" si="174">BF515/AH515</f>
        <v>0.90384615384615385</v>
      </c>
      <c r="BH515" s="21">
        <v>14.299999999999999</v>
      </c>
      <c r="BI515" s="17">
        <f t="shared" ref="BI515:BI578" si="175">BH515/AI515</f>
        <v>1.1916666666666667</v>
      </c>
      <c r="BJ515" s="21">
        <f t="shared" ref="BJ515:BJ578" si="176">SUM(Y515:AI515)</f>
        <v>119.7986121586967</v>
      </c>
      <c r="BK515" s="21">
        <f t="shared" ref="BK515:BK578" si="177">AL515+AN515+AP515+AR515+AT515+AV515+AY515+BB515+BD515+BF515+BH515</f>
        <v>127.54097162452932</v>
      </c>
      <c r="BL515" s="21">
        <f t="shared" ref="BL515:BL578" si="178">AH515+AI515+AJ515</f>
        <v>37.217529039070797</v>
      </c>
      <c r="BM515" s="21">
        <f t="shared" ref="BM515:BM578" si="179">BF515+BH515</f>
        <v>26.049999999999997</v>
      </c>
      <c r="BN515" s="17"/>
      <c r="BO515" s="17"/>
      <c r="BQ515" s="17">
        <v>0.82521298602676807</v>
      </c>
      <c r="BR515" s="26">
        <v>0.72</v>
      </c>
      <c r="BS515" s="26">
        <f t="shared" ref="BS515:BS578" si="180">BQ515+10%</f>
        <v>0.92521298602676805</v>
      </c>
      <c r="BU515" s="17">
        <f t="shared" ref="BU515:BU578" si="181">BT515/AJ515</f>
        <v>0</v>
      </c>
    </row>
    <row r="516" spans="1:73" s="6" customFormat="1" ht="18.75" customHeight="1" x14ac:dyDescent="0.15">
      <c r="A516" s="6" t="s">
        <v>1541</v>
      </c>
      <c r="B516" s="6" t="s">
        <v>1180</v>
      </c>
      <c r="C516" s="6" t="s">
        <v>1474</v>
      </c>
      <c r="D516" s="6" t="s">
        <v>1200</v>
      </c>
      <c r="E516" s="6" t="s">
        <v>1200</v>
      </c>
      <c r="F516" s="6" t="s">
        <v>1200</v>
      </c>
      <c r="G516" s="6" t="s">
        <v>24</v>
      </c>
      <c r="H516" s="6" t="s">
        <v>1203</v>
      </c>
      <c r="I516" s="6" t="s">
        <v>1204</v>
      </c>
      <c r="J516" s="6" t="s">
        <v>29</v>
      </c>
      <c r="K516" s="6" t="s">
        <v>1520</v>
      </c>
      <c r="L516" s="6" t="s">
        <v>1545</v>
      </c>
      <c r="M516" s="6" t="s">
        <v>1533</v>
      </c>
      <c r="N516" s="6">
        <v>1</v>
      </c>
      <c r="O516" s="8"/>
      <c r="P516" s="8">
        <f>VLOOKUP(H516,[1]地区分门店生意计划!$O$2:$AB$1572,14,0)</f>
        <v>0</v>
      </c>
      <c r="Q516" s="8">
        <v>8.3333333333333339</v>
      </c>
      <c r="R516" s="7">
        <f t="shared" si="166"/>
        <v>12.501345099813955</v>
      </c>
      <c r="S516" s="17">
        <f t="shared" si="167"/>
        <v>0.5001614119776745</v>
      </c>
      <c r="T516" s="6">
        <v>2</v>
      </c>
      <c r="U516" s="6">
        <v>2</v>
      </c>
      <c r="V516" s="6">
        <v>2</v>
      </c>
      <c r="W516" s="6">
        <v>1</v>
      </c>
      <c r="X516" s="6" t="s">
        <v>36</v>
      </c>
      <c r="Y516" s="8">
        <v>12.550912656509301</v>
      </c>
      <c r="Z516" s="8">
        <v>8.4130336400663701</v>
      </c>
      <c r="AA516" s="8">
        <v>10.354502941620201</v>
      </c>
      <c r="AB516" s="8">
        <v>10.001508523155801</v>
      </c>
      <c r="AC516" s="8">
        <v>11.570221752903899</v>
      </c>
      <c r="AD516" s="8">
        <v>11.942676120078399</v>
      </c>
      <c r="AE516" s="8">
        <v>11.217227334439601</v>
      </c>
      <c r="AF516" s="8">
        <v>12.785940564187699</v>
      </c>
      <c r="AG516" s="8">
        <v>14.9625886257354</v>
      </c>
      <c r="AH516" s="21">
        <v>16</v>
      </c>
      <c r="AI516" s="21">
        <v>15</v>
      </c>
      <c r="AJ516" s="21">
        <v>15.217529039070801</v>
      </c>
      <c r="AK516" s="8">
        <f t="shared" si="168"/>
        <v>150.01614119776747</v>
      </c>
      <c r="AL516" s="8">
        <v>28</v>
      </c>
      <c r="AM516" s="17">
        <f t="shared" si="162"/>
        <v>2.2309134615384574</v>
      </c>
      <c r="AN516" s="8">
        <v>10</v>
      </c>
      <c r="AO516" s="17">
        <f t="shared" si="163"/>
        <v>1.1886318809395739</v>
      </c>
      <c r="AP516" s="7">
        <v>15</v>
      </c>
      <c r="AQ516" s="17">
        <f t="shared" si="164"/>
        <v>1.4486451048950983</v>
      </c>
      <c r="AR516" s="21">
        <v>17.637276985834674</v>
      </c>
      <c r="AS516" s="17">
        <f t="shared" si="165"/>
        <v>1.7634616763061599</v>
      </c>
      <c r="AT516" s="21">
        <v>13</v>
      </c>
      <c r="AU516" s="17">
        <f t="shared" si="169"/>
        <v>1.1235739709774581</v>
      </c>
      <c r="AV516" s="21">
        <v>13</v>
      </c>
      <c r="AW516" s="17">
        <f t="shared" si="170"/>
        <v>1.088533245755865</v>
      </c>
      <c r="AX516" s="17"/>
      <c r="AY516" s="21">
        <v>6.34</v>
      </c>
      <c r="AZ516" s="17">
        <f t="shared" si="171"/>
        <v>0.56520206027515074</v>
      </c>
      <c r="BA516" s="17" t="s">
        <v>1537</v>
      </c>
      <c r="BB516" s="21">
        <v>20.71</v>
      </c>
      <c r="BC516" s="17">
        <f t="shared" si="172"/>
        <v>1.6197478704075083</v>
      </c>
      <c r="BD516" s="21">
        <v>20.540000000000003</v>
      </c>
      <c r="BE516" s="17">
        <f t="shared" si="173"/>
        <v>1.372757115347778</v>
      </c>
      <c r="BF516" s="21">
        <v>22.33</v>
      </c>
      <c r="BG516" s="17">
        <f t="shared" si="174"/>
        <v>1.3956249999999999</v>
      </c>
      <c r="BH516" s="21">
        <v>5.009999999999998</v>
      </c>
      <c r="BI516" s="17">
        <f t="shared" si="175"/>
        <v>0.33399999999999985</v>
      </c>
      <c r="BJ516" s="21">
        <f t="shared" si="176"/>
        <v>134.79861215869667</v>
      </c>
      <c r="BK516" s="21">
        <f t="shared" si="177"/>
        <v>171.56727698583467</v>
      </c>
      <c r="BL516" s="21">
        <f t="shared" si="178"/>
        <v>46.217529039070797</v>
      </c>
      <c r="BM516" s="21">
        <f t="shared" si="179"/>
        <v>27.339999999999996</v>
      </c>
      <c r="BN516" s="17" t="s">
        <v>1601</v>
      </c>
      <c r="BO516" s="17" t="s">
        <v>1601</v>
      </c>
      <c r="BQ516" s="17">
        <v>0.82521298602676807</v>
      </c>
      <c r="BR516" s="26">
        <v>0.72</v>
      </c>
      <c r="BS516" s="26">
        <f t="shared" si="180"/>
        <v>0.92521298602676805</v>
      </c>
      <c r="BU516" s="17">
        <f t="shared" si="181"/>
        <v>0</v>
      </c>
    </row>
    <row r="517" spans="1:73" s="6" customFormat="1" ht="18.75" customHeight="1" x14ac:dyDescent="0.15">
      <c r="A517" s="6" t="s">
        <v>1541</v>
      </c>
      <c r="B517" s="6" t="s">
        <v>1180</v>
      </c>
      <c r="C517" s="6" t="s">
        <v>1474</v>
      </c>
      <c r="D517" s="6" t="s">
        <v>1200</v>
      </c>
      <c r="E517" s="6" t="s">
        <v>1200</v>
      </c>
      <c r="F517" s="6" t="s">
        <v>1200</v>
      </c>
      <c r="G517" s="6" t="s">
        <v>24</v>
      </c>
      <c r="H517" s="6" t="s">
        <v>1205</v>
      </c>
      <c r="I517" s="6" t="s">
        <v>1206</v>
      </c>
      <c r="J517" s="6" t="s">
        <v>29</v>
      </c>
      <c r="K517" s="6" t="s">
        <v>1520</v>
      </c>
      <c r="L517" s="6" t="s">
        <v>1545</v>
      </c>
      <c r="M517" s="6" t="s">
        <v>1533</v>
      </c>
      <c r="N517" s="6">
        <v>1</v>
      </c>
      <c r="O517" s="8"/>
      <c r="P517" s="8">
        <f>VLOOKUP(H517,[1]地区分门店生意计划!$O$2:$AB$1572,14,0)</f>
        <v>0</v>
      </c>
      <c r="Q517" s="8">
        <v>21.666666666666668</v>
      </c>
      <c r="R517" s="7">
        <f t="shared" si="166"/>
        <v>25.72436139186404</v>
      </c>
      <c r="S517" s="17">
        <f t="shared" si="167"/>
        <v>0.18727821808603262</v>
      </c>
      <c r="T517" s="6">
        <v>1</v>
      </c>
      <c r="U517" s="6">
        <v>1</v>
      </c>
      <c r="V517" s="6">
        <v>1</v>
      </c>
      <c r="W517" s="6">
        <v>1</v>
      </c>
      <c r="Y517" s="8">
        <v>29.929099411675999</v>
      </c>
      <c r="Z517" s="8">
        <v>20.061849449389001</v>
      </c>
      <c r="AA517" s="8">
        <v>23.691507014632698</v>
      </c>
      <c r="AB517" s="8">
        <v>22.849751093679298</v>
      </c>
      <c r="AC517" s="8">
        <v>24.205913410770901</v>
      </c>
      <c r="AD517" s="8">
        <v>22.709458440187099</v>
      </c>
      <c r="AE517" s="8">
        <v>26.364157489817501</v>
      </c>
      <c r="AF517" s="8">
        <v>27.720319806909</v>
      </c>
      <c r="AG517" s="8">
        <v>27.526172876753702</v>
      </c>
      <c r="AH517" s="21">
        <v>26.5</v>
      </c>
      <c r="AI517" s="21">
        <v>26</v>
      </c>
      <c r="AJ517" s="21">
        <v>31.134107708553302</v>
      </c>
      <c r="AK517" s="8">
        <f t="shared" si="168"/>
        <v>308.69233670236849</v>
      </c>
      <c r="AL517" s="8">
        <v>28</v>
      </c>
      <c r="AM517" s="17">
        <f t="shared" si="162"/>
        <v>0.93554435483870879</v>
      </c>
      <c r="AN517" s="8">
        <v>20</v>
      </c>
      <c r="AO517" s="17">
        <f t="shared" si="163"/>
        <v>0.99691706143319281</v>
      </c>
      <c r="AP517" s="7">
        <v>25</v>
      </c>
      <c r="AQ517" s="17">
        <f t="shared" si="164"/>
        <v>1.055230466536347</v>
      </c>
      <c r="AR517" s="21">
        <v>27.052147527969542</v>
      </c>
      <c r="AS517" s="17">
        <f t="shared" si="165"/>
        <v>1.1839143199880506</v>
      </c>
      <c r="AT517" s="21">
        <v>26</v>
      </c>
      <c r="AU517" s="17">
        <f t="shared" si="169"/>
        <v>1.0741176983815361</v>
      </c>
      <c r="AV517" s="21">
        <v>23</v>
      </c>
      <c r="AW517" s="17">
        <f t="shared" si="170"/>
        <v>1.0127938568230563</v>
      </c>
      <c r="AX517" s="17"/>
      <c r="AY517" s="21">
        <v>19.079999999999998</v>
      </c>
      <c r="AZ517" s="17">
        <f t="shared" si="171"/>
        <v>0.72370983246360798</v>
      </c>
      <c r="BA517" s="17" t="s">
        <v>1537</v>
      </c>
      <c r="BB517" s="21">
        <v>12</v>
      </c>
      <c r="BC517" s="17">
        <f t="shared" si="172"/>
        <v>0.43289543856594054</v>
      </c>
      <c r="BD517" s="21">
        <v>15.5</v>
      </c>
      <c r="BE517" s="17">
        <f t="shared" si="173"/>
        <v>0.56310043787779884</v>
      </c>
      <c r="BF517" s="21">
        <v>20.72</v>
      </c>
      <c r="BG517" s="17">
        <f t="shared" si="174"/>
        <v>0.7818867924528301</v>
      </c>
      <c r="BH517" s="21">
        <v>22.75</v>
      </c>
      <c r="BI517" s="17">
        <f t="shared" si="175"/>
        <v>0.875</v>
      </c>
      <c r="BJ517" s="21">
        <f t="shared" si="176"/>
        <v>277.55822899381519</v>
      </c>
      <c r="BK517" s="21">
        <f t="shared" si="177"/>
        <v>239.10214752796955</v>
      </c>
      <c r="BL517" s="21">
        <f t="shared" si="178"/>
        <v>83.634107708553302</v>
      </c>
      <c r="BM517" s="21">
        <f t="shared" si="179"/>
        <v>43.47</v>
      </c>
      <c r="BN517" s="17"/>
      <c r="BO517" s="17" t="s">
        <v>1601</v>
      </c>
      <c r="BQ517" s="17">
        <v>0.82521298602676807</v>
      </c>
      <c r="BR517" s="26">
        <v>0.72</v>
      </c>
      <c r="BS517" s="26">
        <f t="shared" si="180"/>
        <v>0.92521298602676805</v>
      </c>
      <c r="BU517" s="17">
        <f t="shared" si="181"/>
        <v>0</v>
      </c>
    </row>
    <row r="518" spans="1:73" s="6" customFormat="1" ht="18.75" customHeight="1" x14ac:dyDescent="0.15">
      <c r="A518" s="6" t="s">
        <v>1541</v>
      </c>
      <c r="B518" s="6" t="s">
        <v>1180</v>
      </c>
      <c r="C518" s="6" t="s">
        <v>1474</v>
      </c>
      <c r="D518" s="6" t="s">
        <v>1200</v>
      </c>
      <c r="E518" s="6" t="s">
        <v>1200</v>
      </c>
      <c r="F518" s="6" t="s">
        <v>1200</v>
      </c>
      <c r="G518" s="6" t="s">
        <v>24</v>
      </c>
      <c r="H518" s="6" t="s">
        <v>1207</v>
      </c>
      <c r="I518" s="6" t="s">
        <v>1208</v>
      </c>
      <c r="J518" s="6" t="s">
        <v>29</v>
      </c>
      <c r="K518" s="6" t="s">
        <v>1520</v>
      </c>
      <c r="L518" s="6" t="s">
        <v>1545</v>
      </c>
      <c r="M518" s="6" t="s">
        <v>1533</v>
      </c>
      <c r="N518" s="6">
        <f>VLOOKUP(H518,[1]地区分门店生意计划!$O$2:$Y$1572,11,0)</f>
        <v>2</v>
      </c>
      <c r="O518" s="8"/>
      <c r="P518" s="8">
        <f>VLOOKUP(H518,[1]地区分门店生意计划!$O$2:$AB$1572,14,0)</f>
        <v>0</v>
      </c>
      <c r="Q518" s="8">
        <v>45</v>
      </c>
      <c r="R518" s="7">
        <f t="shared" si="166"/>
        <v>52.204719163272507</v>
      </c>
      <c r="S518" s="17">
        <f t="shared" si="167"/>
        <v>0.16010487029494458</v>
      </c>
      <c r="T518" s="6">
        <v>1</v>
      </c>
      <c r="U518" s="6">
        <v>1</v>
      </c>
      <c r="V518" s="6">
        <v>1</v>
      </c>
      <c r="W518" s="6">
        <v>1</v>
      </c>
      <c r="Y518" s="8">
        <v>55.996379544425999</v>
      </c>
      <c r="Z518" s="8">
        <v>37.535073163373099</v>
      </c>
      <c r="AA518" s="8">
        <v>51.197013124151503</v>
      </c>
      <c r="AB518" s="8">
        <v>53.622114949464503</v>
      </c>
      <c r="AC518" s="8">
        <v>55.159450897571297</v>
      </c>
      <c r="AD518" s="8">
        <v>51.359631920349997</v>
      </c>
      <c r="AE518" s="8">
        <v>53.584552722884297</v>
      </c>
      <c r="AF518" s="8">
        <v>54.121888670991098</v>
      </c>
      <c r="AG518" s="8">
        <v>58.371549253281003</v>
      </c>
      <c r="AH518" s="21">
        <v>48</v>
      </c>
      <c r="AI518" s="21">
        <v>48</v>
      </c>
      <c r="AJ518" s="21">
        <v>59.5089757127772</v>
      </c>
      <c r="AK518" s="8">
        <f t="shared" si="168"/>
        <v>626.45662995927012</v>
      </c>
      <c r="AL518" s="8">
        <v>54</v>
      </c>
      <c r="AM518" s="17">
        <f t="shared" si="162"/>
        <v>0.96434806034482778</v>
      </c>
      <c r="AN518" s="8">
        <v>45</v>
      </c>
      <c r="AO518" s="17">
        <f t="shared" si="163"/>
        <v>1.1988787074993958</v>
      </c>
      <c r="AP518" s="7">
        <v>50</v>
      </c>
      <c r="AQ518" s="17">
        <f t="shared" si="164"/>
        <v>0.97661947345934463</v>
      </c>
      <c r="AR518" s="21">
        <v>52.175498180958741</v>
      </c>
      <c r="AS518" s="17">
        <f t="shared" si="165"/>
        <v>0.97302201209577222</v>
      </c>
      <c r="AT518" s="21">
        <v>54</v>
      </c>
      <c r="AU518" s="17">
        <f t="shared" si="169"/>
        <v>0.97898001378359722</v>
      </c>
      <c r="AV518" s="21">
        <v>52</v>
      </c>
      <c r="AW518" s="17">
        <f t="shared" si="170"/>
        <v>1.0124683152060572</v>
      </c>
      <c r="AX518" s="17"/>
      <c r="AY518" s="21">
        <v>56.709999999999994</v>
      </c>
      <c r="AZ518" s="17">
        <f t="shared" si="171"/>
        <v>1.0583273932186974</v>
      </c>
      <c r="BA518" s="17"/>
      <c r="BB518" s="21">
        <v>28.869999999999997</v>
      </c>
      <c r="BC518" s="17">
        <f t="shared" si="172"/>
        <v>0.53342558267878937</v>
      </c>
      <c r="BD518" s="21">
        <v>39.67</v>
      </c>
      <c r="BE518" s="17">
        <f t="shared" si="173"/>
        <v>0.67961190866919119</v>
      </c>
      <c r="BF518" s="21">
        <v>45.63</v>
      </c>
      <c r="BG518" s="17">
        <f t="shared" si="174"/>
        <v>0.95062500000000005</v>
      </c>
      <c r="BH518" s="21">
        <v>40.75</v>
      </c>
      <c r="BI518" s="17">
        <f t="shared" si="175"/>
        <v>0.84895833333333337</v>
      </c>
      <c r="BJ518" s="21">
        <f t="shared" si="176"/>
        <v>566.9476542464929</v>
      </c>
      <c r="BK518" s="21">
        <f t="shared" si="177"/>
        <v>518.80549818095869</v>
      </c>
      <c r="BL518" s="21">
        <f t="shared" si="178"/>
        <v>155.50897571277721</v>
      </c>
      <c r="BM518" s="21">
        <f t="shared" si="179"/>
        <v>86.38</v>
      </c>
      <c r="BN518" s="17"/>
      <c r="BO518" s="17" t="s">
        <v>1601</v>
      </c>
      <c r="BQ518" s="17">
        <v>0.82521298602676807</v>
      </c>
      <c r="BR518" s="26">
        <v>0.72</v>
      </c>
      <c r="BS518" s="26">
        <f t="shared" si="180"/>
        <v>0.92521298602676805</v>
      </c>
      <c r="BU518" s="17">
        <f t="shared" si="181"/>
        <v>0</v>
      </c>
    </row>
    <row r="519" spans="1:73" s="6" customFormat="1" ht="18.75" customHeight="1" x14ac:dyDescent="0.15">
      <c r="A519" s="6" t="s">
        <v>1541</v>
      </c>
      <c r="B519" s="6" t="s">
        <v>1180</v>
      </c>
      <c r="C519" s="6" t="s">
        <v>1474</v>
      </c>
      <c r="D519" s="6" t="s">
        <v>1200</v>
      </c>
      <c r="E519" s="6" t="s">
        <v>1200</v>
      </c>
      <c r="F519" s="6" t="s">
        <v>1200</v>
      </c>
      <c r="G519" s="6" t="s">
        <v>24</v>
      </c>
      <c r="H519" s="6" t="s">
        <v>1209</v>
      </c>
      <c r="I519" s="6" t="s">
        <v>1210</v>
      </c>
      <c r="J519" s="6" t="s">
        <v>29</v>
      </c>
      <c r="K519" s="6" t="s">
        <v>1520</v>
      </c>
      <c r="L519" s="6" t="s">
        <v>1545</v>
      </c>
      <c r="M519" s="6" t="s">
        <v>1533</v>
      </c>
      <c r="N519" s="6">
        <v>1</v>
      </c>
      <c r="O519" s="8"/>
      <c r="P519" s="8">
        <f>VLOOKUP(H519,[1]地区分门店生意计划!$O$2:$AB$1572,14,0)</f>
        <v>0</v>
      </c>
      <c r="Q519" s="8">
        <v>19.166666666666668</v>
      </c>
      <c r="R519" s="7">
        <f t="shared" si="166"/>
        <v>23.438691104741793</v>
      </c>
      <c r="S519" s="17">
        <f t="shared" si="167"/>
        <v>0.22288823155174553</v>
      </c>
      <c r="T519" s="6">
        <v>3</v>
      </c>
      <c r="U519" s="6">
        <v>2</v>
      </c>
      <c r="V519" s="6">
        <v>2</v>
      </c>
      <c r="W519" s="6">
        <v>1</v>
      </c>
      <c r="X519" s="6" t="s">
        <v>36</v>
      </c>
      <c r="Y519" s="8">
        <v>26.06728013275</v>
      </c>
      <c r="Z519" s="8">
        <v>17.473223713984002</v>
      </c>
      <c r="AA519" s="8">
        <v>22.505506109518802</v>
      </c>
      <c r="AB519" s="8">
        <v>21.772363855785201</v>
      </c>
      <c r="AC519" s="8">
        <v>22.9535374868004</v>
      </c>
      <c r="AD519" s="8">
        <v>21.650173480162898</v>
      </c>
      <c r="AE519" s="8">
        <v>22.2203952330668</v>
      </c>
      <c r="AF519" s="8">
        <v>23.401568864082101</v>
      </c>
      <c r="AG519" s="8">
        <v>25.845376376527401</v>
      </c>
      <c r="AH519" s="21">
        <v>25</v>
      </c>
      <c r="AI519" s="21">
        <v>26</v>
      </c>
      <c r="AJ519" s="21">
        <v>26.374868004223899</v>
      </c>
      <c r="AK519" s="8">
        <f t="shared" si="168"/>
        <v>281.26429325690151</v>
      </c>
      <c r="AL519" s="8">
        <v>30</v>
      </c>
      <c r="AM519" s="17">
        <f t="shared" si="162"/>
        <v>1.1508680555555573</v>
      </c>
      <c r="AN519" s="8">
        <v>18</v>
      </c>
      <c r="AO519" s="17">
        <f t="shared" si="163"/>
        <v>1.0301476301476307</v>
      </c>
      <c r="AP519" s="7">
        <v>24</v>
      </c>
      <c r="AQ519" s="17">
        <f t="shared" si="164"/>
        <v>1.066405700152155</v>
      </c>
      <c r="AR519" s="21">
        <v>26.096553330299788</v>
      </c>
      <c r="AS519" s="17">
        <f t="shared" si="165"/>
        <v>1.1986090946833774</v>
      </c>
      <c r="AT519" s="21">
        <v>23</v>
      </c>
      <c r="AU519" s="17">
        <f t="shared" si="169"/>
        <v>1.0020241983714413</v>
      </c>
      <c r="AV519" s="21">
        <v>25.5</v>
      </c>
      <c r="AW519" s="17">
        <f t="shared" si="170"/>
        <v>1.1778196615082335</v>
      </c>
      <c r="AX519" s="17"/>
      <c r="AY519" s="21">
        <v>2.42</v>
      </c>
      <c r="AZ519" s="17">
        <f t="shared" si="171"/>
        <v>0.10890895389649638</v>
      </c>
      <c r="BA519" s="17" t="s">
        <v>1537</v>
      </c>
      <c r="BB519" s="21">
        <v>25.5</v>
      </c>
      <c r="BC519" s="17">
        <f t="shared" si="172"/>
        <v>1.0896705322666924</v>
      </c>
      <c r="BD519" s="21">
        <v>41.500000000000007</v>
      </c>
      <c r="BE519" s="17">
        <f t="shared" si="173"/>
        <v>1.6057030625288178</v>
      </c>
      <c r="BF519" s="21">
        <v>26.92</v>
      </c>
      <c r="BG519" s="17">
        <f t="shared" si="174"/>
        <v>1.0768</v>
      </c>
      <c r="BH519" s="21">
        <v>20.990000000000002</v>
      </c>
      <c r="BI519" s="17">
        <f t="shared" si="175"/>
        <v>0.80730769230769239</v>
      </c>
      <c r="BJ519" s="21">
        <f t="shared" si="176"/>
        <v>254.8894252526776</v>
      </c>
      <c r="BK519" s="21">
        <f t="shared" si="177"/>
        <v>263.92655333029978</v>
      </c>
      <c r="BL519" s="21">
        <f t="shared" si="178"/>
        <v>77.374868004223899</v>
      </c>
      <c r="BM519" s="21">
        <f t="shared" si="179"/>
        <v>47.910000000000004</v>
      </c>
      <c r="BN519" s="17" t="s">
        <v>1601</v>
      </c>
      <c r="BO519" s="17" t="s">
        <v>1601</v>
      </c>
      <c r="BQ519" s="17">
        <v>0.82521298602676807</v>
      </c>
      <c r="BR519" s="26">
        <v>0.72</v>
      </c>
      <c r="BS519" s="26">
        <f t="shared" si="180"/>
        <v>0.92521298602676805</v>
      </c>
      <c r="BU519" s="17">
        <f t="shared" si="181"/>
        <v>0</v>
      </c>
    </row>
    <row r="520" spans="1:73" s="6" customFormat="1" ht="18.75" customHeight="1" x14ac:dyDescent="0.15">
      <c r="A520" s="6" t="s">
        <v>1541</v>
      </c>
      <c r="B520" s="6" t="s">
        <v>1180</v>
      </c>
      <c r="C520" s="6" t="s">
        <v>1474</v>
      </c>
      <c r="D520" s="6" t="s">
        <v>1200</v>
      </c>
      <c r="E520" s="6" t="s">
        <v>1200</v>
      </c>
      <c r="F520" s="6" t="s">
        <v>1200</v>
      </c>
      <c r="G520" s="6" t="s">
        <v>24</v>
      </c>
      <c r="H520" s="6" t="s">
        <v>1211</v>
      </c>
      <c r="I520" s="6" t="s">
        <v>1212</v>
      </c>
      <c r="J520" s="6" t="s">
        <v>29</v>
      </c>
      <c r="K520" s="6" t="s">
        <v>1520</v>
      </c>
      <c r="L520" s="6" t="s">
        <v>1545</v>
      </c>
      <c r="M520" s="6" t="s">
        <v>1533</v>
      </c>
      <c r="N520" s="6">
        <v>1</v>
      </c>
      <c r="O520" s="8"/>
      <c r="P520" s="8">
        <f>VLOOKUP(H520,[1]地区分门店生意计划!$O$2:$AB$1572,14,0)</f>
        <v>0</v>
      </c>
      <c r="Q520" s="8">
        <v>35</v>
      </c>
      <c r="R520" s="7">
        <f t="shared" si="166"/>
        <v>35.453374063458519</v>
      </c>
      <c r="S520" s="17">
        <f t="shared" si="167"/>
        <v>1.2953544670243344E-2</v>
      </c>
      <c r="T520" s="6">
        <v>3</v>
      </c>
      <c r="U520" s="6">
        <v>2</v>
      </c>
      <c r="V520" s="6">
        <v>2</v>
      </c>
      <c r="W520" s="6">
        <v>2</v>
      </c>
      <c r="X520" s="6" t="s">
        <v>36</v>
      </c>
      <c r="Y520" s="8">
        <v>43.445466887916702</v>
      </c>
      <c r="Z520" s="8">
        <v>29.1220395233067</v>
      </c>
      <c r="AA520" s="8">
        <v>35.842510182531299</v>
      </c>
      <c r="AB520" s="8">
        <v>34.620606426308598</v>
      </c>
      <c r="AC520" s="8">
        <v>36.589229144667399</v>
      </c>
      <c r="AD520" s="8">
        <v>34.416955800271502</v>
      </c>
      <c r="AE520" s="8">
        <v>35.367325388444698</v>
      </c>
      <c r="AF520" s="8">
        <v>37.3359481068034</v>
      </c>
      <c r="AG520" s="8">
        <v>41.408960627545603</v>
      </c>
      <c r="AH520" s="21">
        <v>25</v>
      </c>
      <c r="AI520" s="21">
        <v>30</v>
      </c>
      <c r="AJ520" s="21">
        <v>42.291446673706403</v>
      </c>
      <c r="AK520" s="8">
        <f t="shared" si="168"/>
        <v>425.44048876150225</v>
      </c>
      <c r="AL520" s="8">
        <v>27</v>
      </c>
      <c r="AM520" s="17">
        <f t="shared" si="162"/>
        <v>0.62146875000000035</v>
      </c>
      <c r="AN520" s="8">
        <v>30</v>
      </c>
      <c r="AO520" s="17">
        <f t="shared" si="163"/>
        <v>1.0301476301476296</v>
      </c>
      <c r="AP520" s="7">
        <v>37.5</v>
      </c>
      <c r="AQ520" s="17">
        <f t="shared" si="164"/>
        <v>1.0462436868686869</v>
      </c>
      <c r="AR520" s="21">
        <v>39.576391317016316</v>
      </c>
      <c r="AS520" s="17">
        <f t="shared" si="165"/>
        <v>1.1431455252309435</v>
      </c>
      <c r="AT520" s="21">
        <v>35</v>
      </c>
      <c r="AU520" s="17">
        <f t="shared" si="169"/>
        <v>0.95656565656565584</v>
      </c>
      <c r="AV520" s="21">
        <v>35</v>
      </c>
      <c r="AW520" s="17">
        <f t="shared" si="170"/>
        <v>1.0169406092483024</v>
      </c>
      <c r="AX520" s="17"/>
      <c r="AY520" s="21">
        <v>20.420000000000002</v>
      </c>
      <c r="AZ520" s="17">
        <f t="shared" si="171"/>
        <v>0.57736907656216707</v>
      </c>
      <c r="BA520" s="17" t="s">
        <v>1537</v>
      </c>
      <c r="BB520" s="21">
        <v>20.309999999999999</v>
      </c>
      <c r="BC520" s="17">
        <f t="shared" si="172"/>
        <v>0.54397975757575812</v>
      </c>
      <c r="BD520" s="21">
        <v>20.129999999999995</v>
      </c>
      <c r="BE520" s="17">
        <f t="shared" si="173"/>
        <v>0.48612666666666693</v>
      </c>
      <c r="BF520" s="21">
        <v>25.13</v>
      </c>
      <c r="BG520" s="17">
        <f t="shared" si="174"/>
        <v>1.0051999999999999</v>
      </c>
      <c r="BH520" s="21">
        <v>55.04</v>
      </c>
      <c r="BI520" s="17">
        <f t="shared" si="175"/>
        <v>1.8346666666666667</v>
      </c>
      <c r="BJ520" s="21">
        <f t="shared" si="176"/>
        <v>383.14904208779586</v>
      </c>
      <c r="BK520" s="21">
        <f t="shared" si="177"/>
        <v>345.10639131701635</v>
      </c>
      <c r="BL520" s="21">
        <f t="shared" si="178"/>
        <v>97.291446673706403</v>
      </c>
      <c r="BM520" s="21">
        <f t="shared" si="179"/>
        <v>80.17</v>
      </c>
      <c r="BN520" s="17"/>
      <c r="BO520" s="17"/>
      <c r="BQ520" s="17">
        <v>0.82521298602676807</v>
      </c>
      <c r="BR520" s="26">
        <v>0.72</v>
      </c>
      <c r="BS520" s="26">
        <f t="shared" si="180"/>
        <v>0.92521298602676805</v>
      </c>
      <c r="BU520" s="17">
        <f t="shared" si="181"/>
        <v>0</v>
      </c>
    </row>
    <row r="521" spans="1:73" s="6" customFormat="1" ht="18.75" customHeight="1" x14ac:dyDescent="0.15">
      <c r="A521" s="6" t="s">
        <v>1541</v>
      </c>
      <c r="B521" s="6" t="s">
        <v>1180</v>
      </c>
      <c r="C521" s="6" t="s">
        <v>1474</v>
      </c>
      <c r="D521" s="6" t="s">
        <v>1200</v>
      </c>
      <c r="E521" s="6" t="s">
        <v>1200</v>
      </c>
      <c r="F521" s="6" t="s">
        <v>1200</v>
      </c>
      <c r="G521" s="6" t="s">
        <v>24</v>
      </c>
      <c r="H521" s="6" t="s">
        <v>1213</v>
      </c>
      <c r="I521" s="6" t="s">
        <v>1214</v>
      </c>
      <c r="J521" s="6" t="s">
        <v>29</v>
      </c>
      <c r="K521" s="6" t="s">
        <v>1520</v>
      </c>
      <c r="L521" s="6" t="s">
        <v>1545</v>
      </c>
      <c r="M521" s="6" t="s">
        <v>1533</v>
      </c>
      <c r="N521" s="6">
        <v>1</v>
      </c>
      <c r="O521" s="8"/>
      <c r="P521" s="8">
        <f>VLOOKUP(H521,[1]地区分门店生意计划!$O$2:$AB$1572,14,0)</f>
        <v>0</v>
      </c>
      <c r="Q521" s="8">
        <v>19.166666666666668</v>
      </c>
      <c r="R521" s="7">
        <f t="shared" si="166"/>
        <v>24.752690199627903</v>
      </c>
      <c r="S521" s="17">
        <f t="shared" si="167"/>
        <v>0.29144470606754269</v>
      </c>
      <c r="T521" s="6">
        <v>4</v>
      </c>
      <c r="U521" s="6">
        <v>3</v>
      </c>
      <c r="V521" s="6">
        <v>3</v>
      </c>
      <c r="W521" s="6">
        <v>2</v>
      </c>
      <c r="X521" s="6" t="s">
        <v>41</v>
      </c>
      <c r="Y521" s="8">
        <v>25.101825313018601</v>
      </c>
      <c r="Z521" s="8">
        <v>16.826067280132701</v>
      </c>
      <c r="AA521" s="8">
        <v>20.709005883240302</v>
      </c>
      <c r="AB521" s="8">
        <v>20.003017046311701</v>
      </c>
      <c r="AC521" s="8">
        <v>21.140443505807799</v>
      </c>
      <c r="AD521" s="8">
        <v>19.885352240156902</v>
      </c>
      <c r="AE521" s="8">
        <v>20.434454668879201</v>
      </c>
      <c r="AF521" s="8">
        <v>31.571881128375299</v>
      </c>
      <c r="AG521" s="8">
        <v>33.925177251470799</v>
      </c>
      <c r="AH521" s="21">
        <v>25</v>
      </c>
      <c r="AI521" s="21">
        <v>28</v>
      </c>
      <c r="AJ521" s="21">
        <v>34.435058078141502</v>
      </c>
      <c r="AK521" s="8">
        <f t="shared" si="168"/>
        <v>297.03228239553482</v>
      </c>
      <c r="AL521" s="8">
        <v>19</v>
      </c>
      <c r="AM521" s="17">
        <f t="shared" si="162"/>
        <v>0.75691706730769093</v>
      </c>
      <c r="AN521" s="8">
        <v>17</v>
      </c>
      <c r="AO521" s="17">
        <f t="shared" si="163"/>
        <v>1.0103370987986402</v>
      </c>
      <c r="AP521" s="7">
        <v>21</v>
      </c>
      <c r="AQ521" s="17">
        <f t="shared" si="164"/>
        <v>1.0140515734265738</v>
      </c>
      <c r="AR521" s="21">
        <v>23.024388672225214</v>
      </c>
      <c r="AS521" s="17">
        <f t="shared" si="165"/>
        <v>1.1510457956876368</v>
      </c>
      <c r="AT521" s="21">
        <v>21.5</v>
      </c>
      <c r="AU521" s="17">
        <f t="shared" si="169"/>
        <v>1.0170079920079929</v>
      </c>
      <c r="AV521" s="21">
        <v>23</v>
      </c>
      <c r="AW521" s="17">
        <f t="shared" si="170"/>
        <v>1.1566302533758146</v>
      </c>
      <c r="AX521" s="17"/>
      <c r="AY521" s="21">
        <v>17.670000000000002</v>
      </c>
      <c r="AZ521" s="17">
        <f t="shared" si="171"/>
        <v>0.86471600472464061</v>
      </c>
      <c r="BA521" s="17" t="s">
        <v>1537</v>
      </c>
      <c r="BB521" s="21">
        <v>8.5399999999999991</v>
      </c>
      <c r="BC521" s="17">
        <f t="shared" si="172"/>
        <v>0.27049386019398935</v>
      </c>
      <c r="BD521" s="21">
        <v>16.170000000000002</v>
      </c>
      <c r="BE521" s="17">
        <f t="shared" si="173"/>
        <v>0.47663715594290562</v>
      </c>
      <c r="BF521" s="21">
        <v>28.91</v>
      </c>
      <c r="BG521" s="17">
        <f t="shared" si="174"/>
        <v>1.1564000000000001</v>
      </c>
      <c r="BH521" s="21">
        <v>29.72</v>
      </c>
      <c r="BI521" s="17">
        <f t="shared" si="175"/>
        <v>1.0614285714285714</v>
      </c>
      <c r="BJ521" s="21">
        <f t="shared" si="176"/>
        <v>262.59722431739334</v>
      </c>
      <c r="BK521" s="21">
        <f t="shared" si="177"/>
        <v>225.53438867222519</v>
      </c>
      <c r="BL521" s="21">
        <f t="shared" si="178"/>
        <v>87.435058078141509</v>
      </c>
      <c r="BM521" s="21">
        <f t="shared" si="179"/>
        <v>58.629999999999995</v>
      </c>
      <c r="BN521" s="17"/>
      <c r="BO521" s="17"/>
      <c r="BQ521" s="17">
        <v>0.82521298602676807</v>
      </c>
      <c r="BR521" s="26">
        <v>0.72</v>
      </c>
      <c r="BS521" s="26">
        <f t="shared" si="180"/>
        <v>0.92521298602676805</v>
      </c>
      <c r="BU521" s="17">
        <f t="shared" si="181"/>
        <v>0</v>
      </c>
    </row>
    <row r="522" spans="1:73" s="6" customFormat="1" ht="18.75" customHeight="1" x14ac:dyDescent="0.15">
      <c r="A522" s="6" t="s">
        <v>1541</v>
      </c>
      <c r="B522" s="6" t="s">
        <v>1180</v>
      </c>
      <c r="C522" s="6" t="s">
        <v>1474</v>
      </c>
      <c r="D522" s="6" t="s">
        <v>1200</v>
      </c>
      <c r="E522" s="6" t="s">
        <v>1200</v>
      </c>
      <c r="F522" s="6" t="s">
        <v>1200</v>
      </c>
      <c r="G522" s="6" t="s">
        <v>24</v>
      </c>
      <c r="H522" s="6" t="s">
        <v>1215</v>
      </c>
      <c r="I522" s="6" t="s">
        <v>1216</v>
      </c>
      <c r="J522" s="6" t="s">
        <v>29</v>
      </c>
      <c r="K522" s="6" t="s">
        <v>1520</v>
      </c>
      <c r="L522" s="6" t="s">
        <v>1545</v>
      </c>
      <c r="M522" s="6" t="s">
        <v>1533</v>
      </c>
      <c r="N522" s="6">
        <v>1</v>
      </c>
      <c r="O522" s="8"/>
      <c r="P522" s="8">
        <f>VLOOKUP(H522,[1]地区分门店生意计划!$O$2:$AB$1572,14,0)</f>
        <v>0</v>
      </c>
      <c r="Q522" s="8">
        <v>18.333333333333332</v>
      </c>
      <c r="R522" s="7">
        <f t="shared" si="166"/>
        <v>20.150022627847335</v>
      </c>
      <c r="S522" s="17">
        <f t="shared" si="167"/>
        <v>9.9092143337127458E-2</v>
      </c>
      <c r="T522" s="6">
        <v>4</v>
      </c>
      <c r="U522" s="6">
        <v>3</v>
      </c>
      <c r="V522" s="6">
        <v>2</v>
      </c>
      <c r="W522" s="6">
        <v>2</v>
      </c>
      <c r="X522" s="6" t="s">
        <v>36</v>
      </c>
      <c r="Y522" s="8">
        <v>24.136370493287099</v>
      </c>
      <c r="Z522" s="8">
        <v>16.1789108462815</v>
      </c>
      <c r="AA522" s="8">
        <v>19.912505656961802</v>
      </c>
      <c r="AB522" s="8">
        <v>19.233670236838101</v>
      </c>
      <c r="AC522" s="8">
        <v>20.327349524815201</v>
      </c>
      <c r="AD522" s="8">
        <v>19.120531000150901</v>
      </c>
      <c r="AE522" s="8">
        <v>19.6485141046915</v>
      </c>
      <c r="AF522" s="8">
        <v>20.7421933926686</v>
      </c>
      <c r="AG522" s="8">
        <v>23.004978126414201</v>
      </c>
      <c r="AH522" s="21">
        <v>19</v>
      </c>
      <c r="AI522" s="21">
        <v>17</v>
      </c>
      <c r="AJ522" s="21">
        <v>23.495248152059101</v>
      </c>
      <c r="AK522" s="8">
        <f t="shared" si="168"/>
        <v>241.80027153416802</v>
      </c>
      <c r="AL522" s="8">
        <v>20</v>
      </c>
      <c r="AM522" s="17">
        <f t="shared" si="162"/>
        <v>0.82862499999999906</v>
      </c>
      <c r="AN522" s="8">
        <v>16</v>
      </c>
      <c r="AO522" s="17">
        <f t="shared" si="163"/>
        <v>0.98894172494172439</v>
      </c>
      <c r="AP522" s="7">
        <v>20.6</v>
      </c>
      <c r="AQ522" s="17">
        <f t="shared" si="164"/>
        <v>1.0345257575757594</v>
      </c>
      <c r="AR522" s="21">
        <v>22.623467482517487</v>
      </c>
      <c r="AS522" s="17">
        <f t="shared" si="165"/>
        <v>1.1762428701302643</v>
      </c>
      <c r="AT522" s="21">
        <v>19</v>
      </c>
      <c r="AU522" s="17">
        <f t="shared" si="169"/>
        <v>0.93470129870129892</v>
      </c>
      <c r="AV522" s="21">
        <v>18</v>
      </c>
      <c r="AW522" s="17">
        <f t="shared" si="170"/>
        <v>0.9413964497041396</v>
      </c>
      <c r="AX522" s="17" t="s">
        <v>1537</v>
      </c>
      <c r="AY522" s="21">
        <v>14</v>
      </c>
      <c r="AZ522" s="17">
        <f t="shared" si="171"/>
        <v>0.71252207293666048</v>
      </c>
      <c r="BA522" s="17" t="s">
        <v>1537</v>
      </c>
      <c r="BB522" s="21">
        <v>6.5</v>
      </c>
      <c r="BC522" s="17">
        <f t="shared" si="172"/>
        <v>0.31337090909090876</v>
      </c>
      <c r="BD522" s="21">
        <v>7.5</v>
      </c>
      <c r="BE522" s="17">
        <f t="shared" si="173"/>
        <v>0.32601639344262351</v>
      </c>
      <c r="BF522" s="21">
        <v>13.41</v>
      </c>
      <c r="BG522" s="17">
        <f t="shared" si="174"/>
        <v>0.70578947368421052</v>
      </c>
      <c r="BH522" s="21">
        <v>39.379999999999995</v>
      </c>
      <c r="BI522" s="17">
        <f t="shared" si="175"/>
        <v>2.3164705882352941</v>
      </c>
      <c r="BJ522" s="21">
        <f t="shared" si="176"/>
        <v>218.30502338210891</v>
      </c>
      <c r="BK522" s="21">
        <f t="shared" si="177"/>
        <v>197.01346748251748</v>
      </c>
      <c r="BL522" s="21">
        <f t="shared" si="178"/>
        <v>59.495248152059105</v>
      </c>
      <c r="BM522" s="21">
        <f t="shared" si="179"/>
        <v>52.789999999999992</v>
      </c>
      <c r="BN522" s="17"/>
      <c r="BO522" s="17"/>
      <c r="BQ522" s="17">
        <v>0.82521298602676807</v>
      </c>
      <c r="BR522" s="26">
        <v>0.72</v>
      </c>
      <c r="BS522" s="26">
        <f t="shared" si="180"/>
        <v>0.92521298602676805</v>
      </c>
      <c r="BU522" s="17">
        <f t="shared" si="181"/>
        <v>0</v>
      </c>
    </row>
    <row r="523" spans="1:73" s="6" customFormat="1" ht="18.75" customHeight="1" x14ac:dyDescent="0.15">
      <c r="A523" s="6" t="s">
        <v>1541</v>
      </c>
      <c r="B523" s="6" t="s">
        <v>1180</v>
      </c>
      <c r="C523" s="6" t="s">
        <v>1474</v>
      </c>
      <c r="D523" s="6" t="s">
        <v>1200</v>
      </c>
      <c r="E523" s="6" t="s">
        <v>1200</v>
      </c>
      <c r="F523" s="6" t="s">
        <v>1200</v>
      </c>
      <c r="G523" s="6" t="s">
        <v>24</v>
      </c>
      <c r="H523" s="6" t="s">
        <v>1217</v>
      </c>
      <c r="I523" s="6" t="s">
        <v>1218</v>
      </c>
      <c r="J523" s="6" t="s">
        <v>29</v>
      </c>
      <c r="K523" s="6" t="s">
        <v>1520</v>
      </c>
      <c r="L523" s="6" t="s">
        <v>1545</v>
      </c>
      <c r="M523" s="6" t="s">
        <v>1533</v>
      </c>
      <c r="N523" s="6">
        <v>1</v>
      </c>
      <c r="O523" s="8"/>
      <c r="P523" s="8">
        <f>VLOOKUP(H523,[1]地区分门店生意计划!$O$2:$AB$1572,14,0)</f>
        <v>0</v>
      </c>
      <c r="Q523" s="8">
        <v>20</v>
      </c>
      <c r="R523" s="7">
        <f t="shared" si="166"/>
        <v>22.877690199627896</v>
      </c>
      <c r="S523" s="17">
        <f t="shared" si="167"/>
        <v>0.14388450998139479</v>
      </c>
      <c r="T523" s="6">
        <v>2</v>
      </c>
      <c r="U523" s="6">
        <v>3</v>
      </c>
      <c r="V523" s="6">
        <v>3</v>
      </c>
      <c r="W523" s="6">
        <v>2</v>
      </c>
      <c r="X523" s="6" t="s">
        <v>41</v>
      </c>
      <c r="Y523" s="8">
        <v>25.101825313018601</v>
      </c>
      <c r="Z523" s="8">
        <v>16.826067280132701</v>
      </c>
      <c r="AA523" s="8">
        <v>20.709005883240302</v>
      </c>
      <c r="AB523" s="8">
        <v>22.003017046311701</v>
      </c>
      <c r="AC523" s="8">
        <v>23.140443505807799</v>
      </c>
      <c r="AD523" s="8">
        <v>21.885352240156902</v>
      </c>
      <c r="AE523" s="8">
        <v>22.434454668879201</v>
      </c>
      <c r="AF523" s="8">
        <v>24.571881128375299</v>
      </c>
      <c r="AG523" s="8">
        <v>25.925177251470799</v>
      </c>
      <c r="AH523" s="21">
        <v>22.5</v>
      </c>
      <c r="AI523" s="21">
        <v>23</v>
      </c>
      <c r="AJ523" s="21">
        <v>26.435058078141498</v>
      </c>
      <c r="AK523" s="8">
        <f t="shared" si="168"/>
        <v>274.53228239553476</v>
      </c>
      <c r="AL523" s="8">
        <v>22</v>
      </c>
      <c r="AM523" s="17">
        <f t="shared" si="162"/>
        <v>0.87643028846153681</v>
      </c>
      <c r="AN523" s="8">
        <v>17</v>
      </c>
      <c r="AO523" s="17">
        <f t="shared" si="163"/>
        <v>1.0103370987986402</v>
      </c>
      <c r="AP523" s="7">
        <v>21.3</v>
      </c>
      <c r="AQ523" s="17">
        <f t="shared" si="164"/>
        <v>1.0285380244755249</v>
      </c>
      <c r="AR523" s="21">
        <v>23.338875123274164</v>
      </c>
      <c r="AS523" s="17">
        <f t="shared" si="165"/>
        <v>1.0607124956614251</v>
      </c>
      <c r="AT523" s="21">
        <v>25</v>
      </c>
      <c r="AU523" s="17">
        <f t="shared" si="169"/>
        <v>1.0803595874783252</v>
      </c>
      <c r="AV523" s="21">
        <v>22</v>
      </c>
      <c r="AW523" s="17">
        <f t="shared" si="170"/>
        <v>1.0052385613256309</v>
      </c>
      <c r="AX523" s="17"/>
      <c r="AY523" s="21">
        <v>28.75</v>
      </c>
      <c r="AZ523" s="17">
        <f t="shared" si="171"/>
        <v>1.281510980513453</v>
      </c>
      <c r="BA523" s="17"/>
      <c r="BB523" s="21">
        <v>11.83</v>
      </c>
      <c r="BC523" s="17">
        <f t="shared" si="172"/>
        <v>0.4814446211177078</v>
      </c>
      <c r="BD523" s="21">
        <v>19.170000000000002</v>
      </c>
      <c r="BE523" s="17">
        <f t="shared" si="173"/>
        <v>0.73943563872499429</v>
      </c>
      <c r="BF523" s="21">
        <v>30.069999999999993</v>
      </c>
      <c r="BG523" s="17">
        <f t="shared" si="174"/>
        <v>1.3364444444444441</v>
      </c>
      <c r="BH523" s="21">
        <v>27.65</v>
      </c>
      <c r="BI523" s="17">
        <f t="shared" si="175"/>
        <v>1.2021739130434781</v>
      </c>
      <c r="BJ523" s="21">
        <f t="shared" si="176"/>
        <v>248.09722431739328</v>
      </c>
      <c r="BK523" s="21">
        <f t="shared" si="177"/>
        <v>248.10887512327415</v>
      </c>
      <c r="BL523" s="21">
        <f t="shared" si="178"/>
        <v>71.935058078141495</v>
      </c>
      <c r="BM523" s="21">
        <f t="shared" si="179"/>
        <v>57.719999999999992</v>
      </c>
      <c r="BN523" s="17"/>
      <c r="BO523" s="17"/>
      <c r="BQ523" s="17">
        <v>0.82521298602676807</v>
      </c>
      <c r="BR523" s="26">
        <v>0.72</v>
      </c>
      <c r="BS523" s="26">
        <f t="shared" si="180"/>
        <v>0.92521298602676805</v>
      </c>
      <c r="BU523" s="17">
        <f t="shared" si="181"/>
        <v>0</v>
      </c>
    </row>
    <row r="524" spans="1:73" s="6" customFormat="1" ht="18.75" customHeight="1" x14ac:dyDescent="0.15">
      <c r="A524" s="6" t="s">
        <v>1541</v>
      </c>
      <c r="B524" s="6" t="s">
        <v>1180</v>
      </c>
      <c r="C524" s="6" t="s">
        <v>1474</v>
      </c>
      <c r="D524" s="6" t="s">
        <v>1200</v>
      </c>
      <c r="E524" s="6" t="s">
        <v>1200</v>
      </c>
      <c r="F524" s="6" t="s">
        <v>1200</v>
      </c>
      <c r="G524" s="6" t="s">
        <v>24</v>
      </c>
      <c r="H524" s="6" t="s">
        <v>1219</v>
      </c>
      <c r="I524" s="6" t="s">
        <v>1220</v>
      </c>
      <c r="J524" s="6" t="s">
        <v>29</v>
      </c>
      <c r="K524" s="6" t="s">
        <v>1520</v>
      </c>
      <c r="L524" s="6" t="s">
        <v>1545</v>
      </c>
      <c r="M524" s="6" t="s">
        <v>1533</v>
      </c>
      <c r="N524" s="6">
        <v>1</v>
      </c>
      <c r="O524" s="8"/>
      <c r="P524" s="8">
        <f>VLOOKUP(H524,[1]地区分门店生意计划!$O$2:$AB$1572,14,0)</f>
        <v>0</v>
      </c>
      <c r="Q524" s="8">
        <v>12.5</v>
      </c>
      <c r="R524" s="7">
        <f t="shared" si="166"/>
        <v>16.486684768944553</v>
      </c>
      <c r="S524" s="17">
        <f t="shared" si="167"/>
        <v>0.31893478151556431</v>
      </c>
      <c r="T524" s="6">
        <v>3</v>
      </c>
      <c r="U524" s="6">
        <v>2</v>
      </c>
      <c r="V524" s="6">
        <v>1</v>
      </c>
      <c r="W524" s="6">
        <v>1</v>
      </c>
      <c r="Y524" s="8">
        <v>19.309096394629702</v>
      </c>
      <c r="Z524" s="8">
        <v>12.9431286770252</v>
      </c>
      <c r="AA524" s="8">
        <v>15.930004525569499</v>
      </c>
      <c r="AB524" s="8">
        <v>15.3869361894705</v>
      </c>
      <c r="AC524" s="8">
        <v>16.261879619852198</v>
      </c>
      <c r="AD524" s="8">
        <v>15.2964248001207</v>
      </c>
      <c r="AE524" s="8">
        <v>15.718811283753199</v>
      </c>
      <c r="AF524" s="8">
        <v>16.593754714134899</v>
      </c>
      <c r="AG524" s="8">
        <v>18.403982501131399</v>
      </c>
      <c r="AH524" s="21">
        <v>15.2</v>
      </c>
      <c r="AI524" s="21">
        <v>18</v>
      </c>
      <c r="AJ524" s="21">
        <v>18.796198521647302</v>
      </c>
      <c r="AK524" s="8">
        <f t="shared" si="168"/>
        <v>197.84021722733462</v>
      </c>
      <c r="AL524" s="8">
        <v>21</v>
      </c>
      <c r="AM524" s="17">
        <f t="shared" si="162"/>
        <v>1.0875703124999976</v>
      </c>
      <c r="AN524" s="8">
        <v>14</v>
      </c>
      <c r="AO524" s="17">
        <f t="shared" si="163"/>
        <v>1.081655011655011</v>
      </c>
      <c r="AP524" s="7">
        <v>18</v>
      </c>
      <c r="AQ524" s="17">
        <f t="shared" si="164"/>
        <v>1.1299431818181795</v>
      </c>
      <c r="AR524" s="21">
        <v>20.211598193473193</v>
      </c>
      <c r="AS524" s="17">
        <f t="shared" si="165"/>
        <v>1.3135557296522928</v>
      </c>
      <c r="AT524" s="21">
        <v>17</v>
      </c>
      <c r="AU524" s="17">
        <f t="shared" si="169"/>
        <v>1.0453896103896083</v>
      </c>
      <c r="AV524" s="21">
        <v>16</v>
      </c>
      <c r="AW524" s="17">
        <f t="shared" si="170"/>
        <v>1.0459960552268233</v>
      </c>
      <c r="AX524" s="17"/>
      <c r="AY524" s="21">
        <v>5.68</v>
      </c>
      <c r="AZ524" s="17">
        <f t="shared" si="171"/>
        <v>0.36135047984644925</v>
      </c>
      <c r="BA524" s="17" t="s">
        <v>1537</v>
      </c>
      <c r="BB524" s="21">
        <v>7.86</v>
      </c>
      <c r="BC524" s="17">
        <f t="shared" si="172"/>
        <v>0.47367218181818077</v>
      </c>
      <c r="BD524" s="21">
        <v>15.75</v>
      </c>
      <c r="BE524" s="17">
        <f t="shared" si="173"/>
        <v>0.8557930327868849</v>
      </c>
      <c r="BF524" s="21">
        <v>14.079999999999997</v>
      </c>
      <c r="BG524" s="17">
        <f t="shared" si="174"/>
        <v>0.92631578947368398</v>
      </c>
      <c r="BH524" s="21">
        <v>3.46</v>
      </c>
      <c r="BI524" s="17">
        <f t="shared" si="175"/>
        <v>0.19222222222222221</v>
      </c>
      <c r="BJ524" s="21">
        <f t="shared" si="176"/>
        <v>179.04401870568731</v>
      </c>
      <c r="BK524" s="21">
        <f t="shared" si="177"/>
        <v>153.04159819347316</v>
      </c>
      <c r="BL524" s="21">
        <f t="shared" si="178"/>
        <v>51.996198521647301</v>
      </c>
      <c r="BM524" s="21">
        <f t="shared" si="179"/>
        <v>17.539999999999996</v>
      </c>
      <c r="BN524" s="17" t="s">
        <v>1601</v>
      </c>
      <c r="BO524" s="17" t="s">
        <v>1601</v>
      </c>
      <c r="BQ524" s="17">
        <v>0.82521298602676807</v>
      </c>
      <c r="BR524" s="26">
        <v>0.72</v>
      </c>
      <c r="BS524" s="26">
        <f t="shared" si="180"/>
        <v>0.92521298602676805</v>
      </c>
      <c r="BU524" s="17">
        <f t="shared" si="181"/>
        <v>0</v>
      </c>
    </row>
    <row r="525" spans="1:73" s="6" customFormat="1" ht="18.75" customHeight="1" x14ac:dyDescent="0.15">
      <c r="A525" s="6" t="s">
        <v>1541</v>
      </c>
      <c r="B525" s="6" t="s">
        <v>1180</v>
      </c>
      <c r="C525" s="6" t="s">
        <v>1474</v>
      </c>
      <c r="D525" s="6" t="s">
        <v>1221</v>
      </c>
      <c r="E525" s="6" t="s">
        <v>1221</v>
      </c>
      <c r="F525" s="6" t="s">
        <v>1221</v>
      </c>
      <c r="G525" s="6" t="s">
        <v>61</v>
      </c>
      <c r="H525" s="6" t="s">
        <v>1222</v>
      </c>
      <c r="I525" s="6" t="s">
        <v>1223</v>
      </c>
      <c r="J525" s="6" t="s">
        <v>29</v>
      </c>
      <c r="K525" s="6" t="s">
        <v>1520</v>
      </c>
      <c r="L525" s="6" t="s">
        <v>1545</v>
      </c>
      <c r="M525" s="6" t="s">
        <v>1533</v>
      </c>
      <c r="N525" s="6">
        <v>1</v>
      </c>
      <c r="O525" s="8"/>
      <c r="P525" s="8">
        <f>VLOOKUP(H525,[1]地区分门店生意计划!$O$2:$AB$1572,14,0)</f>
        <v>27.164247915330332</v>
      </c>
      <c r="Q525" s="8">
        <v>31.91380083333333</v>
      </c>
      <c r="R525" s="7">
        <f t="shared" si="166"/>
        <v>37.024999999999999</v>
      </c>
      <c r="S525" s="17">
        <f t="shared" si="167"/>
        <v>0.16015639106602819</v>
      </c>
      <c r="T525" s="6">
        <v>2</v>
      </c>
      <c r="U525" s="6">
        <v>2</v>
      </c>
      <c r="V525" s="6">
        <v>3</v>
      </c>
      <c r="W525" s="6">
        <v>2</v>
      </c>
      <c r="X525" s="6" t="s">
        <v>36</v>
      </c>
      <c r="Y525" s="8">
        <v>43</v>
      </c>
      <c r="Z525" s="8">
        <v>32</v>
      </c>
      <c r="AA525" s="8">
        <v>30</v>
      </c>
      <c r="AB525" s="8">
        <v>30</v>
      </c>
      <c r="AC525" s="8">
        <v>28</v>
      </c>
      <c r="AD525" s="8">
        <v>47</v>
      </c>
      <c r="AE525" s="8">
        <v>31</v>
      </c>
      <c r="AF525" s="8">
        <v>41</v>
      </c>
      <c r="AG525" s="8">
        <v>43</v>
      </c>
      <c r="AH525" s="21">
        <v>28.8</v>
      </c>
      <c r="AI525" s="21">
        <v>44.5</v>
      </c>
      <c r="AJ525" s="21">
        <v>46</v>
      </c>
      <c r="AK525" s="8">
        <f t="shared" si="168"/>
        <v>444.3</v>
      </c>
      <c r="AL525" s="8">
        <v>47.473200000000006</v>
      </c>
      <c r="AM525" s="17">
        <f t="shared" si="162"/>
        <v>1.1040279069767442</v>
      </c>
      <c r="AN525" s="8">
        <v>30</v>
      </c>
      <c r="AO525" s="17">
        <f t="shared" si="163"/>
        <v>0.9375</v>
      </c>
      <c r="AP525" s="7">
        <v>31</v>
      </c>
      <c r="AQ525" s="17">
        <f t="shared" si="164"/>
        <v>1.0333333333333334</v>
      </c>
      <c r="AR525" s="21">
        <v>32.970833333333331</v>
      </c>
      <c r="AS525" s="17">
        <f t="shared" si="165"/>
        <v>1.0990277777777777</v>
      </c>
      <c r="AT525" s="21">
        <v>57</v>
      </c>
      <c r="AU525" s="17">
        <f t="shared" si="169"/>
        <v>2.0357142857142856</v>
      </c>
      <c r="AV525" s="21">
        <v>47</v>
      </c>
      <c r="AW525" s="17">
        <f t="shared" si="170"/>
        <v>1</v>
      </c>
      <c r="AX525" s="17"/>
      <c r="AY525" s="21">
        <v>6.67</v>
      </c>
      <c r="AZ525" s="17">
        <f t="shared" si="171"/>
        <v>0.21516129032258063</v>
      </c>
      <c r="BA525" s="17" t="s">
        <v>1537</v>
      </c>
      <c r="BB525" s="21">
        <v>17.390000000000004</v>
      </c>
      <c r="BC525" s="17">
        <f t="shared" si="172"/>
        <v>0.42414634146341473</v>
      </c>
      <c r="BD525" s="21">
        <v>32</v>
      </c>
      <c r="BE525" s="17">
        <f t="shared" si="173"/>
        <v>0.7441860465116279</v>
      </c>
      <c r="BF525" s="21">
        <v>16.170000000000002</v>
      </c>
      <c r="BG525" s="17">
        <f t="shared" si="174"/>
        <v>0.56145833333333339</v>
      </c>
      <c r="BH525" s="21">
        <v>45</v>
      </c>
      <c r="BI525" s="17">
        <f t="shared" si="175"/>
        <v>1.0112359550561798</v>
      </c>
      <c r="BJ525" s="21">
        <f t="shared" si="176"/>
        <v>398.3</v>
      </c>
      <c r="BK525" s="21">
        <f t="shared" si="177"/>
        <v>362.67403333333334</v>
      </c>
      <c r="BL525" s="21">
        <f t="shared" si="178"/>
        <v>119.3</v>
      </c>
      <c r="BM525" s="21">
        <f t="shared" si="179"/>
        <v>61.17</v>
      </c>
      <c r="BN525" s="17"/>
      <c r="BO525" s="17"/>
      <c r="BQ525" s="17">
        <v>0.74299225517384981</v>
      </c>
      <c r="BR525" s="26">
        <v>0.72</v>
      </c>
      <c r="BS525" s="26">
        <f t="shared" si="180"/>
        <v>0.84299225517384979</v>
      </c>
      <c r="BU525" s="17">
        <f t="shared" si="181"/>
        <v>0</v>
      </c>
    </row>
    <row r="526" spans="1:73" s="6" customFormat="1" ht="18.75" customHeight="1" x14ac:dyDescent="0.15">
      <c r="A526" s="6" t="s">
        <v>1541</v>
      </c>
      <c r="B526" s="6" t="s">
        <v>1180</v>
      </c>
      <c r="C526" s="6" t="s">
        <v>1474</v>
      </c>
      <c r="D526" s="6" t="s">
        <v>1221</v>
      </c>
      <c r="E526" s="6" t="s">
        <v>1221</v>
      </c>
      <c r="F526" s="6" t="s">
        <v>1221</v>
      </c>
      <c r="G526" s="6" t="s">
        <v>61</v>
      </c>
      <c r="H526" s="6" t="s">
        <v>1224</v>
      </c>
      <c r="I526" s="6" t="s">
        <v>1225</v>
      </c>
      <c r="J526" s="6" t="s">
        <v>29</v>
      </c>
      <c r="K526" s="6" t="s">
        <v>1520</v>
      </c>
      <c r="L526" s="6" t="s">
        <v>1545</v>
      </c>
      <c r="M526" s="6" t="s">
        <v>1533</v>
      </c>
      <c r="N526" s="6">
        <v>1</v>
      </c>
      <c r="O526" s="8"/>
      <c r="P526" s="8">
        <f>VLOOKUP(H526,[1]地区分门店生意计划!$O$2:$AB$1572,14,0)</f>
        <v>54.8279158040026</v>
      </c>
      <c r="Q526" s="8">
        <v>46.465953633333335</v>
      </c>
      <c r="R526" s="7">
        <f t="shared" si="166"/>
        <v>53.755833333333335</v>
      </c>
      <c r="S526" s="17">
        <f t="shared" si="167"/>
        <v>0.15688647558005675</v>
      </c>
      <c r="T526" s="6">
        <v>1</v>
      </c>
      <c r="U526" s="6">
        <v>2</v>
      </c>
      <c r="V526" s="6">
        <v>2</v>
      </c>
      <c r="W526" s="6">
        <v>1</v>
      </c>
      <c r="X526" s="6" t="s">
        <v>36</v>
      </c>
      <c r="Y526" s="8">
        <v>61</v>
      </c>
      <c r="Z526" s="8">
        <v>41</v>
      </c>
      <c r="AA526" s="8">
        <v>51</v>
      </c>
      <c r="AB526" s="8">
        <v>50</v>
      </c>
      <c r="AC526" s="8">
        <v>59</v>
      </c>
      <c r="AD526" s="8">
        <v>52</v>
      </c>
      <c r="AE526" s="8">
        <v>54</v>
      </c>
      <c r="AF526" s="8">
        <v>56</v>
      </c>
      <c r="AG526" s="8">
        <v>56</v>
      </c>
      <c r="AH526" s="21">
        <v>48</v>
      </c>
      <c r="AI526" s="21">
        <v>56.07</v>
      </c>
      <c r="AJ526" s="21">
        <v>61</v>
      </c>
      <c r="AK526" s="8">
        <f t="shared" si="168"/>
        <v>645.07000000000005</v>
      </c>
      <c r="AL526" s="8">
        <v>63.433440000000004</v>
      </c>
      <c r="AM526" s="17">
        <f t="shared" si="162"/>
        <v>1.0398924590163936</v>
      </c>
      <c r="AN526" s="8">
        <v>38.615148156666869</v>
      </c>
      <c r="AO526" s="17">
        <f t="shared" si="163"/>
        <v>0.94183288186992364</v>
      </c>
      <c r="AP526" s="7">
        <v>51</v>
      </c>
      <c r="AQ526" s="17">
        <f t="shared" si="164"/>
        <v>1</v>
      </c>
      <c r="AR526" s="21">
        <v>52.941832881869921</v>
      </c>
      <c r="AS526" s="17">
        <f t="shared" si="165"/>
        <v>1.0588366576373984</v>
      </c>
      <c r="AT526" s="21">
        <v>14.58</v>
      </c>
      <c r="AU526" s="17">
        <f t="shared" si="169"/>
        <v>0.2471186440677966</v>
      </c>
      <c r="AV526" s="21">
        <v>53</v>
      </c>
      <c r="AW526" s="17">
        <f t="shared" si="170"/>
        <v>1.0192307692307692</v>
      </c>
      <c r="AX526" s="17"/>
      <c r="AY526" s="21">
        <v>21.75</v>
      </c>
      <c r="AZ526" s="17">
        <f t="shared" si="171"/>
        <v>0.40277777777777779</v>
      </c>
      <c r="BA526" s="17" t="s">
        <v>1537</v>
      </c>
      <c r="BB526" s="21">
        <v>2</v>
      </c>
      <c r="BC526" s="17">
        <f t="shared" si="172"/>
        <v>3.5714285714285712E-2</v>
      </c>
      <c r="BD526" s="21">
        <v>22.01</v>
      </c>
      <c r="BE526" s="17">
        <f t="shared" si="173"/>
        <v>0.39303571428571432</v>
      </c>
      <c r="BF526" s="21">
        <v>51.99</v>
      </c>
      <c r="BG526" s="17">
        <f t="shared" si="174"/>
        <v>1.0831250000000001</v>
      </c>
      <c r="BH526" s="21">
        <v>56</v>
      </c>
      <c r="BI526" s="17">
        <f t="shared" si="175"/>
        <v>0.99875156054931336</v>
      </c>
      <c r="BJ526" s="21">
        <f t="shared" si="176"/>
        <v>584.07000000000005</v>
      </c>
      <c r="BK526" s="21">
        <f t="shared" si="177"/>
        <v>427.32042103853678</v>
      </c>
      <c r="BL526" s="21">
        <f t="shared" si="178"/>
        <v>165.07</v>
      </c>
      <c r="BM526" s="21">
        <f t="shared" si="179"/>
        <v>107.99000000000001</v>
      </c>
      <c r="BN526" s="17"/>
      <c r="BO526" s="17" t="s">
        <v>1601</v>
      </c>
      <c r="BQ526" s="17">
        <v>0.74299225517384981</v>
      </c>
      <c r="BR526" s="26">
        <v>0.72</v>
      </c>
      <c r="BS526" s="26">
        <f t="shared" si="180"/>
        <v>0.84299225517384979</v>
      </c>
      <c r="BU526" s="17">
        <f t="shared" si="181"/>
        <v>0</v>
      </c>
    </row>
    <row r="527" spans="1:73" s="6" customFormat="1" ht="18.75" customHeight="1" x14ac:dyDescent="0.15">
      <c r="A527" s="6" t="s">
        <v>1541</v>
      </c>
      <c r="B527" s="6" t="s">
        <v>1180</v>
      </c>
      <c r="C527" s="6" t="s">
        <v>1474</v>
      </c>
      <c r="D527" s="6" t="s">
        <v>1221</v>
      </c>
      <c r="E527" s="6" t="s">
        <v>1221</v>
      </c>
      <c r="F527" s="6" t="s">
        <v>1221</v>
      </c>
      <c r="G527" s="6" t="s">
        <v>61</v>
      </c>
      <c r="H527" s="6" t="s">
        <v>1226</v>
      </c>
      <c r="I527" s="6" t="s">
        <v>1227</v>
      </c>
      <c r="J527" s="6" t="s">
        <v>29</v>
      </c>
      <c r="K527" s="6" t="s">
        <v>1520</v>
      </c>
      <c r="L527" s="6" t="s">
        <v>1545</v>
      </c>
      <c r="M527" s="6" t="s">
        <v>1533</v>
      </c>
      <c r="N527" s="6">
        <f>VLOOKUP(H527,[1]地区分门店生意计划!$O$2:$Y$1572,11,0)</f>
        <v>2</v>
      </c>
      <c r="O527" s="8"/>
      <c r="P527" s="8">
        <f>VLOOKUP(H527,[1]地区分门店生意计划!$O$2:$AB$1572,14,0)</f>
        <v>57.431047610701249</v>
      </c>
      <c r="Q527" s="8">
        <v>43.595965</v>
      </c>
      <c r="R527" s="7">
        <f t="shared" si="166"/>
        <v>49.7894840176644</v>
      </c>
      <c r="S527" s="17">
        <f t="shared" si="167"/>
        <v>0.14206633613143782</v>
      </c>
      <c r="T527" s="6">
        <v>1</v>
      </c>
      <c r="U527" s="6">
        <v>1</v>
      </c>
      <c r="V527" s="6">
        <v>3</v>
      </c>
      <c r="W527" s="6">
        <v>2</v>
      </c>
      <c r="X527" s="6" t="s">
        <v>36</v>
      </c>
      <c r="Y527" s="8">
        <v>65</v>
      </c>
      <c r="Z527" s="8">
        <v>35</v>
      </c>
      <c r="AA527" s="8">
        <v>50</v>
      </c>
      <c r="AB527" s="8">
        <v>50</v>
      </c>
      <c r="AC527" s="8">
        <v>50</v>
      </c>
      <c r="AD527" s="8">
        <v>45</v>
      </c>
      <c r="AE527" s="8">
        <v>45</v>
      </c>
      <c r="AF527" s="8">
        <v>46</v>
      </c>
      <c r="AG527" s="8">
        <v>56</v>
      </c>
      <c r="AH527" s="21">
        <v>44.633808211972813</v>
      </c>
      <c r="AI527" s="21">
        <v>49.84</v>
      </c>
      <c r="AJ527" s="21">
        <v>61</v>
      </c>
      <c r="AK527" s="8">
        <f t="shared" si="168"/>
        <v>597.47380821197282</v>
      </c>
      <c r="AL527" s="8">
        <v>71.75</v>
      </c>
      <c r="AM527" s="17">
        <f t="shared" si="162"/>
        <v>1.1038461538461539</v>
      </c>
      <c r="AN527" s="8">
        <v>22.776631300000002</v>
      </c>
      <c r="AO527" s="17">
        <f t="shared" si="163"/>
        <v>0.65076089428571438</v>
      </c>
      <c r="AP527" s="7">
        <v>83.63</v>
      </c>
      <c r="AQ527" s="17">
        <f t="shared" si="164"/>
        <v>1.6725999999999999</v>
      </c>
      <c r="AR527" s="21">
        <v>85.953360894285709</v>
      </c>
      <c r="AS527" s="17">
        <f t="shared" si="165"/>
        <v>1.7190672178857143</v>
      </c>
      <c r="AT527" s="21">
        <v>24.25</v>
      </c>
      <c r="AU527" s="17">
        <f t="shared" si="169"/>
        <v>0.48499999999999999</v>
      </c>
      <c r="AV527" s="21">
        <v>49.67</v>
      </c>
      <c r="AW527" s="17">
        <f t="shared" si="170"/>
        <v>1.1037777777777777</v>
      </c>
      <c r="AX527" s="17"/>
      <c r="AY527" s="21">
        <v>33.25</v>
      </c>
      <c r="AZ527" s="17">
        <f t="shared" si="171"/>
        <v>0.73888888888888893</v>
      </c>
      <c r="BA527" s="17" t="s">
        <v>1537</v>
      </c>
      <c r="BB527" s="21">
        <v>24.25</v>
      </c>
      <c r="BC527" s="17">
        <f t="shared" si="172"/>
        <v>0.52717391304347827</v>
      </c>
      <c r="BD527" s="21">
        <v>64.16</v>
      </c>
      <c r="BE527" s="17">
        <f t="shared" si="173"/>
        <v>1.1457142857142857</v>
      </c>
      <c r="BF527" s="21">
        <v>58.140000000000008</v>
      </c>
      <c r="BG527" s="17">
        <f t="shared" si="174"/>
        <v>1.3026000318835493</v>
      </c>
      <c r="BH527" s="21">
        <v>125.25</v>
      </c>
      <c r="BI527" s="17">
        <f t="shared" si="175"/>
        <v>2.5130417335473512</v>
      </c>
      <c r="BJ527" s="21">
        <f t="shared" si="176"/>
        <v>536.47380821197282</v>
      </c>
      <c r="BK527" s="21">
        <f t="shared" si="177"/>
        <v>643.07999219428575</v>
      </c>
      <c r="BL527" s="21">
        <f t="shared" si="178"/>
        <v>155.47380821197282</v>
      </c>
      <c r="BM527" s="21">
        <f t="shared" si="179"/>
        <v>183.39000000000001</v>
      </c>
      <c r="BN527" s="17"/>
      <c r="BO527" s="17"/>
      <c r="BQ527" s="17">
        <v>0.74299225517384981</v>
      </c>
      <c r="BR527" s="26">
        <v>0.72</v>
      </c>
      <c r="BS527" s="26">
        <f t="shared" si="180"/>
        <v>0.84299225517384979</v>
      </c>
      <c r="BU527" s="17">
        <f t="shared" si="181"/>
        <v>0</v>
      </c>
    </row>
    <row r="528" spans="1:73" s="6" customFormat="1" ht="18.75" customHeight="1" x14ac:dyDescent="0.15">
      <c r="A528" s="6" t="s">
        <v>1541</v>
      </c>
      <c r="B528" s="6" t="s">
        <v>1180</v>
      </c>
      <c r="C528" s="6" t="s">
        <v>1474</v>
      </c>
      <c r="D528" s="6" t="s">
        <v>1221</v>
      </c>
      <c r="E528" s="6" t="s">
        <v>1221</v>
      </c>
      <c r="F528" s="6" t="s">
        <v>1221</v>
      </c>
      <c r="G528" s="6" t="s">
        <v>61</v>
      </c>
      <c r="H528" s="6" t="s">
        <v>1228</v>
      </c>
      <c r="I528" s="6" t="s">
        <v>1229</v>
      </c>
      <c r="J528" s="6" t="s">
        <v>29</v>
      </c>
      <c r="K528" s="6" t="s">
        <v>1520</v>
      </c>
      <c r="L528" s="6" t="s">
        <v>1545</v>
      </c>
      <c r="M528" s="6" t="s">
        <v>1533</v>
      </c>
      <c r="N528" s="6">
        <v>1</v>
      </c>
      <c r="O528" s="8"/>
      <c r="P528" s="8">
        <f>VLOOKUP(H528,[1]地区分门店生意计划!$O$2:$AB$1572,14,0)</f>
        <v>32.409847567553356</v>
      </c>
      <c r="Q528" s="8">
        <v>39.757555805555576</v>
      </c>
      <c r="R528" s="7">
        <f t="shared" si="166"/>
        <v>40.573440964998383</v>
      </c>
      <c r="S528" s="17">
        <f t="shared" si="167"/>
        <v>2.0521512022346089E-2</v>
      </c>
      <c r="T528" s="6">
        <v>2</v>
      </c>
      <c r="U528" s="6">
        <v>1</v>
      </c>
      <c r="V528" s="6">
        <v>1</v>
      </c>
      <c r="W528" s="6">
        <v>1</v>
      </c>
      <c r="Y528" s="8">
        <v>50</v>
      </c>
      <c r="Z528" s="8">
        <v>45</v>
      </c>
      <c r="AA528" s="8">
        <v>40</v>
      </c>
      <c r="AB528" s="8">
        <v>40</v>
      </c>
      <c r="AC528" s="8">
        <v>40</v>
      </c>
      <c r="AD528" s="8">
        <v>35</v>
      </c>
      <c r="AE528" s="8">
        <v>40</v>
      </c>
      <c r="AF528" s="8">
        <v>40</v>
      </c>
      <c r="AG528" s="8">
        <v>40</v>
      </c>
      <c r="AH528" s="21">
        <v>31.881291579980584</v>
      </c>
      <c r="AI528" s="21">
        <v>40</v>
      </c>
      <c r="AJ528" s="21">
        <v>45</v>
      </c>
      <c r="AK528" s="8">
        <f t="shared" si="168"/>
        <v>486.8812915799806</v>
      </c>
      <c r="AL528" s="8">
        <v>43</v>
      </c>
      <c r="AM528" s="17">
        <f t="shared" si="162"/>
        <v>0.86</v>
      </c>
      <c r="AN528" s="8">
        <v>23.348695528</v>
      </c>
      <c r="AO528" s="17">
        <f t="shared" si="163"/>
        <v>0.5188599006222222</v>
      </c>
      <c r="AP528" s="7">
        <v>27.83</v>
      </c>
      <c r="AQ528" s="17">
        <f t="shared" si="164"/>
        <v>0.69574999999999998</v>
      </c>
      <c r="AR528" s="21">
        <v>29.04460990062222</v>
      </c>
      <c r="AS528" s="17">
        <f t="shared" si="165"/>
        <v>0.72611524751555545</v>
      </c>
      <c r="AT528" s="21">
        <v>16</v>
      </c>
      <c r="AU528" s="17">
        <f t="shared" si="169"/>
        <v>0.4</v>
      </c>
      <c r="AV528" s="21">
        <v>34.630000000000003</v>
      </c>
      <c r="AW528" s="17">
        <f t="shared" si="170"/>
        <v>0.98942857142857155</v>
      </c>
      <c r="AX528" s="17" t="s">
        <v>1537</v>
      </c>
      <c r="AY528" s="21">
        <v>22.33</v>
      </c>
      <c r="AZ528" s="17">
        <f t="shared" si="171"/>
        <v>0.55824999999999991</v>
      </c>
      <c r="BA528" s="17" t="s">
        <v>1537</v>
      </c>
      <c r="BB528" s="21">
        <v>21.58</v>
      </c>
      <c r="BC528" s="17">
        <f t="shared" si="172"/>
        <v>0.53949999999999998</v>
      </c>
      <c r="BD528" s="21">
        <v>39.5</v>
      </c>
      <c r="BE528" s="17">
        <f t="shared" si="173"/>
        <v>0.98750000000000004</v>
      </c>
      <c r="BF528" s="21">
        <v>34.5</v>
      </c>
      <c r="BG528" s="17">
        <f t="shared" si="174"/>
        <v>1.0821393453728141</v>
      </c>
      <c r="BH528" s="21">
        <v>26.99</v>
      </c>
      <c r="BI528" s="17">
        <f t="shared" si="175"/>
        <v>0.67474999999999996</v>
      </c>
      <c r="BJ528" s="21">
        <f t="shared" si="176"/>
        <v>441.8812915799806</v>
      </c>
      <c r="BK528" s="21">
        <f t="shared" si="177"/>
        <v>318.75330542862218</v>
      </c>
      <c r="BL528" s="21">
        <f t="shared" si="178"/>
        <v>116.88129157998058</v>
      </c>
      <c r="BM528" s="21">
        <f t="shared" si="179"/>
        <v>61.489999999999995</v>
      </c>
      <c r="BN528" s="17" t="s">
        <v>1601</v>
      </c>
      <c r="BO528" s="17" t="s">
        <v>1601</v>
      </c>
      <c r="BQ528" s="17">
        <v>0.74299225517384981</v>
      </c>
      <c r="BR528" s="26">
        <v>0.72</v>
      </c>
      <c r="BS528" s="26">
        <f t="shared" si="180"/>
        <v>0.84299225517384979</v>
      </c>
      <c r="BU528" s="17">
        <f t="shared" si="181"/>
        <v>0</v>
      </c>
    </row>
    <row r="529" spans="1:73" s="6" customFormat="1" ht="18.75" customHeight="1" x14ac:dyDescent="0.15">
      <c r="A529" s="6" t="s">
        <v>1541</v>
      </c>
      <c r="B529" s="6" t="s">
        <v>1180</v>
      </c>
      <c r="C529" s="6" t="s">
        <v>1474</v>
      </c>
      <c r="D529" s="6" t="s">
        <v>1221</v>
      </c>
      <c r="E529" s="6" t="s">
        <v>1221</v>
      </c>
      <c r="F529" s="6" t="s">
        <v>1221</v>
      </c>
      <c r="G529" s="6" t="s">
        <v>61</v>
      </c>
      <c r="H529" s="6" t="s">
        <v>1230</v>
      </c>
      <c r="I529" s="6" t="s">
        <v>1231</v>
      </c>
      <c r="J529" s="6" t="s">
        <v>29</v>
      </c>
      <c r="K529" s="6" t="s">
        <v>1520</v>
      </c>
      <c r="L529" s="6" t="s">
        <v>1545</v>
      </c>
      <c r="M529" s="6" t="s">
        <v>1533</v>
      </c>
      <c r="N529" s="6">
        <v>1</v>
      </c>
      <c r="O529" s="8"/>
      <c r="P529" s="8">
        <f>VLOOKUP(H529,[1]地区分门店生意计划!$O$2:$AB$1572,14,0)</f>
        <v>24.777992422199727</v>
      </c>
      <c r="Q529" s="8">
        <v>36.137318176666668</v>
      </c>
      <c r="R529" s="7">
        <f t="shared" si="166"/>
        <v>37.73794634658163</v>
      </c>
      <c r="S529" s="17">
        <f t="shared" si="167"/>
        <v>4.4292942882199426E-2</v>
      </c>
      <c r="T529" s="6">
        <v>2</v>
      </c>
      <c r="U529" s="6">
        <v>2</v>
      </c>
      <c r="V529" s="6">
        <v>3</v>
      </c>
      <c r="W529" s="6">
        <v>2</v>
      </c>
      <c r="X529" s="6" t="s">
        <v>36</v>
      </c>
      <c r="Y529" s="8">
        <v>50</v>
      </c>
      <c r="Z529" s="8">
        <v>20</v>
      </c>
      <c r="AA529" s="8">
        <v>35</v>
      </c>
      <c r="AB529" s="8">
        <v>35</v>
      </c>
      <c r="AC529" s="8">
        <v>40</v>
      </c>
      <c r="AD529" s="8">
        <v>40</v>
      </c>
      <c r="AE529" s="8">
        <v>40</v>
      </c>
      <c r="AF529" s="8">
        <v>40</v>
      </c>
      <c r="AG529" s="8">
        <v>40</v>
      </c>
      <c r="AH529" s="21">
        <v>33.475356158979608</v>
      </c>
      <c r="AI529" s="21">
        <v>37.380000000000003</v>
      </c>
      <c r="AJ529" s="21">
        <v>42</v>
      </c>
      <c r="AK529" s="8">
        <f t="shared" si="168"/>
        <v>452.85535615897959</v>
      </c>
      <c r="AL529" s="8">
        <v>36.5</v>
      </c>
      <c r="AM529" s="17">
        <f t="shared" si="162"/>
        <v>0.73</v>
      </c>
      <c r="AN529" s="8">
        <v>34.511203491192816</v>
      </c>
      <c r="AO529" s="17">
        <f t="shared" si="163"/>
        <v>1.7255601745596407</v>
      </c>
      <c r="AP529" s="7">
        <v>40.21</v>
      </c>
      <c r="AQ529" s="17">
        <f t="shared" si="164"/>
        <v>1.1488571428571428</v>
      </c>
      <c r="AR529" s="21">
        <v>43.084417317416786</v>
      </c>
      <c r="AS529" s="17">
        <f t="shared" si="165"/>
        <v>1.2309833519261939</v>
      </c>
      <c r="AT529" s="21">
        <v>17.75</v>
      </c>
      <c r="AU529" s="17">
        <f t="shared" si="169"/>
        <v>0.44374999999999998</v>
      </c>
      <c r="AV529" s="21">
        <v>53.25</v>
      </c>
      <c r="AW529" s="17">
        <f t="shared" si="170"/>
        <v>1.33125</v>
      </c>
      <c r="AX529" s="17"/>
      <c r="AY529" s="21">
        <v>39</v>
      </c>
      <c r="AZ529" s="17">
        <f t="shared" si="171"/>
        <v>0.97499999999999998</v>
      </c>
      <c r="BA529" s="17" t="s">
        <v>1537</v>
      </c>
      <c r="BB529" s="21">
        <v>61.580000000000005</v>
      </c>
      <c r="BC529" s="17">
        <f t="shared" si="172"/>
        <v>1.5395000000000001</v>
      </c>
      <c r="BD529" s="21">
        <v>61.260000000000005</v>
      </c>
      <c r="BE529" s="17">
        <f t="shared" si="173"/>
        <v>1.5315000000000001</v>
      </c>
      <c r="BF529" s="21">
        <v>51.96</v>
      </c>
      <c r="BG529" s="17">
        <f t="shared" si="174"/>
        <v>1.5521866220999705</v>
      </c>
      <c r="BH529" s="21">
        <v>43.21</v>
      </c>
      <c r="BI529" s="17">
        <f t="shared" si="175"/>
        <v>1.1559657570893525</v>
      </c>
      <c r="BJ529" s="21">
        <f t="shared" si="176"/>
        <v>410.85535615897959</v>
      </c>
      <c r="BK529" s="21">
        <f t="shared" si="177"/>
        <v>482.31562080860954</v>
      </c>
      <c r="BL529" s="21">
        <f t="shared" si="178"/>
        <v>112.85535615897962</v>
      </c>
      <c r="BM529" s="21">
        <f t="shared" si="179"/>
        <v>95.17</v>
      </c>
      <c r="BN529" s="17"/>
      <c r="BO529" s="17"/>
      <c r="BQ529" s="17">
        <v>0.74299225517384981</v>
      </c>
      <c r="BR529" s="26">
        <v>0.72</v>
      </c>
      <c r="BS529" s="26">
        <f t="shared" si="180"/>
        <v>0.84299225517384979</v>
      </c>
      <c r="BU529" s="17">
        <f t="shared" si="181"/>
        <v>0</v>
      </c>
    </row>
    <row r="530" spans="1:73" s="6" customFormat="1" ht="18.75" customHeight="1" x14ac:dyDescent="0.15">
      <c r="A530" s="6" t="s">
        <v>1541</v>
      </c>
      <c r="B530" s="6" t="s">
        <v>1180</v>
      </c>
      <c r="C530" s="6" t="s">
        <v>1474</v>
      </c>
      <c r="D530" s="6" t="s">
        <v>1221</v>
      </c>
      <c r="E530" s="6" t="s">
        <v>1221</v>
      </c>
      <c r="F530" s="6" t="s">
        <v>1221</v>
      </c>
      <c r="G530" s="6" t="s">
        <v>61</v>
      </c>
      <c r="H530" s="6" t="s">
        <v>1232</v>
      </c>
      <c r="I530" s="6" t="s">
        <v>1233</v>
      </c>
      <c r="J530" s="6" t="s">
        <v>29</v>
      </c>
      <c r="K530" s="6" t="s">
        <v>1520</v>
      </c>
      <c r="L530" s="6" t="s">
        <v>1545</v>
      </c>
      <c r="M530" s="6" t="s">
        <v>1533</v>
      </c>
      <c r="N530" s="6">
        <v>1</v>
      </c>
      <c r="O530" s="8"/>
      <c r="P530" s="8">
        <f>VLOOKUP(H530,[1]地区分门店生意计划!$O$2:$AB$1572,14,0)</f>
        <v>30.79494896445749</v>
      </c>
      <c r="Q530" s="8">
        <v>29.51055240277508</v>
      </c>
      <c r="R530" s="7">
        <f t="shared" si="166"/>
        <v>38.839118394831551</v>
      </c>
      <c r="S530" s="17">
        <f t="shared" si="167"/>
        <v>0.31610950092480294</v>
      </c>
      <c r="T530" s="6">
        <v>1</v>
      </c>
      <c r="U530" s="6">
        <v>1</v>
      </c>
      <c r="V530" s="6">
        <v>1</v>
      </c>
      <c r="W530" s="6">
        <v>1</v>
      </c>
      <c r="Y530" s="8">
        <v>50</v>
      </c>
      <c r="Z530" s="8">
        <v>20</v>
      </c>
      <c r="AA530" s="8">
        <v>38</v>
      </c>
      <c r="AB530" s="8">
        <v>38</v>
      </c>
      <c r="AC530" s="8">
        <v>40</v>
      </c>
      <c r="AD530" s="8">
        <v>40</v>
      </c>
      <c r="AE530" s="8">
        <v>40</v>
      </c>
      <c r="AF530" s="8">
        <v>40</v>
      </c>
      <c r="AG530" s="8">
        <v>42</v>
      </c>
      <c r="AH530" s="21">
        <v>35.069420737978639</v>
      </c>
      <c r="AI530" s="21">
        <v>39</v>
      </c>
      <c r="AJ530" s="21">
        <v>44</v>
      </c>
      <c r="AK530" s="8">
        <f t="shared" si="168"/>
        <v>466.06942073797865</v>
      </c>
      <c r="AL530" s="8">
        <v>45.75</v>
      </c>
      <c r="AM530" s="17">
        <f t="shared" si="162"/>
        <v>0.91500000000000004</v>
      </c>
      <c r="AN530" s="8">
        <v>32.840724200000004</v>
      </c>
      <c r="AO530" s="17">
        <f t="shared" si="163"/>
        <v>1.6420362100000001</v>
      </c>
      <c r="AP530" s="7">
        <v>28.5</v>
      </c>
      <c r="AQ530" s="17">
        <f t="shared" si="164"/>
        <v>0.75</v>
      </c>
      <c r="AR530" s="21">
        <v>30.892036210000001</v>
      </c>
      <c r="AS530" s="17">
        <f t="shared" si="165"/>
        <v>0.81294832131578953</v>
      </c>
      <c r="AT530" s="21">
        <v>24.25</v>
      </c>
      <c r="AU530" s="17">
        <f t="shared" si="169"/>
        <v>0.60624999999999996</v>
      </c>
      <c r="AV530" s="21">
        <v>32.25</v>
      </c>
      <c r="AW530" s="17">
        <f t="shared" si="170"/>
        <v>0.80625000000000002</v>
      </c>
      <c r="AX530" s="17" t="s">
        <v>1537</v>
      </c>
      <c r="AY530" s="21">
        <v>12</v>
      </c>
      <c r="AZ530" s="17">
        <f t="shared" si="171"/>
        <v>0.3</v>
      </c>
      <c r="BA530" s="17" t="s">
        <v>1537</v>
      </c>
      <c r="BB530" s="21">
        <v>16.75</v>
      </c>
      <c r="BC530" s="17">
        <f t="shared" si="172"/>
        <v>0.41875000000000001</v>
      </c>
      <c r="BD530" s="21">
        <v>47.5</v>
      </c>
      <c r="BE530" s="17">
        <f t="shared" si="173"/>
        <v>1.1309523809523809</v>
      </c>
      <c r="BF530" s="21">
        <v>34.75</v>
      </c>
      <c r="BG530" s="17">
        <f t="shared" si="174"/>
        <v>0.99089175893821591</v>
      </c>
      <c r="BH530" s="21">
        <v>62.25</v>
      </c>
      <c r="BI530" s="17">
        <f t="shared" si="175"/>
        <v>1.5961538461538463</v>
      </c>
      <c r="BJ530" s="21">
        <f t="shared" si="176"/>
        <v>422.06942073797865</v>
      </c>
      <c r="BK530" s="21">
        <f t="shared" si="177"/>
        <v>367.73276041000003</v>
      </c>
      <c r="BL530" s="21">
        <f t="shared" si="178"/>
        <v>118.06942073797865</v>
      </c>
      <c r="BM530" s="21">
        <f t="shared" si="179"/>
        <v>97</v>
      </c>
      <c r="BN530" s="17"/>
      <c r="BO530" s="17"/>
      <c r="BQ530" s="17">
        <v>0.74299225517384981</v>
      </c>
      <c r="BR530" s="26">
        <v>0.72</v>
      </c>
      <c r="BS530" s="26">
        <f t="shared" si="180"/>
        <v>0.84299225517384979</v>
      </c>
      <c r="BU530" s="17">
        <f t="shared" si="181"/>
        <v>0</v>
      </c>
    </row>
    <row r="531" spans="1:73" s="6" customFormat="1" ht="18.75" customHeight="1" x14ac:dyDescent="0.15">
      <c r="A531" s="6" t="s">
        <v>1541</v>
      </c>
      <c r="B531" s="6" t="s">
        <v>1180</v>
      </c>
      <c r="C531" s="6" t="s">
        <v>1474</v>
      </c>
      <c r="D531" s="6" t="s">
        <v>1221</v>
      </c>
      <c r="E531" s="6" t="s">
        <v>1221</v>
      </c>
      <c r="F531" s="6" t="s">
        <v>1221</v>
      </c>
      <c r="G531" s="6" t="s">
        <v>61</v>
      </c>
      <c r="H531" s="6" t="s">
        <v>1234</v>
      </c>
      <c r="I531" s="6" t="s">
        <v>1235</v>
      </c>
      <c r="J531" s="6" t="s">
        <v>29</v>
      </c>
      <c r="K531" s="6" t="s">
        <v>1528</v>
      </c>
      <c r="L531" s="6" t="s">
        <v>1545</v>
      </c>
      <c r="M531" s="6" t="s">
        <v>1533</v>
      </c>
      <c r="N531" s="6">
        <v>1</v>
      </c>
      <c r="O531" s="8"/>
      <c r="P531" s="8">
        <f>VLOOKUP(H531,[1]地区分门店生意计划!$O$2:$AB$1572,14,0)</f>
        <v>29.166666666666668</v>
      </c>
      <c r="Q531" s="8">
        <v>40.261305934792873</v>
      </c>
      <c r="R531" s="7">
        <f t="shared" si="166"/>
        <v>45.887295824664726</v>
      </c>
      <c r="S531" s="17">
        <f t="shared" si="167"/>
        <v>0.13973689524586441</v>
      </c>
      <c r="U531" s="6">
        <v>1</v>
      </c>
      <c r="V531" s="6">
        <v>1</v>
      </c>
      <c r="W531" s="6">
        <v>1</v>
      </c>
      <c r="Y531" s="8">
        <f>51+1</f>
        <v>52</v>
      </c>
      <c r="Z531" s="8">
        <f>37+1</f>
        <v>38</v>
      </c>
      <c r="AA531" s="8">
        <f>46+1</f>
        <v>47</v>
      </c>
      <c r="AB531" s="8">
        <f>42+1</f>
        <v>43</v>
      </c>
      <c r="AC531" s="8">
        <f>46+1</f>
        <v>47</v>
      </c>
      <c r="AD531" s="8">
        <f>41+1</f>
        <v>42</v>
      </c>
      <c r="AE531" s="8">
        <f>44+1</f>
        <v>45</v>
      </c>
      <c r="AF531" s="8">
        <f>47+1</f>
        <v>48</v>
      </c>
      <c r="AG531" s="8">
        <f>51+1</f>
        <v>52</v>
      </c>
      <c r="AH531" s="21">
        <v>38.257549895976695</v>
      </c>
      <c r="AI531" s="21">
        <v>45.39</v>
      </c>
      <c r="AJ531" s="21">
        <v>53</v>
      </c>
      <c r="AK531" s="8">
        <f t="shared" si="168"/>
        <v>550.64754989597668</v>
      </c>
      <c r="AL531" s="8">
        <v>39.304502850635089</v>
      </c>
      <c r="AM531" s="17">
        <f t="shared" si="162"/>
        <v>0.75585582405067475</v>
      </c>
      <c r="AN531" s="8">
        <v>34.42</v>
      </c>
      <c r="AO531" s="17">
        <f t="shared" si="163"/>
        <v>0.90578947368421059</v>
      </c>
      <c r="AP531" s="7">
        <v>57.87</v>
      </c>
      <c r="AQ531" s="17">
        <f t="shared" si="164"/>
        <v>1.2312765957446807</v>
      </c>
      <c r="AR531" s="21">
        <v>60.007066069428888</v>
      </c>
      <c r="AS531" s="17">
        <f t="shared" si="165"/>
        <v>1.3955131644053229</v>
      </c>
      <c r="AT531" s="21">
        <v>63.5</v>
      </c>
      <c r="AU531" s="17">
        <f t="shared" si="169"/>
        <v>1.3510638297872339</v>
      </c>
      <c r="AV531" s="21">
        <v>46</v>
      </c>
      <c r="AW531" s="17">
        <f t="shared" si="170"/>
        <v>1.0952380952380953</v>
      </c>
      <c r="AX531" s="17"/>
      <c r="AY531" s="21">
        <v>45</v>
      </c>
      <c r="AZ531" s="17">
        <f t="shared" si="171"/>
        <v>1</v>
      </c>
      <c r="BA531" s="17"/>
      <c r="BB531" s="21">
        <v>24.124400000000005</v>
      </c>
      <c r="BC531" s="17">
        <f t="shared" si="172"/>
        <v>0.50259166666666677</v>
      </c>
      <c r="BD531" s="21">
        <v>42</v>
      </c>
      <c r="BE531" s="17">
        <f t="shared" si="173"/>
        <v>0.80769230769230771</v>
      </c>
      <c r="BF531" s="21">
        <v>44</v>
      </c>
      <c r="BG531" s="17">
        <f t="shared" si="174"/>
        <v>1.1500997873527494</v>
      </c>
      <c r="BH531" s="21">
        <v>45</v>
      </c>
      <c r="BI531" s="17">
        <f t="shared" si="175"/>
        <v>0.99140779907468601</v>
      </c>
      <c r="BJ531" s="21">
        <f t="shared" si="176"/>
        <v>497.64754989597668</v>
      </c>
      <c r="BK531" s="21">
        <f t="shared" si="177"/>
        <v>501.22596892006396</v>
      </c>
      <c r="BL531" s="21">
        <f t="shared" si="178"/>
        <v>136.64754989597668</v>
      </c>
      <c r="BM531" s="21">
        <f t="shared" si="179"/>
        <v>89</v>
      </c>
      <c r="BN531" s="17"/>
      <c r="BO531" s="17" t="s">
        <v>1601</v>
      </c>
      <c r="BQ531" s="17">
        <v>0.74299225517384981</v>
      </c>
      <c r="BR531" s="26">
        <v>0.72</v>
      </c>
      <c r="BS531" s="26">
        <f t="shared" si="180"/>
        <v>0.84299225517384979</v>
      </c>
      <c r="BU531" s="17">
        <f t="shared" si="181"/>
        <v>0</v>
      </c>
    </row>
    <row r="532" spans="1:73" s="6" customFormat="1" ht="18.75" customHeight="1" x14ac:dyDescent="0.15">
      <c r="A532" s="6" t="s">
        <v>1541</v>
      </c>
      <c r="B532" s="6" t="s">
        <v>1180</v>
      </c>
      <c r="C532" s="6" t="s">
        <v>1474</v>
      </c>
      <c r="D532" s="6" t="s">
        <v>1221</v>
      </c>
      <c r="E532" s="6" t="s">
        <v>1221</v>
      </c>
      <c r="F532" s="6" t="s">
        <v>1221</v>
      </c>
      <c r="G532" s="6" t="s">
        <v>61</v>
      </c>
      <c r="H532" s="6" t="s">
        <v>1236</v>
      </c>
      <c r="I532" s="6" t="s">
        <v>1237</v>
      </c>
      <c r="J532" s="6" t="s">
        <v>29</v>
      </c>
      <c r="K532" s="6" t="s">
        <v>1528</v>
      </c>
      <c r="L532" s="6" t="s">
        <v>1545</v>
      </c>
      <c r="M532" s="6" t="s">
        <v>1533</v>
      </c>
      <c r="N532" s="6">
        <v>1</v>
      </c>
      <c r="O532" s="8"/>
      <c r="P532" s="8">
        <f>VLOOKUP(H532,[1]地区分门店生意计划!$O$2:$AB$1572,14,0)</f>
        <v>54.166666666666664</v>
      </c>
      <c r="Q532" s="8">
        <v>33.517633151177357</v>
      </c>
      <c r="R532" s="7">
        <f t="shared" si="166"/>
        <v>38.329026989123342</v>
      </c>
      <c r="S532" s="17">
        <f t="shared" si="167"/>
        <v>0.14354813826634949</v>
      </c>
      <c r="T532" s="6">
        <v>1</v>
      </c>
      <c r="U532" s="6">
        <v>1</v>
      </c>
      <c r="V532" s="6">
        <v>3</v>
      </c>
      <c r="W532" s="6">
        <v>2</v>
      </c>
      <c r="X532" s="6" t="s">
        <v>28</v>
      </c>
      <c r="Y532" s="8">
        <v>40</v>
      </c>
      <c r="Z532" s="8">
        <v>35</v>
      </c>
      <c r="AA532" s="8">
        <v>38</v>
      </c>
      <c r="AB532" s="8">
        <v>38</v>
      </c>
      <c r="AC532" s="8">
        <v>38</v>
      </c>
      <c r="AD532" s="8">
        <v>38</v>
      </c>
      <c r="AE532" s="8">
        <v>36</v>
      </c>
      <c r="AF532" s="8">
        <v>39</v>
      </c>
      <c r="AG532" s="8">
        <v>43</v>
      </c>
      <c r="AH532" s="21">
        <v>32.678323869480096</v>
      </c>
      <c r="AI532" s="21">
        <v>38.270000000000003</v>
      </c>
      <c r="AJ532" s="21">
        <v>44</v>
      </c>
      <c r="AK532" s="8">
        <f t="shared" si="168"/>
        <v>459.94832386948008</v>
      </c>
      <c r="AL532" s="8">
        <v>37.772756224523995</v>
      </c>
      <c r="AM532" s="17">
        <f t="shared" si="162"/>
        <v>0.94431890561309983</v>
      </c>
      <c r="AN532" s="8">
        <v>24.96</v>
      </c>
      <c r="AO532" s="17">
        <f t="shared" si="163"/>
        <v>0.71314285714285719</v>
      </c>
      <c r="AP532" s="7">
        <v>49.58</v>
      </c>
      <c r="AQ532" s="17">
        <f t="shared" si="164"/>
        <v>1.3047368421052632</v>
      </c>
      <c r="AR532" s="21">
        <v>51.597879699248118</v>
      </c>
      <c r="AS532" s="17">
        <f t="shared" si="165"/>
        <v>1.3578389394538979</v>
      </c>
      <c r="AT532" s="21">
        <v>44</v>
      </c>
      <c r="AU532" s="17">
        <f t="shared" si="169"/>
        <v>1.1578947368421053</v>
      </c>
      <c r="AV532" s="21">
        <v>33</v>
      </c>
      <c r="AW532" s="17">
        <f t="shared" si="170"/>
        <v>0.86842105263157898</v>
      </c>
      <c r="AX532" s="17" t="s">
        <v>1537</v>
      </c>
      <c r="AY532" s="21">
        <v>36</v>
      </c>
      <c r="AZ532" s="17">
        <f t="shared" si="171"/>
        <v>1</v>
      </c>
      <c r="BA532" s="17"/>
      <c r="BB532" s="21">
        <v>27.749299999999998</v>
      </c>
      <c r="BC532" s="17">
        <f t="shared" si="172"/>
        <v>0.71152051282051276</v>
      </c>
      <c r="BD532" s="21">
        <v>31</v>
      </c>
      <c r="BE532" s="17">
        <f t="shared" si="173"/>
        <v>0.72093023255813948</v>
      </c>
      <c r="BF532" s="21">
        <v>40</v>
      </c>
      <c r="BG532" s="17">
        <f t="shared" si="174"/>
        <v>1.2240529887568066</v>
      </c>
      <c r="BH532" s="21">
        <v>38</v>
      </c>
      <c r="BI532" s="17">
        <f t="shared" si="175"/>
        <v>0.99294486542984051</v>
      </c>
      <c r="BJ532" s="21">
        <f t="shared" si="176"/>
        <v>415.94832386948008</v>
      </c>
      <c r="BK532" s="21">
        <f t="shared" si="177"/>
        <v>413.65993592377214</v>
      </c>
      <c r="BL532" s="21">
        <f t="shared" si="178"/>
        <v>114.94832386948011</v>
      </c>
      <c r="BM532" s="21">
        <f t="shared" si="179"/>
        <v>78</v>
      </c>
      <c r="BN532" s="17"/>
      <c r="BO532" s="17" t="s">
        <v>1601</v>
      </c>
      <c r="BQ532" s="17">
        <v>0.74299225517384981</v>
      </c>
      <c r="BR532" s="26">
        <v>0.72</v>
      </c>
      <c r="BS532" s="26">
        <f t="shared" si="180"/>
        <v>0.84299225517384979</v>
      </c>
      <c r="BU532" s="17">
        <f t="shared" si="181"/>
        <v>0</v>
      </c>
    </row>
    <row r="533" spans="1:73" s="6" customFormat="1" ht="18.75" customHeight="1" x14ac:dyDescent="0.15">
      <c r="A533" s="6" t="s">
        <v>1541</v>
      </c>
      <c r="B533" s="6" t="s">
        <v>1180</v>
      </c>
      <c r="C533" s="6" t="s">
        <v>1474</v>
      </c>
      <c r="D533" s="6" t="s">
        <v>1221</v>
      </c>
      <c r="E533" s="6" t="s">
        <v>1221</v>
      </c>
      <c r="F533" s="6" t="s">
        <v>1221</v>
      </c>
      <c r="G533" s="6" t="s">
        <v>61</v>
      </c>
      <c r="H533" s="6" t="s">
        <v>1238</v>
      </c>
      <c r="I533" s="6" t="s">
        <v>1239</v>
      </c>
      <c r="J533" s="6" t="s">
        <v>29</v>
      </c>
      <c r="K533" s="6" t="s">
        <v>1520</v>
      </c>
      <c r="L533" s="6" t="s">
        <v>1545</v>
      </c>
      <c r="M533" s="6" t="s">
        <v>1533</v>
      </c>
      <c r="N533" s="6">
        <v>1</v>
      </c>
      <c r="O533" s="8"/>
      <c r="P533" s="8">
        <f>VLOOKUP(H533,[1]地区分门店生意计划!$O$2:$AB$1572,14,0)</f>
        <v>114.19181944444772</v>
      </c>
      <c r="Q533" s="8">
        <v>40.079220922916583</v>
      </c>
      <c r="R533" s="7">
        <f t="shared" si="166"/>
        <v>50.065564660206114</v>
      </c>
      <c r="S533" s="17">
        <f t="shared" si="167"/>
        <v>0.2491651161706967</v>
      </c>
      <c r="T533" s="6">
        <v>2</v>
      </c>
      <c r="U533" s="6">
        <v>1</v>
      </c>
      <c r="V533" s="6">
        <v>3</v>
      </c>
      <c r="W533" s="6">
        <v>2</v>
      </c>
      <c r="X533" s="6" t="s">
        <v>36</v>
      </c>
      <c r="Y533" s="8">
        <f>49+3</f>
        <v>52</v>
      </c>
      <c r="Z533" s="8">
        <f>20+3</f>
        <v>23</v>
      </c>
      <c r="AA533" s="8">
        <f>49+3</f>
        <v>52</v>
      </c>
      <c r="AB533" s="8">
        <f>47+3</f>
        <v>50</v>
      </c>
      <c r="AC533" s="8">
        <f>52+3</f>
        <v>55</v>
      </c>
      <c r="AD533" s="8">
        <f>49+3</f>
        <v>52</v>
      </c>
      <c r="AE533" s="8">
        <f>49+3</f>
        <v>52</v>
      </c>
      <c r="AF533" s="8">
        <f>53+3</f>
        <v>56</v>
      </c>
      <c r="AG533" s="8">
        <f>55+3</f>
        <v>58</v>
      </c>
      <c r="AH533" s="21">
        <v>43.836775922473301</v>
      </c>
      <c r="AI533" s="21">
        <v>48.95</v>
      </c>
      <c r="AJ533" s="21">
        <v>58</v>
      </c>
      <c r="AK533" s="8">
        <f t="shared" si="168"/>
        <v>600.78677592247334</v>
      </c>
      <c r="AL533" s="8">
        <v>94.82</v>
      </c>
      <c r="AM533" s="17">
        <f t="shared" si="162"/>
        <v>1.8234615384615382</v>
      </c>
      <c r="AN533" s="8">
        <v>47.18470502800001</v>
      </c>
      <c r="AO533" s="17">
        <f t="shared" si="163"/>
        <v>2.0515089142608702</v>
      </c>
      <c r="AP533" s="7">
        <v>41.67</v>
      </c>
      <c r="AQ533" s="17">
        <f t="shared" si="164"/>
        <v>0.80134615384615393</v>
      </c>
      <c r="AR533" s="21">
        <v>44.522855068107027</v>
      </c>
      <c r="AS533" s="17">
        <f t="shared" si="165"/>
        <v>0.89045710136214051</v>
      </c>
      <c r="AT533" s="21">
        <v>62.5</v>
      </c>
      <c r="AU533" s="17">
        <f t="shared" si="169"/>
        <v>1.1363636363636365</v>
      </c>
      <c r="AV533" s="21">
        <v>51.83</v>
      </c>
      <c r="AW533" s="17">
        <f t="shared" si="170"/>
        <v>0.9967307692307692</v>
      </c>
      <c r="AX533" s="17" t="s">
        <v>1537</v>
      </c>
      <c r="AY533" s="21">
        <v>27.76</v>
      </c>
      <c r="AZ533" s="17">
        <f t="shared" si="171"/>
        <v>0.53384615384615386</v>
      </c>
      <c r="BA533" s="17" t="s">
        <v>1537</v>
      </c>
      <c r="BB533" s="21">
        <v>25.130000000000003</v>
      </c>
      <c r="BC533" s="17">
        <f t="shared" si="172"/>
        <v>0.44875000000000004</v>
      </c>
      <c r="BD533" s="21">
        <v>48.760000000000005</v>
      </c>
      <c r="BE533" s="17">
        <f t="shared" si="173"/>
        <v>0.8406896551724139</v>
      </c>
      <c r="BF533" s="21">
        <v>33.79</v>
      </c>
      <c r="BG533" s="17">
        <f t="shared" si="174"/>
        <v>0.77081398640626908</v>
      </c>
      <c r="BH533" s="21">
        <v>27.750000000000007</v>
      </c>
      <c r="BI533" s="17">
        <f t="shared" si="175"/>
        <v>0.56690500510725239</v>
      </c>
      <c r="BJ533" s="21">
        <f t="shared" si="176"/>
        <v>542.78677592247334</v>
      </c>
      <c r="BK533" s="21">
        <f t="shared" si="177"/>
        <v>505.71756009610704</v>
      </c>
      <c r="BL533" s="21">
        <f t="shared" si="178"/>
        <v>150.78677592247331</v>
      </c>
      <c r="BM533" s="21">
        <f t="shared" si="179"/>
        <v>61.540000000000006</v>
      </c>
      <c r="BN533" s="17" t="s">
        <v>1601</v>
      </c>
      <c r="BO533" s="17" t="s">
        <v>1601</v>
      </c>
      <c r="BQ533" s="17">
        <v>0.74299225517384981</v>
      </c>
      <c r="BR533" s="26">
        <v>0.72</v>
      </c>
      <c r="BS533" s="26">
        <f t="shared" si="180"/>
        <v>0.84299225517384979</v>
      </c>
      <c r="BU533" s="17">
        <f t="shared" si="181"/>
        <v>0</v>
      </c>
    </row>
    <row r="534" spans="1:73" s="6" customFormat="1" ht="18.75" customHeight="1" x14ac:dyDescent="0.15">
      <c r="A534" s="6" t="s">
        <v>1541</v>
      </c>
      <c r="B534" s="6" t="s">
        <v>1180</v>
      </c>
      <c r="C534" s="6" t="s">
        <v>1474</v>
      </c>
      <c r="D534" s="6" t="s">
        <v>1221</v>
      </c>
      <c r="E534" s="6" t="s">
        <v>1221</v>
      </c>
      <c r="F534" s="6" t="s">
        <v>1221</v>
      </c>
      <c r="G534" s="6" t="s">
        <v>61</v>
      </c>
      <c r="H534" s="6" t="s">
        <v>1240</v>
      </c>
      <c r="I534" s="6" t="s">
        <v>1241</v>
      </c>
      <c r="J534" s="6" t="s">
        <v>27</v>
      </c>
      <c r="K534" s="6" t="s">
        <v>1539</v>
      </c>
      <c r="L534" s="6" t="s">
        <v>1545</v>
      </c>
      <c r="M534" s="6" t="s">
        <v>1533</v>
      </c>
      <c r="N534" s="6">
        <v>1</v>
      </c>
      <c r="O534" s="8"/>
      <c r="P534" s="8">
        <f>VLOOKUP(H534,[1]地区分门店生意计划!$O$2:$AB$1572,14,0)</f>
        <v>30</v>
      </c>
      <c r="Q534" s="8">
        <v>31.59254682328546</v>
      </c>
      <c r="R534" s="7">
        <f t="shared" si="166"/>
        <v>39.812172489082968</v>
      </c>
      <c r="S534" s="17">
        <f t="shared" si="167"/>
        <v>0.26017610140057434</v>
      </c>
      <c r="T534" s="6">
        <v>1</v>
      </c>
      <c r="U534" s="6">
        <v>2</v>
      </c>
      <c r="V534" s="6">
        <v>2</v>
      </c>
      <c r="W534" s="6">
        <v>1</v>
      </c>
      <c r="X534" s="6" t="s">
        <v>28</v>
      </c>
      <c r="Y534" s="8">
        <v>44.545578602620083</v>
      </c>
      <c r="Z534" s="8">
        <v>29.665120087336241</v>
      </c>
      <c r="AA534" s="8">
        <v>36.690229257641917</v>
      </c>
      <c r="AB534" s="8">
        <v>36.115447598253276</v>
      </c>
      <c r="AC534" s="8">
        <v>38.191048034934497</v>
      </c>
      <c r="AD534" s="8">
        <v>35.923853711790393</v>
      </c>
      <c r="AE534" s="8">
        <v>36.977620087336241</v>
      </c>
      <c r="AF534" s="8">
        <v>39.053220524017469</v>
      </c>
      <c r="AG534" s="8">
        <v>43.325764192139737</v>
      </c>
      <c r="AH534" s="21">
        <v>33</v>
      </c>
      <c r="AI534" s="21">
        <v>60</v>
      </c>
      <c r="AJ534" s="21">
        <v>44.258187772925758</v>
      </c>
      <c r="AK534" s="8">
        <f t="shared" si="168"/>
        <v>477.74606986899562</v>
      </c>
      <c r="AL534" s="8">
        <v>37</v>
      </c>
      <c r="AM534" s="17">
        <f t="shared" si="162"/>
        <v>0.83060993168520059</v>
      </c>
      <c r="AN534" s="8">
        <v>30</v>
      </c>
      <c r="AO534" s="17">
        <f t="shared" si="163"/>
        <v>1.011288675443681</v>
      </c>
      <c r="AP534" s="7">
        <v>58</v>
      </c>
      <c r="AQ534" s="17">
        <f t="shared" si="164"/>
        <v>1.5808023327605576</v>
      </c>
      <c r="AR534" s="21">
        <v>60.592091008204235</v>
      </c>
      <c r="AS534" s="17">
        <f t="shared" si="165"/>
        <v>1.6777333533901646</v>
      </c>
      <c r="AT534" s="21">
        <v>0</v>
      </c>
      <c r="AU534" s="17">
        <f t="shared" si="169"/>
        <v>0</v>
      </c>
      <c r="AV534" s="21">
        <v>36</v>
      </c>
      <c r="AW534" s="17">
        <f t="shared" si="170"/>
        <v>1.0021196581196581</v>
      </c>
      <c r="AX534" s="17"/>
      <c r="AY534" s="21">
        <v>37.04</v>
      </c>
      <c r="AZ534" s="17">
        <f t="shared" si="171"/>
        <v>1.0016869639667567</v>
      </c>
      <c r="BA534" s="17"/>
      <c r="BB534" s="21">
        <v>32</v>
      </c>
      <c r="BC534" s="17">
        <f t="shared" si="172"/>
        <v>0.81939465095638431</v>
      </c>
      <c r="BD534" s="21">
        <v>38</v>
      </c>
      <c r="BE534" s="17">
        <f t="shared" si="173"/>
        <v>0.87707627801967425</v>
      </c>
      <c r="BF534" s="21">
        <v>45</v>
      </c>
      <c r="BG534" s="17">
        <f t="shared" si="174"/>
        <v>1.3636363636363635</v>
      </c>
      <c r="BH534" s="21">
        <v>60</v>
      </c>
      <c r="BI534" s="17">
        <f t="shared" si="175"/>
        <v>1</v>
      </c>
      <c r="BJ534" s="21">
        <f t="shared" si="176"/>
        <v>433.48788209606988</v>
      </c>
      <c r="BK534" s="21">
        <f t="shared" si="177"/>
        <v>433.63209100820427</v>
      </c>
      <c r="BL534" s="21">
        <f t="shared" si="178"/>
        <v>137.25818777292577</v>
      </c>
      <c r="BM534" s="21">
        <f t="shared" si="179"/>
        <v>105</v>
      </c>
      <c r="BN534" s="17"/>
      <c r="BO534" s="17"/>
      <c r="BQ534" s="17">
        <v>0.74299225517384981</v>
      </c>
      <c r="BR534" s="26">
        <v>0.72</v>
      </c>
      <c r="BS534" s="26">
        <f t="shared" si="180"/>
        <v>0.84299225517384979</v>
      </c>
      <c r="BU534" s="17">
        <f t="shared" si="181"/>
        <v>0</v>
      </c>
    </row>
    <row r="535" spans="1:73" s="6" customFormat="1" ht="18.75" customHeight="1" x14ac:dyDescent="0.15">
      <c r="A535" s="6" t="s">
        <v>1541</v>
      </c>
      <c r="B535" s="6" t="s">
        <v>1180</v>
      </c>
      <c r="C535" s="6" t="s">
        <v>1474</v>
      </c>
      <c r="D535" s="6" t="s">
        <v>1221</v>
      </c>
      <c r="E535" s="6" t="s">
        <v>1221</v>
      </c>
      <c r="F535" s="6" t="s">
        <v>1221</v>
      </c>
      <c r="G535" s="6" t="s">
        <v>61</v>
      </c>
      <c r="H535" s="6" t="s">
        <v>1242</v>
      </c>
      <c r="I535" s="6" t="s">
        <v>1243</v>
      </c>
      <c r="J535" s="6" t="s">
        <v>27</v>
      </c>
      <c r="K535" s="6" t="s">
        <v>1539</v>
      </c>
      <c r="L535" s="6" t="s">
        <v>1545</v>
      </c>
      <c r="M535" s="6" t="s">
        <v>1533</v>
      </c>
      <c r="N535" s="6">
        <f>VLOOKUP(H535,[1]地区分门店生意计划!$O$2:$Y$1572,11,0)</f>
        <v>2</v>
      </c>
      <c r="O535" s="8"/>
      <c r="P535" s="8">
        <f>VLOOKUP(H535,[1]地区分门店生意计划!$O$2:$AB$1572,14,0)</f>
        <v>1.6666666666666667</v>
      </c>
      <c r="Q535" s="8">
        <v>48.247911111111108</v>
      </c>
      <c r="R535" s="7">
        <f t="shared" si="166"/>
        <v>59.159752547307136</v>
      </c>
      <c r="S535" s="17">
        <f t="shared" si="167"/>
        <v>0.22616194535483469</v>
      </c>
      <c r="U535" s="6">
        <v>2</v>
      </c>
      <c r="V535" s="6">
        <v>3</v>
      </c>
      <c r="W535" s="6">
        <v>2</v>
      </c>
      <c r="X535" s="6" t="s">
        <v>28</v>
      </c>
      <c r="Y535" s="8">
        <v>68.53165938864629</v>
      </c>
      <c r="Z535" s="8">
        <v>45.6386462882096</v>
      </c>
      <c r="AA535" s="8">
        <v>56.446506550218338</v>
      </c>
      <c r="AB535" s="8">
        <v>55.562227074235807</v>
      </c>
      <c r="AC535" s="8">
        <v>58.755458515283848</v>
      </c>
      <c r="AD535" s="8">
        <v>55.267467248908297</v>
      </c>
      <c r="AE535" s="8">
        <v>56.8886462882096</v>
      </c>
      <c r="AF535" s="8">
        <v>60.081877729257641</v>
      </c>
      <c r="AG535" s="8">
        <v>66.655021834061131</v>
      </c>
      <c r="AH535" s="21">
        <v>52</v>
      </c>
      <c r="AI535" s="21">
        <v>66</v>
      </c>
      <c r="AJ535" s="21">
        <v>68.089519650655021</v>
      </c>
      <c r="AK535" s="8">
        <f t="shared" si="168"/>
        <v>709.91703056768563</v>
      </c>
      <c r="AL535" s="8">
        <v>75.452636419937932</v>
      </c>
      <c r="AM535" s="17">
        <f t="shared" si="162"/>
        <v>1.1009894856338216</v>
      </c>
      <c r="AN535" s="8">
        <v>52</v>
      </c>
      <c r="AO535" s="17">
        <f t="shared" si="163"/>
        <v>1.1393852409998806</v>
      </c>
      <c r="AP535" s="7">
        <v>49</v>
      </c>
      <c r="AQ535" s="17">
        <f t="shared" si="164"/>
        <v>0.86807852238661642</v>
      </c>
      <c r="AR535" s="21">
        <v>51.007463763386497</v>
      </c>
      <c r="AS535" s="17">
        <f t="shared" si="165"/>
        <v>0.91802410467161866</v>
      </c>
      <c r="AT535" s="21">
        <v>20</v>
      </c>
      <c r="AU535" s="17">
        <f t="shared" si="169"/>
        <v>0.3403939056112969</v>
      </c>
      <c r="AV535" s="21">
        <v>45.25</v>
      </c>
      <c r="AW535" s="17">
        <f t="shared" si="170"/>
        <v>0.81874567901234574</v>
      </c>
      <c r="AX535" s="17" t="s">
        <v>1537</v>
      </c>
      <c r="AY535" s="21">
        <v>54.708333333333329</v>
      </c>
      <c r="AZ535" s="17">
        <f t="shared" si="171"/>
        <v>0.96167402290027515</v>
      </c>
      <c r="BA535" s="17" t="s">
        <v>1537</v>
      </c>
      <c r="BB535" s="21">
        <v>32.208333333333336</v>
      </c>
      <c r="BC535" s="17">
        <f t="shared" si="172"/>
        <v>0.53607401350655648</v>
      </c>
      <c r="BD535" s="21">
        <v>44.125</v>
      </c>
      <c r="BE535" s="17">
        <f t="shared" si="173"/>
        <v>0.66199063155136273</v>
      </c>
      <c r="BF535" s="21">
        <v>72.625</v>
      </c>
      <c r="BG535" s="17">
        <f t="shared" si="174"/>
        <v>1.3966346153846154</v>
      </c>
      <c r="BH535" s="21">
        <v>59.000000000000007</v>
      </c>
      <c r="BI535" s="17">
        <f t="shared" si="175"/>
        <v>0.89393939393939403</v>
      </c>
      <c r="BJ535" s="21">
        <f t="shared" si="176"/>
        <v>641.82751091703062</v>
      </c>
      <c r="BK535" s="21">
        <f t="shared" si="177"/>
        <v>555.3767668499911</v>
      </c>
      <c r="BL535" s="21">
        <f t="shared" si="178"/>
        <v>186.08951965065501</v>
      </c>
      <c r="BM535" s="21">
        <f t="shared" si="179"/>
        <v>131.625</v>
      </c>
      <c r="BN535" s="17"/>
      <c r="BO535" s="17" t="s">
        <v>1601</v>
      </c>
      <c r="BQ535" s="17">
        <v>0.74299225517384981</v>
      </c>
      <c r="BR535" s="26">
        <v>0.72</v>
      </c>
      <c r="BS535" s="26">
        <f t="shared" si="180"/>
        <v>0.84299225517384979</v>
      </c>
      <c r="BU535" s="17">
        <f t="shared" si="181"/>
        <v>0</v>
      </c>
    </row>
    <row r="536" spans="1:73" s="6" customFormat="1" ht="18.75" customHeight="1" x14ac:dyDescent="0.15">
      <c r="A536" s="6" t="s">
        <v>1541</v>
      </c>
      <c r="B536" s="6" t="s">
        <v>1180</v>
      </c>
      <c r="C536" s="6" t="s">
        <v>1474</v>
      </c>
      <c r="D536" s="6" t="s">
        <v>1221</v>
      </c>
      <c r="E536" s="6" t="s">
        <v>1221</v>
      </c>
      <c r="F536" s="6" t="s">
        <v>1221</v>
      </c>
      <c r="G536" s="6" t="s">
        <v>61</v>
      </c>
      <c r="H536" s="6" t="s">
        <v>1321</v>
      </c>
      <c r="I536" s="6" t="s">
        <v>1322</v>
      </c>
      <c r="J536" s="6" t="s">
        <v>27</v>
      </c>
      <c r="K536" s="6" t="s">
        <v>1539</v>
      </c>
      <c r="L536" s="6" t="s">
        <v>1545</v>
      </c>
      <c r="M536" s="6" t="s">
        <v>1518</v>
      </c>
      <c r="N536" s="6">
        <v>1</v>
      </c>
      <c r="O536" s="8"/>
      <c r="P536" s="8">
        <v>0</v>
      </c>
      <c r="Q536" s="8">
        <v>15.58</v>
      </c>
      <c r="R536" s="7">
        <f t="shared" si="166"/>
        <v>21.793895560407574</v>
      </c>
      <c r="S536" s="17">
        <f t="shared" si="167"/>
        <v>0.39883796921743087</v>
      </c>
      <c r="T536" s="6">
        <v>0</v>
      </c>
      <c r="U536" s="6">
        <v>2</v>
      </c>
      <c r="V536" s="6">
        <v>2</v>
      </c>
      <c r="W536" s="6">
        <v>1</v>
      </c>
      <c r="X536" s="6" t="s">
        <v>36</v>
      </c>
      <c r="Y536" s="8">
        <v>23.795715065502183</v>
      </c>
      <c r="Z536" s="8">
        <v>15.846752183406112</v>
      </c>
      <c r="AA536" s="8">
        <v>19.599481441048034</v>
      </c>
      <c r="AB536" s="8">
        <v>19.292439956331876</v>
      </c>
      <c r="AC536" s="8">
        <v>20.401200873362445</v>
      </c>
      <c r="AD536" s="8">
        <v>19.190092794759828</v>
      </c>
      <c r="AE536" s="8">
        <v>19.75300218340611</v>
      </c>
      <c r="AF536" s="8">
        <v>20.861763100436683</v>
      </c>
      <c r="AG536" s="8">
        <v>23.144104803493448</v>
      </c>
      <c r="AH536" s="21">
        <v>26</v>
      </c>
      <c r="AI536" s="21">
        <v>30</v>
      </c>
      <c r="AJ536" s="21">
        <v>23.642194323144103</v>
      </c>
      <c r="AK536" s="8">
        <f t="shared" si="168"/>
        <v>261.52674672489087</v>
      </c>
      <c r="AL536" s="8">
        <v>35.797545473312638</v>
      </c>
      <c r="AM536" s="17">
        <f t="shared" ref="AM536:AM599" si="182">AL536/Y536</f>
        <v>1.5043693948584087</v>
      </c>
      <c r="AN536" s="8">
        <v>30.130110877950116</v>
      </c>
      <c r="AO536" s="17">
        <f t="shared" ref="AO536:AO599" si="183">AN536/Z536</f>
        <v>1.901342971053765</v>
      </c>
      <c r="AP536" s="7">
        <v>24</v>
      </c>
      <c r="AQ536" s="17">
        <f t="shared" ref="AQ536:AQ599" si="184">AP536/AA536</f>
        <v>1.2245221932114883</v>
      </c>
      <c r="AR536" s="21">
        <v>27.125865164265253</v>
      </c>
      <c r="AS536" s="17">
        <f t="shared" ref="AS536:AS599" si="185">AR536/AB536</f>
        <v>1.406036002997247</v>
      </c>
      <c r="AT536" s="21">
        <v>28.625</v>
      </c>
      <c r="AU536" s="17">
        <f t="shared" si="169"/>
        <v>1.403103678929766</v>
      </c>
      <c r="AV536" s="21">
        <v>27.130000000000003</v>
      </c>
      <c r="AW536" s="17">
        <f t="shared" si="170"/>
        <v>1.4137503288888889</v>
      </c>
      <c r="AX536" s="17"/>
      <c r="AY536" s="21">
        <v>29.541666666666664</v>
      </c>
      <c r="AZ536" s="17">
        <f t="shared" si="171"/>
        <v>1.4955532527346</v>
      </c>
      <c r="BA536" s="17"/>
      <c r="BB536" s="21">
        <v>20.291666666666668</v>
      </c>
      <c r="BC536" s="17">
        <f t="shared" si="172"/>
        <v>0.97267266285091303</v>
      </c>
      <c r="BD536" s="21">
        <v>31.375</v>
      </c>
      <c r="BE536" s="17">
        <f t="shared" si="173"/>
        <v>1.3556367924528303</v>
      </c>
      <c r="BF536" s="21">
        <v>38.041666666666671</v>
      </c>
      <c r="BG536" s="17">
        <f t="shared" si="174"/>
        <v>1.4631410256410258</v>
      </c>
      <c r="BH536" s="21">
        <v>29.541666666666668</v>
      </c>
      <c r="BI536" s="17">
        <f t="shared" si="175"/>
        <v>0.98472222222222228</v>
      </c>
      <c r="BJ536" s="21">
        <f t="shared" si="176"/>
        <v>237.88455240174676</v>
      </c>
      <c r="BK536" s="21">
        <f t="shared" si="177"/>
        <v>321.6001881821947</v>
      </c>
      <c r="BL536" s="21">
        <f t="shared" si="178"/>
        <v>79.642194323144111</v>
      </c>
      <c r="BM536" s="21">
        <f t="shared" si="179"/>
        <v>67.583333333333343</v>
      </c>
      <c r="BN536" s="17"/>
      <c r="BO536" s="17" t="s">
        <v>1601</v>
      </c>
      <c r="BQ536" s="17">
        <v>0.74299225517384981</v>
      </c>
      <c r="BR536" s="26">
        <v>0.72</v>
      </c>
      <c r="BS536" s="26">
        <f t="shared" si="180"/>
        <v>0.84299225517384979</v>
      </c>
      <c r="BU536" s="17">
        <f t="shared" si="181"/>
        <v>0</v>
      </c>
    </row>
    <row r="537" spans="1:73" s="6" customFormat="1" ht="18.75" customHeight="1" x14ac:dyDescent="0.15">
      <c r="A537" s="6" t="s">
        <v>1541</v>
      </c>
      <c r="B537" s="6" t="s">
        <v>1180</v>
      </c>
      <c r="C537" s="6" t="s">
        <v>1474</v>
      </c>
      <c r="D537" s="6" t="s">
        <v>1221</v>
      </c>
      <c r="E537" s="6" t="s">
        <v>1221</v>
      </c>
      <c r="F537" s="6" t="s">
        <v>1221</v>
      </c>
      <c r="G537" s="6" t="s">
        <v>61</v>
      </c>
      <c r="H537" s="6" t="s">
        <v>1323</v>
      </c>
      <c r="I537" s="6" t="s">
        <v>1324</v>
      </c>
      <c r="J537" s="6" t="s">
        <v>27</v>
      </c>
      <c r="K537" s="6" t="s">
        <v>1539</v>
      </c>
      <c r="L537" s="6" t="s">
        <v>1545</v>
      </c>
      <c r="M537" s="6" t="s">
        <v>1518</v>
      </c>
      <c r="N537" s="6">
        <v>1</v>
      </c>
      <c r="O537" s="8"/>
      <c r="P537" s="8">
        <v>0</v>
      </c>
      <c r="Q537" s="8">
        <v>19.25</v>
      </c>
      <c r="R537" s="7">
        <f t="shared" si="166"/>
        <v>28.644787117903931</v>
      </c>
      <c r="S537" s="17">
        <f t="shared" si="167"/>
        <v>0.4880408892417627</v>
      </c>
      <c r="T537" s="6">
        <v>0</v>
      </c>
      <c r="U537" s="6">
        <v>2</v>
      </c>
      <c r="V537" s="6">
        <v>2</v>
      </c>
      <c r="W537" s="6">
        <v>1</v>
      </c>
      <c r="X537" s="6" t="s">
        <v>36</v>
      </c>
      <c r="Y537" s="8">
        <v>33.314001091703055</v>
      </c>
      <c r="Z537" s="8">
        <v>22.185453056768555</v>
      </c>
      <c r="AA537" s="8">
        <v>27.439274017467248</v>
      </c>
      <c r="AB537" s="8">
        <v>27.009415938864628</v>
      </c>
      <c r="AC537" s="8">
        <v>28.561681222707424</v>
      </c>
      <c r="AD537" s="8">
        <v>26.866129912663755</v>
      </c>
      <c r="AE537" s="8">
        <v>27.654203056768555</v>
      </c>
      <c r="AF537" s="8">
        <v>29.206468340611355</v>
      </c>
      <c r="AG537" s="8">
        <v>32.401746724890828</v>
      </c>
      <c r="AH537" s="21">
        <v>26</v>
      </c>
      <c r="AI537" s="21">
        <v>30</v>
      </c>
      <c r="AJ537" s="21">
        <v>33.099072052401745</v>
      </c>
      <c r="AK537" s="8">
        <f t="shared" si="168"/>
        <v>343.73744541484717</v>
      </c>
      <c r="AL537" s="8">
        <v>47.87</v>
      </c>
      <c r="AM537" s="17">
        <f t="shared" si="182"/>
        <v>1.4369333742959549</v>
      </c>
      <c r="AN537" s="8">
        <v>15.754999999999999</v>
      </c>
      <c r="AO537" s="17">
        <f t="shared" si="183"/>
        <v>0.71015002306627717</v>
      </c>
      <c r="AP537" s="7">
        <v>22</v>
      </c>
      <c r="AQ537" s="17">
        <f t="shared" si="184"/>
        <v>0.80177048365037928</v>
      </c>
      <c r="AR537" s="21">
        <v>23.511920506716656</v>
      </c>
      <c r="AS537" s="17">
        <f t="shared" si="185"/>
        <v>0.87050829088402004</v>
      </c>
      <c r="AT537" s="21">
        <v>50</v>
      </c>
      <c r="AU537" s="17">
        <f t="shared" si="169"/>
        <v>1.7505972288580984</v>
      </c>
      <c r="AV537" s="21">
        <v>13</v>
      </c>
      <c r="AW537" s="17">
        <f t="shared" si="170"/>
        <v>0.48388063492063493</v>
      </c>
      <c r="AX537" s="17" t="s">
        <v>1537</v>
      </c>
      <c r="AY537" s="21">
        <v>22.5</v>
      </c>
      <c r="AZ537" s="17">
        <f t="shared" si="171"/>
        <v>0.81361954108068113</v>
      </c>
      <c r="BA537" s="17" t="s">
        <v>1537</v>
      </c>
      <c r="BB537" s="21">
        <v>16.25</v>
      </c>
      <c r="BC537" s="17">
        <f t="shared" si="172"/>
        <v>0.55638360004672349</v>
      </c>
      <c r="BD537" s="21">
        <v>20.509999999999998</v>
      </c>
      <c r="BE537" s="17">
        <f t="shared" si="173"/>
        <v>0.63299056603773585</v>
      </c>
      <c r="BF537" s="21">
        <v>23.130000000000003</v>
      </c>
      <c r="BG537" s="17">
        <f t="shared" si="174"/>
        <v>0.8896153846153847</v>
      </c>
      <c r="BH537" s="21">
        <v>37.63000000000001</v>
      </c>
      <c r="BI537" s="17">
        <f t="shared" si="175"/>
        <v>1.2543333333333337</v>
      </c>
      <c r="BJ537" s="21">
        <f t="shared" si="176"/>
        <v>310.63837336244541</v>
      </c>
      <c r="BK537" s="21">
        <f t="shared" si="177"/>
        <v>292.15692050671663</v>
      </c>
      <c r="BL537" s="21">
        <f t="shared" si="178"/>
        <v>89.099072052401738</v>
      </c>
      <c r="BM537" s="21">
        <f t="shared" si="179"/>
        <v>60.760000000000012</v>
      </c>
      <c r="BN537" s="17"/>
      <c r="BO537" s="17"/>
      <c r="BQ537" s="17">
        <v>0.74299225517384981</v>
      </c>
      <c r="BR537" s="26">
        <v>0.72</v>
      </c>
      <c r="BS537" s="26">
        <f t="shared" si="180"/>
        <v>0.84299225517384979</v>
      </c>
      <c r="BU537" s="17">
        <f t="shared" si="181"/>
        <v>0</v>
      </c>
    </row>
    <row r="538" spans="1:73" s="6" customFormat="1" ht="18.75" customHeight="1" x14ac:dyDescent="0.15">
      <c r="A538" s="6" t="s">
        <v>1541</v>
      </c>
      <c r="B538" s="6" t="s">
        <v>1180</v>
      </c>
      <c r="C538" s="6" t="s">
        <v>1474</v>
      </c>
      <c r="D538" s="6" t="s">
        <v>1221</v>
      </c>
      <c r="E538" s="6" t="s">
        <v>1221</v>
      </c>
      <c r="F538" s="6" t="s">
        <v>1221</v>
      </c>
      <c r="G538" s="6" t="s">
        <v>61</v>
      </c>
      <c r="H538" s="6" t="s">
        <v>1244</v>
      </c>
      <c r="I538" s="6" t="s">
        <v>1245</v>
      </c>
      <c r="J538" s="6" t="s">
        <v>27</v>
      </c>
      <c r="K538" s="6" t="s">
        <v>1539</v>
      </c>
      <c r="L538" s="6" t="s">
        <v>1545</v>
      </c>
      <c r="M538" s="6" t="s">
        <v>1533</v>
      </c>
      <c r="N538" s="6">
        <v>1</v>
      </c>
      <c r="O538" s="8"/>
      <c r="P538" s="8">
        <f>VLOOKUP(H538,[1]地区分门店生意计划!$O$2:$AB$1572,14,0)</f>
        <v>48.286117967629686</v>
      </c>
      <c r="Q538" s="8">
        <v>42.040699999999994</v>
      </c>
      <c r="R538" s="7">
        <f t="shared" si="166"/>
        <v>44.568504366812228</v>
      </c>
      <c r="S538" s="17">
        <f t="shared" si="167"/>
        <v>6.0127551796526513E-2</v>
      </c>
      <c r="T538" s="6">
        <v>1</v>
      </c>
      <c r="U538" s="6">
        <v>2</v>
      </c>
      <c r="V538" s="6">
        <v>2</v>
      </c>
      <c r="W538" s="6">
        <v>2</v>
      </c>
      <c r="X538" s="6" t="s">
        <v>28</v>
      </c>
      <c r="Y538" s="8">
        <v>55.206058951965062</v>
      </c>
      <c r="Z538" s="8">
        <v>36.764465065502179</v>
      </c>
      <c r="AA538" s="8">
        <v>45.470796943231434</v>
      </c>
      <c r="AB538" s="8">
        <v>44.758460698689952</v>
      </c>
      <c r="AC538" s="8">
        <v>47.330786026200876</v>
      </c>
      <c r="AD538" s="8">
        <v>44.5210152838428</v>
      </c>
      <c r="AE538" s="8">
        <v>45.826965065502179</v>
      </c>
      <c r="AF538" s="8">
        <v>48.399290393013104</v>
      </c>
      <c r="AG538" s="8">
        <v>53.6943231441048</v>
      </c>
      <c r="AH538" s="21">
        <v>28</v>
      </c>
      <c r="AI538" s="21">
        <v>30</v>
      </c>
      <c r="AJ538" s="21">
        <v>54.849890829694317</v>
      </c>
      <c r="AK538" s="8">
        <f t="shared" si="168"/>
        <v>534.82205240174676</v>
      </c>
      <c r="AL538" s="8">
        <v>60.364261445742812</v>
      </c>
      <c r="AM538" s="17">
        <f t="shared" si="182"/>
        <v>1.0934354415385079</v>
      </c>
      <c r="AN538" s="8">
        <v>38</v>
      </c>
      <c r="AO538" s="17">
        <f t="shared" si="183"/>
        <v>1.0336067703500242</v>
      </c>
      <c r="AP538" s="7">
        <v>70</v>
      </c>
      <c r="AQ538" s="17">
        <f t="shared" si="184"/>
        <v>1.53944959635065</v>
      </c>
      <c r="AR538" s="21">
        <v>72.573056366700669</v>
      </c>
      <c r="AS538" s="17">
        <f t="shared" si="185"/>
        <v>1.6214377177815864</v>
      </c>
      <c r="AT538" s="21">
        <v>37.916666666666679</v>
      </c>
      <c r="AU538" s="17">
        <f t="shared" si="169"/>
        <v>0.80109945027486273</v>
      </c>
      <c r="AV538" s="21">
        <v>32.67</v>
      </c>
      <c r="AW538" s="17">
        <f t="shared" si="170"/>
        <v>0.73381075862068956</v>
      </c>
      <c r="AX538" s="17" t="s">
        <v>1537</v>
      </c>
      <c r="AY538" s="21">
        <v>30.291666666666668</v>
      </c>
      <c r="AZ538" s="17">
        <f t="shared" si="171"/>
        <v>0.66100093303952523</v>
      </c>
      <c r="BA538" s="17" t="s">
        <v>1537</v>
      </c>
      <c r="BB538" s="21">
        <v>16.625</v>
      </c>
      <c r="BC538" s="17">
        <f t="shared" si="172"/>
        <v>0.34349677164688297</v>
      </c>
      <c r="BD538" s="21">
        <v>26.916666666666671</v>
      </c>
      <c r="BE538" s="17">
        <f t="shared" si="173"/>
        <v>0.50129445890262425</v>
      </c>
      <c r="BF538" s="21">
        <v>34.666666666666671</v>
      </c>
      <c r="BG538" s="17">
        <f t="shared" si="174"/>
        <v>1.2380952380952384</v>
      </c>
      <c r="BH538" s="21">
        <v>34.875</v>
      </c>
      <c r="BI538" s="17">
        <f t="shared" si="175"/>
        <v>1.1625000000000001</v>
      </c>
      <c r="BJ538" s="21">
        <f t="shared" si="176"/>
        <v>479.97216157205241</v>
      </c>
      <c r="BK538" s="21">
        <f t="shared" si="177"/>
        <v>454.89898447911025</v>
      </c>
      <c r="BL538" s="21">
        <f t="shared" si="178"/>
        <v>112.84989082969432</v>
      </c>
      <c r="BM538" s="21">
        <f t="shared" si="179"/>
        <v>69.541666666666671</v>
      </c>
      <c r="BN538" s="17"/>
      <c r="BO538" s="17"/>
      <c r="BQ538" s="17">
        <v>0.74299225517384981</v>
      </c>
      <c r="BR538" s="26">
        <v>0.72</v>
      </c>
      <c r="BS538" s="26">
        <f t="shared" si="180"/>
        <v>0.84299225517384979</v>
      </c>
      <c r="BU538" s="17">
        <f t="shared" si="181"/>
        <v>0</v>
      </c>
    </row>
    <row r="539" spans="1:73" s="6" customFormat="1" ht="18.75" customHeight="1" x14ac:dyDescent="0.15">
      <c r="A539" s="6" t="s">
        <v>1541</v>
      </c>
      <c r="B539" s="6" t="s">
        <v>1180</v>
      </c>
      <c r="C539" s="6" t="s">
        <v>1474</v>
      </c>
      <c r="D539" s="6" t="s">
        <v>1221</v>
      </c>
      <c r="E539" s="6" t="s">
        <v>1221</v>
      </c>
      <c r="F539" s="6" t="s">
        <v>1221</v>
      </c>
      <c r="G539" s="6" t="s">
        <v>61</v>
      </c>
      <c r="H539" s="6" t="s">
        <v>1246</v>
      </c>
      <c r="I539" s="6" t="s">
        <v>1247</v>
      </c>
      <c r="J539" s="6" t="s">
        <v>27</v>
      </c>
      <c r="K539" s="6" t="s">
        <v>1539</v>
      </c>
      <c r="L539" s="6" t="s">
        <v>1545</v>
      </c>
      <c r="M539" s="6" t="s">
        <v>1533</v>
      </c>
      <c r="N539" s="6">
        <v>1</v>
      </c>
      <c r="O539" s="8"/>
      <c r="P539" s="8">
        <f>VLOOKUP(H539,[1]地区分门店生意计划!$O$2:$AB$1572,14,0)</f>
        <v>31.810833333333335</v>
      </c>
      <c r="Q539" s="8">
        <v>29.20452820226134</v>
      </c>
      <c r="R539" s="7">
        <f t="shared" si="166"/>
        <v>31.981286390101889</v>
      </c>
      <c r="S539" s="17">
        <f t="shared" si="167"/>
        <v>9.5079713961122803E-2</v>
      </c>
      <c r="T539" s="6">
        <v>2</v>
      </c>
      <c r="U539" s="6">
        <v>2</v>
      </c>
      <c r="V539" s="6">
        <v>2</v>
      </c>
      <c r="W539" s="6">
        <v>2</v>
      </c>
      <c r="X539" s="6" t="s">
        <v>28</v>
      </c>
      <c r="Y539" s="8">
        <v>38.644241266375545</v>
      </c>
      <c r="Z539" s="8">
        <v>25.735125545851524</v>
      </c>
      <c r="AA539" s="8">
        <v>31.829557860262007</v>
      </c>
      <c r="AB539" s="8">
        <v>31.330922489082965</v>
      </c>
      <c r="AC539" s="8">
        <v>33.131550218340614</v>
      </c>
      <c r="AD539" s="8">
        <v>31.164710698689959</v>
      </c>
      <c r="AE539" s="8">
        <v>32.078875545851524</v>
      </c>
      <c r="AF539" s="8">
        <v>33.879503275109172</v>
      </c>
      <c r="AG539" s="8">
        <v>37.586026200873356</v>
      </c>
      <c r="AH539" s="21">
        <v>30</v>
      </c>
      <c r="AI539" s="21">
        <v>20</v>
      </c>
      <c r="AJ539" s="21">
        <v>38.394923580786028</v>
      </c>
      <c r="AK539" s="8">
        <f t="shared" si="168"/>
        <v>383.77543668122269</v>
      </c>
      <c r="AL539" s="8">
        <v>45.33</v>
      </c>
      <c r="AM539" s="17">
        <f t="shared" si="182"/>
        <v>1.1730078923671805</v>
      </c>
      <c r="AN539" s="8">
        <v>12</v>
      </c>
      <c r="AO539" s="17">
        <f t="shared" si="183"/>
        <v>0.46628876857895835</v>
      </c>
      <c r="AP539" s="7">
        <v>43</v>
      </c>
      <c r="AQ539" s="17">
        <f t="shared" si="184"/>
        <v>1.3509455641444479</v>
      </c>
      <c r="AR539" s="21">
        <v>44.817234332723402</v>
      </c>
      <c r="AS539" s="17">
        <f t="shared" si="185"/>
        <v>1.4304473271841787</v>
      </c>
      <c r="AT539" s="21">
        <v>0</v>
      </c>
      <c r="AU539" s="17">
        <f t="shared" si="169"/>
        <v>0</v>
      </c>
      <c r="AV539" s="21">
        <v>31.669999999999998</v>
      </c>
      <c r="AW539" s="17">
        <f t="shared" si="170"/>
        <v>1.0162135084838533</v>
      </c>
      <c r="AX539" s="17"/>
      <c r="AY539" s="21">
        <v>14.5</v>
      </c>
      <c r="AZ539" s="17">
        <f t="shared" si="171"/>
        <v>0.45201085615593395</v>
      </c>
      <c r="BA539" s="17" t="s">
        <v>1537</v>
      </c>
      <c r="BB539" s="21">
        <v>10</v>
      </c>
      <c r="BC539" s="17">
        <f t="shared" si="172"/>
        <v>0.29516371355263843</v>
      </c>
      <c r="BD539" s="21">
        <v>10.5</v>
      </c>
      <c r="BE539" s="17">
        <f t="shared" si="173"/>
        <v>0.27935914118412497</v>
      </c>
      <c r="BF539" s="21">
        <v>35.999999999999993</v>
      </c>
      <c r="BG539" s="17">
        <f t="shared" si="174"/>
        <v>1.1999999999999997</v>
      </c>
      <c r="BH539" s="21">
        <v>12.79</v>
      </c>
      <c r="BI539" s="17">
        <f t="shared" si="175"/>
        <v>0.63949999999999996</v>
      </c>
      <c r="BJ539" s="21">
        <f t="shared" si="176"/>
        <v>345.38051310043664</v>
      </c>
      <c r="BK539" s="21">
        <f t="shared" si="177"/>
        <v>260.60723433272341</v>
      </c>
      <c r="BL539" s="21">
        <f t="shared" si="178"/>
        <v>88.394923580786028</v>
      </c>
      <c r="BM539" s="21">
        <f t="shared" si="179"/>
        <v>48.789999999999992</v>
      </c>
      <c r="BN539" s="17" t="s">
        <v>1601</v>
      </c>
      <c r="BO539" s="17" t="s">
        <v>1601</v>
      </c>
      <c r="BQ539" s="17">
        <v>0.74299225517384981</v>
      </c>
      <c r="BR539" s="26">
        <v>0.72</v>
      </c>
      <c r="BS539" s="26">
        <f t="shared" si="180"/>
        <v>0.84299225517384979</v>
      </c>
      <c r="BU539" s="17">
        <f t="shared" si="181"/>
        <v>0</v>
      </c>
    </row>
    <row r="540" spans="1:73" s="6" customFormat="1" ht="18.75" customHeight="1" x14ac:dyDescent="0.15">
      <c r="A540" s="6" t="s">
        <v>1541</v>
      </c>
      <c r="B540" s="6" t="s">
        <v>1180</v>
      </c>
      <c r="C540" s="6" t="s">
        <v>1474</v>
      </c>
      <c r="D540" s="6" t="s">
        <v>1221</v>
      </c>
      <c r="E540" s="6" t="s">
        <v>1221</v>
      </c>
      <c r="F540" s="6" t="s">
        <v>1221</v>
      </c>
      <c r="G540" s="6" t="s">
        <v>61</v>
      </c>
      <c r="H540" s="6" t="s">
        <v>1248</v>
      </c>
      <c r="I540" s="6" t="s">
        <v>1249</v>
      </c>
      <c r="J540" s="6" t="s">
        <v>27</v>
      </c>
      <c r="K540" s="6" t="s">
        <v>1539</v>
      </c>
      <c r="L540" s="6" t="s">
        <v>1545</v>
      </c>
      <c r="M540" s="6" t="s">
        <v>1533</v>
      </c>
      <c r="N540" s="6">
        <f>VLOOKUP(H540,[1]地区分门店生意计划!$O$2:$Y$1572,11,0)</f>
        <v>2</v>
      </c>
      <c r="O540" s="8"/>
      <c r="P540" s="8">
        <f>VLOOKUP(H540,[1]地区分门店生意计划!$O$2:$AB$1572,14,0)</f>
        <v>84.848358098081448</v>
      </c>
      <c r="Q540" s="8">
        <v>49.391952777777782</v>
      </c>
      <c r="R540" s="7">
        <f t="shared" si="166"/>
        <v>55.706240902474526</v>
      </c>
      <c r="S540" s="17">
        <f t="shared" si="167"/>
        <v>0.12784042277303209</v>
      </c>
      <c r="T540" s="6">
        <v>1</v>
      </c>
      <c r="U540" s="6">
        <v>2</v>
      </c>
      <c r="V540" s="6">
        <v>2</v>
      </c>
      <c r="W540" s="6">
        <v>2</v>
      </c>
      <c r="X540" s="6" t="s">
        <v>28</v>
      </c>
      <c r="Y540" s="8">
        <v>66.62800218340611</v>
      </c>
      <c r="Z540" s="8">
        <v>44.37090611353711</v>
      </c>
      <c r="AA540" s="8">
        <v>54.878548034934497</v>
      </c>
      <c r="AB540" s="8">
        <v>54.018831877729255</v>
      </c>
      <c r="AC540" s="8">
        <v>57.123362445414848</v>
      </c>
      <c r="AD540" s="8">
        <v>53.73225982532751</v>
      </c>
      <c r="AE540" s="8">
        <v>55.30840611353711</v>
      </c>
      <c r="AF540" s="8">
        <v>58.41293668122271</v>
      </c>
      <c r="AG540" s="8">
        <v>64.803493449781655</v>
      </c>
      <c r="AH540" s="21">
        <v>48</v>
      </c>
      <c r="AI540" s="21">
        <v>45</v>
      </c>
      <c r="AJ540" s="21">
        <v>66.19814410480349</v>
      </c>
      <c r="AK540" s="8">
        <f t="shared" si="168"/>
        <v>668.47489082969435</v>
      </c>
      <c r="AL540" s="8">
        <v>76.392636419937929</v>
      </c>
      <c r="AM540" s="17">
        <f t="shared" si="182"/>
        <v>1.1465545103641683</v>
      </c>
      <c r="AN540" s="8">
        <v>50</v>
      </c>
      <c r="AO540" s="17">
        <f t="shared" si="183"/>
        <v>1.1268645240658159</v>
      </c>
      <c r="AP540" s="7">
        <v>31</v>
      </c>
      <c r="AQ540" s="17">
        <f t="shared" si="184"/>
        <v>0.56488374984458534</v>
      </c>
      <c r="AR540" s="21">
        <v>32.691748273910399</v>
      </c>
      <c r="AS540" s="17">
        <f t="shared" si="185"/>
        <v>0.60519169218445223</v>
      </c>
      <c r="AT540" s="21">
        <v>64</v>
      </c>
      <c r="AU540" s="17">
        <f t="shared" si="169"/>
        <v>1.120382226469183</v>
      </c>
      <c r="AV540" s="21">
        <v>31.71</v>
      </c>
      <c r="AW540" s="17">
        <f t="shared" si="170"/>
        <v>0.59014826666666664</v>
      </c>
      <c r="AX540" s="17" t="s">
        <v>1537</v>
      </c>
      <c r="AY540" s="21">
        <v>40</v>
      </c>
      <c r="AZ540" s="17">
        <f t="shared" si="171"/>
        <v>0.72321736984949425</v>
      </c>
      <c r="BA540" s="17" t="s">
        <v>1537</v>
      </c>
      <c r="BB540" s="21">
        <v>20.541666666666664</v>
      </c>
      <c r="BC540" s="17">
        <f t="shared" si="172"/>
        <v>0.3516629677218393</v>
      </c>
      <c r="BD540" s="21">
        <v>34.083333333333329</v>
      </c>
      <c r="BE540" s="17">
        <f t="shared" si="173"/>
        <v>0.52594901168014374</v>
      </c>
      <c r="BF540" s="21">
        <v>53.5</v>
      </c>
      <c r="BG540" s="17">
        <f t="shared" si="174"/>
        <v>1.1145833333333333</v>
      </c>
      <c r="BH540" s="21">
        <v>44.666666666666664</v>
      </c>
      <c r="BI540" s="17">
        <f t="shared" si="175"/>
        <v>0.99259259259259258</v>
      </c>
      <c r="BJ540" s="21">
        <f t="shared" si="176"/>
        <v>602.27674672489081</v>
      </c>
      <c r="BK540" s="21">
        <f t="shared" si="177"/>
        <v>478.586051360515</v>
      </c>
      <c r="BL540" s="21">
        <f t="shared" si="178"/>
        <v>159.19814410480348</v>
      </c>
      <c r="BM540" s="21">
        <f t="shared" si="179"/>
        <v>98.166666666666657</v>
      </c>
      <c r="BN540" s="17"/>
      <c r="BO540" s="17" t="s">
        <v>1601</v>
      </c>
      <c r="BQ540" s="17">
        <v>0.74299225517384981</v>
      </c>
      <c r="BR540" s="26">
        <v>0.72</v>
      </c>
      <c r="BS540" s="26">
        <f t="shared" si="180"/>
        <v>0.84299225517384979</v>
      </c>
      <c r="BU540" s="17">
        <f t="shared" si="181"/>
        <v>0</v>
      </c>
    </row>
    <row r="541" spans="1:73" s="6" customFormat="1" ht="18.75" customHeight="1" x14ac:dyDescent="0.15">
      <c r="A541" s="6" t="s">
        <v>1541</v>
      </c>
      <c r="B541" s="6" t="s">
        <v>1180</v>
      </c>
      <c r="C541" s="6" t="s">
        <v>1474</v>
      </c>
      <c r="D541" s="6" t="s">
        <v>1221</v>
      </c>
      <c r="E541" s="6" t="s">
        <v>1221</v>
      </c>
      <c r="F541" s="6" t="s">
        <v>1221</v>
      </c>
      <c r="G541" s="6" t="s">
        <v>61</v>
      </c>
      <c r="H541" s="6" t="s">
        <v>1410</v>
      </c>
      <c r="I541" s="6" t="s">
        <v>1329</v>
      </c>
      <c r="J541" s="6" t="s">
        <v>27</v>
      </c>
      <c r="K541" s="6" t="s">
        <v>1539</v>
      </c>
      <c r="L541" s="6" t="s">
        <v>1545</v>
      </c>
      <c r="M541" s="6" t="s">
        <v>1533</v>
      </c>
      <c r="N541" s="6">
        <f>VLOOKUP(H541,[1]地区分门店生意计划!$O$2:$Y$1572,11,0)</f>
        <v>3</v>
      </c>
      <c r="O541" s="8"/>
      <c r="P541" s="8">
        <f>VLOOKUP(H541,[1]地区分门店生意计划!$O$2:$AB$1572,14,0)</f>
        <v>359.99189179175619</v>
      </c>
      <c r="Q541" s="8">
        <v>228.15510833333337</v>
      </c>
      <c r="R541" s="7">
        <f t="shared" si="166"/>
        <v>246.88728165938869</v>
      </c>
      <c r="S541" s="17">
        <f t="shared" si="167"/>
        <v>8.2102800427714895E-2</v>
      </c>
      <c r="T541" s="6">
        <v>1</v>
      </c>
      <c r="U541" s="6">
        <v>2</v>
      </c>
      <c r="V541" s="6">
        <v>3</v>
      </c>
      <c r="W541" s="6">
        <v>1</v>
      </c>
      <c r="X541" s="6" t="s">
        <v>36</v>
      </c>
      <c r="Y541" s="8">
        <v>291.2595524017467</v>
      </c>
      <c r="Z541" s="8">
        <v>193.96424672489081</v>
      </c>
      <c r="AA541" s="8">
        <v>239.89765283842792</v>
      </c>
      <c r="AB541" s="8">
        <v>236.13946506550218</v>
      </c>
      <c r="AC541" s="8">
        <v>249.71069868995633</v>
      </c>
      <c r="AD541" s="8">
        <v>234.88673580786028</v>
      </c>
      <c r="AE541" s="8">
        <v>241.77674672489081</v>
      </c>
      <c r="AF541" s="8">
        <v>255.34798034934499</v>
      </c>
      <c r="AG541" s="8">
        <v>283.28384279475978</v>
      </c>
      <c r="AH541" s="21">
        <v>210</v>
      </c>
      <c r="AI541" s="21">
        <v>237</v>
      </c>
      <c r="AJ541" s="21">
        <v>289.38045851528381</v>
      </c>
      <c r="AK541" s="8">
        <f t="shared" si="168"/>
        <v>2962.6473799126643</v>
      </c>
      <c r="AL541" s="8">
        <v>323.61040732052021</v>
      </c>
      <c r="AM541" s="17">
        <f t="shared" si="182"/>
        <v>1.1110722537750473</v>
      </c>
      <c r="AN541" s="8">
        <v>224</v>
      </c>
      <c r="AO541" s="17">
        <f t="shared" si="183"/>
        <v>1.1548520089772545</v>
      </c>
      <c r="AP541" s="7">
        <v>156</v>
      </c>
      <c r="AQ541" s="17">
        <f t="shared" si="184"/>
        <v>0.65027730848649301</v>
      </c>
      <c r="AR541" s="21">
        <v>157.80512931746375</v>
      </c>
      <c r="AS541" s="17">
        <f t="shared" si="185"/>
        <v>0.6682708850623108</v>
      </c>
      <c r="AT541" s="21">
        <v>270.08333333333331</v>
      </c>
      <c r="AU541" s="17">
        <f t="shared" si="169"/>
        <v>1.0815849491041307</v>
      </c>
      <c r="AV541" s="21">
        <v>197.79</v>
      </c>
      <c r="AW541" s="17">
        <f t="shared" si="170"/>
        <v>0.84206542919389971</v>
      </c>
      <c r="AX541" s="17" t="s">
        <v>1537</v>
      </c>
      <c r="AY541" s="21">
        <v>210.20833333333337</v>
      </c>
      <c r="AZ541" s="17">
        <f t="shared" si="171"/>
        <v>0.86943155692520746</v>
      </c>
      <c r="BA541" s="17" t="s">
        <v>1537</v>
      </c>
      <c r="BB541" s="21">
        <v>108.04166666666666</v>
      </c>
      <c r="BC541" s="17">
        <f t="shared" si="172"/>
        <v>0.42311541496765864</v>
      </c>
      <c r="BD541" s="21">
        <v>174.375</v>
      </c>
      <c r="BE541" s="17">
        <f t="shared" si="173"/>
        <v>0.61554869589345185</v>
      </c>
      <c r="BF541" s="21">
        <v>217.79166666666669</v>
      </c>
      <c r="BG541" s="17">
        <f t="shared" si="174"/>
        <v>1.0371031746031747</v>
      </c>
      <c r="BH541" s="21">
        <v>192.20833333333334</v>
      </c>
      <c r="BI541" s="17">
        <f t="shared" si="175"/>
        <v>0.81100562587904368</v>
      </c>
      <c r="BJ541" s="21">
        <f t="shared" si="176"/>
        <v>2673.2669213973804</v>
      </c>
      <c r="BK541" s="21">
        <f t="shared" si="177"/>
        <v>2231.9138699713176</v>
      </c>
      <c r="BL541" s="21">
        <f t="shared" si="178"/>
        <v>736.38045851528386</v>
      </c>
      <c r="BM541" s="21">
        <f t="shared" si="179"/>
        <v>410</v>
      </c>
      <c r="BN541" s="17" t="s">
        <v>1601</v>
      </c>
      <c r="BO541" s="17" t="s">
        <v>1601</v>
      </c>
      <c r="BQ541" s="17">
        <v>0.74299225517384981</v>
      </c>
      <c r="BR541" s="26">
        <v>0.72</v>
      </c>
      <c r="BS541" s="26">
        <f t="shared" si="180"/>
        <v>0.84299225517384979</v>
      </c>
      <c r="BU541" s="17">
        <f t="shared" si="181"/>
        <v>0</v>
      </c>
    </row>
    <row r="542" spans="1:73" s="6" customFormat="1" ht="18.75" customHeight="1" x14ac:dyDescent="0.15">
      <c r="A542" s="6" t="s">
        <v>1541</v>
      </c>
      <c r="B542" s="6" t="s">
        <v>1180</v>
      </c>
      <c r="C542" s="6" t="s">
        <v>1474</v>
      </c>
      <c r="D542" s="6" t="s">
        <v>1221</v>
      </c>
      <c r="E542" s="6" t="s">
        <v>1221</v>
      </c>
      <c r="F542" s="6" t="s">
        <v>1221</v>
      </c>
      <c r="G542" s="6" t="s">
        <v>61</v>
      </c>
      <c r="H542" s="6" t="s">
        <v>1250</v>
      </c>
      <c r="I542" s="6" t="s">
        <v>1251</v>
      </c>
      <c r="J542" s="6" t="s">
        <v>27</v>
      </c>
      <c r="K542" s="6" t="s">
        <v>1539</v>
      </c>
      <c r="L542" s="6" t="s">
        <v>1545</v>
      </c>
      <c r="M542" s="6" t="s">
        <v>1533</v>
      </c>
      <c r="N542" s="6">
        <f>VLOOKUP(H542,[1]地区分门店生意计划!$O$2:$Y$1572,11,0)</f>
        <v>2</v>
      </c>
      <c r="O542" s="8"/>
      <c r="P542" s="8">
        <f>VLOOKUP(H542,[1]地区分门店生意计划!$O$2:$AB$1572,14,0)</f>
        <v>93.212499999999991</v>
      </c>
      <c r="Q542" s="8">
        <v>57.78743616955515</v>
      </c>
      <c r="R542" s="7">
        <f t="shared" si="166"/>
        <v>69.797489082969435</v>
      </c>
      <c r="S542" s="17">
        <f t="shared" si="167"/>
        <v>0.20783155837153555</v>
      </c>
      <c r="T542" s="6">
        <v>1</v>
      </c>
      <c r="U542" s="6">
        <v>1</v>
      </c>
      <c r="V542" s="6">
        <v>1</v>
      </c>
      <c r="W542" s="6">
        <v>1</v>
      </c>
      <c r="Y542" s="8">
        <v>79.953602620087338</v>
      </c>
      <c r="Z542" s="8">
        <v>53.245087336244538</v>
      </c>
      <c r="AA542" s="8">
        <v>65.854257641921393</v>
      </c>
      <c r="AB542" s="8">
        <v>64.822598253275103</v>
      </c>
      <c r="AC542" s="8">
        <v>68.548034934497821</v>
      </c>
      <c r="AD542" s="8">
        <v>64.478711790393021</v>
      </c>
      <c r="AE542" s="8">
        <v>66.370087336244538</v>
      </c>
      <c r="AF542" s="8">
        <v>70.095524017467255</v>
      </c>
      <c r="AG542" s="8">
        <v>77.764192139737986</v>
      </c>
      <c r="AH542" s="21">
        <v>62</v>
      </c>
      <c r="AI542" s="21">
        <v>85</v>
      </c>
      <c r="AJ542" s="21">
        <v>79.437772925764193</v>
      </c>
      <c r="AK542" s="8">
        <f t="shared" si="168"/>
        <v>837.56986899563321</v>
      </c>
      <c r="AL542" s="8">
        <v>57</v>
      </c>
      <c r="AM542" s="17">
        <f t="shared" si="182"/>
        <v>0.7129134664618535</v>
      </c>
      <c r="AN542" s="8">
        <v>53</v>
      </c>
      <c r="AO542" s="17">
        <f t="shared" si="183"/>
        <v>0.99539699625813738</v>
      </c>
      <c r="AP542" s="7">
        <v>89</v>
      </c>
      <c r="AQ542" s="17">
        <f t="shared" si="184"/>
        <v>1.3514691864561317</v>
      </c>
      <c r="AR542" s="21">
        <v>91.346866182714265</v>
      </c>
      <c r="AS542" s="17">
        <f t="shared" si="185"/>
        <v>1.4091824247124967</v>
      </c>
      <c r="AT542" s="21">
        <v>105</v>
      </c>
      <c r="AU542" s="17">
        <f t="shared" si="169"/>
        <v>1.531772575250836</v>
      </c>
      <c r="AV542" s="21">
        <v>58</v>
      </c>
      <c r="AW542" s="17">
        <f t="shared" si="170"/>
        <v>0.89952169312169306</v>
      </c>
      <c r="AX542" s="17" t="s">
        <v>1537</v>
      </c>
      <c r="AY542" s="21">
        <v>75.63</v>
      </c>
      <c r="AZ542" s="17">
        <f t="shared" si="171"/>
        <v>1.1395193683691094</v>
      </c>
      <c r="BA542" s="17"/>
      <c r="BB542" s="21">
        <v>63.1</v>
      </c>
      <c r="BC542" s="17">
        <f t="shared" si="172"/>
        <v>0.90020013238328844</v>
      </c>
      <c r="BD542" s="21">
        <v>70</v>
      </c>
      <c r="BE542" s="17">
        <f t="shared" si="173"/>
        <v>0.90015723270440262</v>
      </c>
      <c r="BF542" s="21">
        <v>70</v>
      </c>
      <c r="BG542" s="17">
        <f t="shared" si="174"/>
        <v>1.1290322580645162</v>
      </c>
      <c r="BH542" s="21">
        <v>90</v>
      </c>
      <c r="BI542" s="17">
        <f t="shared" si="175"/>
        <v>1.0588235294117647</v>
      </c>
      <c r="BJ542" s="21">
        <f t="shared" si="176"/>
        <v>758.13209606986902</v>
      </c>
      <c r="BK542" s="21">
        <f t="shared" si="177"/>
        <v>822.0768661827143</v>
      </c>
      <c r="BL542" s="21">
        <f t="shared" si="178"/>
        <v>226.43777292576419</v>
      </c>
      <c r="BM542" s="21">
        <f t="shared" si="179"/>
        <v>160</v>
      </c>
      <c r="BN542" s="17"/>
      <c r="BO542" s="17"/>
      <c r="BQ542" s="17">
        <v>0.74299225517384981</v>
      </c>
      <c r="BR542" s="26">
        <v>0.72</v>
      </c>
      <c r="BS542" s="26">
        <f t="shared" si="180"/>
        <v>0.84299225517384979</v>
      </c>
      <c r="BU542" s="17">
        <f t="shared" si="181"/>
        <v>0</v>
      </c>
    </row>
    <row r="543" spans="1:73" s="6" customFormat="1" ht="18.75" customHeight="1" x14ac:dyDescent="0.15">
      <c r="A543" s="6" t="s">
        <v>1541</v>
      </c>
      <c r="B543" s="6" t="s">
        <v>1180</v>
      </c>
      <c r="C543" s="6" t="s">
        <v>1474</v>
      </c>
      <c r="D543" s="6" t="s">
        <v>1221</v>
      </c>
      <c r="E543" s="6" t="s">
        <v>1221</v>
      </c>
      <c r="F543" s="6" t="s">
        <v>1221</v>
      </c>
      <c r="G543" s="6" t="s">
        <v>61</v>
      </c>
      <c r="H543" s="6" t="s">
        <v>1252</v>
      </c>
      <c r="I543" s="6" t="s">
        <v>1253</v>
      </c>
      <c r="J543" s="6" t="s">
        <v>27</v>
      </c>
      <c r="K543" s="6" t="s">
        <v>1539</v>
      </c>
      <c r="L543" s="6" t="s">
        <v>1545</v>
      </c>
      <c r="M543" s="6" t="s">
        <v>1533</v>
      </c>
      <c r="N543" s="6">
        <f>VLOOKUP(H543,[1]地区分门店生意计划!$O$2:$Y$1572,11,0)</f>
        <v>2</v>
      </c>
      <c r="O543" s="8"/>
      <c r="P543" s="8">
        <f>VLOOKUP(H543,[1]地区分门店生意计划!$O$2:$AB$1572,14,0)</f>
        <v>83.173309882125992</v>
      </c>
      <c r="Q543" s="8">
        <v>63.191666666666663</v>
      </c>
      <c r="R543" s="7">
        <f t="shared" si="166"/>
        <v>70.12117903930131</v>
      </c>
      <c r="S543" s="17">
        <f t="shared" si="167"/>
        <v>0.1096586423204744</v>
      </c>
      <c r="T543" s="6">
        <v>2</v>
      </c>
      <c r="U543" s="6">
        <v>2</v>
      </c>
      <c r="V543" s="6">
        <v>2</v>
      </c>
      <c r="W543" s="6">
        <v>1</v>
      </c>
      <c r="X543" s="6" t="s">
        <v>36</v>
      </c>
      <c r="Y543" s="8">
        <v>83.760917030567683</v>
      </c>
      <c r="Z543" s="8">
        <v>55.780567685589517</v>
      </c>
      <c r="AA543" s="8">
        <v>68.990174672489076</v>
      </c>
      <c r="AB543" s="8">
        <v>67.909388646288207</v>
      </c>
      <c r="AC543" s="8">
        <v>71.812227074235807</v>
      </c>
      <c r="AD543" s="8">
        <v>67.549126637554593</v>
      </c>
      <c r="AE543" s="8">
        <v>69.530567685589517</v>
      </c>
      <c r="AF543" s="8">
        <v>73.433406113537117</v>
      </c>
      <c r="AG543" s="8">
        <v>81.467248908296938</v>
      </c>
      <c r="AH543" s="21">
        <v>53</v>
      </c>
      <c r="AI543" s="21">
        <v>65</v>
      </c>
      <c r="AJ543" s="21">
        <v>83.220524017467241</v>
      </c>
      <c r="AK543" s="8">
        <f t="shared" si="168"/>
        <v>841.45414847161567</v>
      </c>
      <c r="AL543" s="8">
        <v>95.291409156594256</v>
      </c>
      <c r="AM543" s="17">
        <f t="shared" si="182"/>
        <v>1.1376595736388444</v>
      </c>
      <c r="AN543" s="8">
        <v>94</v>
      </c>
      <c r="AO543" s="17">
        <f t="shared" si="183"/>
        <v>1.6851746746256973</v>
      </c>
      <c r="AP543" s="7">
        <v>16</v>
      </c>
      <c r="AQ543" s="17">
        <f t="shared" si="184"/>
        <v>0.23191708204763037</v>
      </c>
      <c r="AR543" s="21">
        <v>17.917091756673326</v>
      </c>
      <c r="AS543" s="17">
        <f t="shared" si="185"/>
        <v>0.26383821315188116</v>
      </c>
      <c r="AT543" s="21">
        <v>71.374999999999986</v>
      </c>
      <c r="AU543" s="17">
        <f t="shared" si="169"/>
        <v>0.99391152325934917</v>
      </c>
      <c r="AV543" s="21">
        <v>90.88</v>
      </c>
      <c r="AW543" s="17">
        <f t="shared" si="170"/>
        <v>1.3453911919191917</v>
      </c>
      <c r="AX543" s="17"/>
      <c r="AY543" s="21">
        <v>55.791666666666671</v>
      </c>
      <c r="AZ543" s="17">
        <f t="shared" si="171"/>
        <v>0.80240487779347891</v>
      </c>
      <c r="BA543" s="17" t="s">
        <v>1537</v>
      </c>
      <c r="BB543" s="21">
        <v>33.875</v>
      </c>
      <c r="BC543" s="17">
        <f t="shared" si="172"/>
        <v>0.46130231175202557</v>
      </c>
      <c r="BD543" s="21">
        <v>48.541666666666671</v>
      </c>
      <c r="BE543" s="17">
        <f t="shared" si="173"/>
        <v>0.59584271369353925</v>
      </c>
      <c r="BF543" s="21">
        <v>63.874999999999993</v>
      </c>
      <c r="BG543" s="17">
        <f t="shared" si="174"/>
        <v>1.2051886792452828</v>
      </c>
      <c r="BH543" s="21">
        <v>49.208333333333321</v>
      </c>
      <c r="BI543" s="17">
        <f t="shared" si="175"/>
        <v>0.75705128205128192</v>
      </c>
      <c r="BJ543" s="21">
        <f t="shared" si="176"/>
        <v>758.23362445414841</v>
      </c>
      <c r="BK543" s="21">
        <f t="shared" si="177"/>
        <v>636.75516757993432</v>
      </c>
      <c r="BL543" s="21">
        <f t="shared" si="178"/>
        <v>201.22052401746726</v>
      </c>
      <c r="BM543" s="21">
        <f t="shared" si="179"/>
        <v>113.08333333333331</v>
      </c>
      <c r="BN543" s="17" t="s">
        <v>1601</v>
      </c>
      <c r="BO543" s="17" t="s">
        <v>1601</v>
      </c>
      <c r="BQ543" s="17">
        <v>0.74299225517384981</v>
      </c>
      <c r="BR543" s="26">
        <v>0.72</v>
      </c>
      <c r="BS543" s="26">
        <f t="shared" si="180"/>
        <v>0.84299225517384979</v>
      </c>
      <c r="BU543" s="17">
        <f t="shared" si="181"/>
        <v>0</v>
      </c>
    </row>
    <row r="544" spans="1:73" s="6" customFormat="1" ht="18.75" customHeight="1" x14ac:dyDescent="0.15">
      <c r="A544" s="6" t="s">
        <v>1541</v>
      </c>
      <c r="B544" s="6" t="s">
        <v>1180</v>
      </c>
      <c r="C544" s="6" t="s">
        <v>1474</v>
      </c>
      <c r="D544" s="6" t="s">
        <v>1221</v>
      </c>
      <c r="E544" s="6" t="s">
        <v>1221</v>
      </c>
      <c r="F544" s="6" t="s">
        <v>1221</v>
      </c>
      <c r="G544" s="6" t="s">
        <v>61</v>
      </c>
      <c r="H544" s="6" t="s">
        <v>1383</v>
      </c>
      <c r="I544" s="6" t="s">
        <v>1384</v>
      </c>
      <c r="J544" s="6" t="s">
        <v>27</v>
      </c>
      <c r="K544" s="6" t="s">
        <v>1539</v>
      </c>
      <c r="L544" s="6" t="s">
        <v>1545</v>
      </c>
      <c r="M544" s="6" t="s">
        <v>1533</v>
      </c>
      <c r="N544" s="6">
        <f>VLOOKUP(H544,[1]地区分门店生意计划!$O$2:$Y$1572,11,0)</f>
        <v>2</v>
      </c>
      <c r="O544" s="8"/>
      <c r="P544" s="8">
        <f>VLOOKUP(H544,[1]地区分门店生意计划!$O$2:$AB$1572,14,0)</f>
        <v>140.71231512661873</v>
      </c>
      <c r="Q544" s="8">
        <v>85.841672222222215</v>
      </c>
      <c r="R544" s="7">
        <f t="shared" si="166"/>
        <v>105.39492358078604</v>
      </c>
      <c r="S544" s="17">
        <f t="shared" si="167"/>
        <v>0.22778274062445392</v>
      </c>
      <c r="T544" s="6">
        <v>1</v>
      </c>
      <c r="U544" s="6">
        <v>2</v>
      </c>
      <c r="V544" s="6">
        <v>2</v>
      </c>
      <c r="W544" s="6">
        <v>2</v>
      </c>
      <c r="X544" s="6" t="s">
        <v>28</v>
      </c>
      <c r="Y544" s="8">
        <v>123.73771834061135</v>
      </c>
      <c r="Z544" s="8">
        <v>82.403111353711779</v>
      </c>
      <c r="AA544" s="8">
        <v>101.91730349344978</v>
      </c>
      <c r="AB544" s="8">
        <v>100.32068777292575</v>
      </c>
      <c r="AC544" s="8">
        <v>106.08624454148472</v>
      </c>
      <c r="AD544" s="8">
        <v>99.78848253275109</v>
      </c>
      <c r="AE544" s="8">
        <v>102.71561135371178</v>
      </c>
      <c r="AF544" s="8">
        <v>108.48116812227074</v>
      </c>
      <c r="AG544" s="8">
        <v>120.34934497816593</v>
      </c>
      <c r="AH544" s="21">
        <v>90</v>
      </c>
      <c r="AI544" s="21">
        <v>106</v>
      </c>
      <c r="AJ544" s="21">
        <v>122.93941048034934</v>
      </c>
      <c r="AK544" s="8">
        <f t="shared" si="168"/>
        <v>1264.7390829694325</v>
      </c>
      <c r="AL544" s="8">
        <v>94.633460259897262</v>
      </c>
      <c r="AM544" s="17">
        <f t="shared" si="182"/>
        <v>0.76479073259942343</v>
      </c>
      <c r="AN544" s="8">
        <v>178.18650980736521</v>
      </c>
      <c r="AO544" s="17">
        <f t="shared" si="183"/>
        <v>2.162375993820274</v>
      </c>
      <c r="AP544" s="7">
        <v>105</v>
      </c>
      <c r="AQ544" s="17">
        <f t="shared" si="184"/>
        <v>1.0302470375577426</v>
      </c>
      <c r="AR544" s="21">
        <v>108.19262303137802</v>
      </c>
      <c r="AS544" s="17">
        <f t="shared" si="185"/>
        <v>1.0784677162129337</v>
      </c>
      <c r="AT544" s="21">
        <v>108.50514052583863</v>
      </c>
      <c r="AU544" s="17">
        <f t="shared" si="169"/>
        <v>1.0228012217305704</v>
      </c>
      <c r="AV544" s="21">
        <v>124.82</v>
      </c>
      <c r="AW544" s="17">
        <f t="shared" si="170"/>
        <v>1.2508457572649572</v>
      </c>
      <c r="AX544" s="17"/>
      <c r="AY544" s="21">
        <v>75.349999999999994</v>
      </c>
      <c r="AZ544" s="17">
        <f t="shared" si="171"/>
        <v>0.73357884947522256</v>
      </c>
      <c r="BA544" s="17" t="s">
        <v>1537</v>
      </c>
      <c r="BB544" s="21">
        <v>49.77478543366577</v>
      </c>
      <c r="BC544" s="17">
        <f t="shared" si="172"/>
        <v>0.45883342053953424</v>
      </c>
      <c r="BD544" s="21">
        <v>91.107769718948333</v>
      </c>
      <c r="BE544" s="17">
        <f t="shared" si="173"/>
        <v>0.75702754955149387</v>
      </c>
      <c r="BF544" s="21">
        <v>69.384121482149311</v>
      </c>
      <c r="BG544" s="17">
        <f t="shared" si="174"/>
        <v>0.77093468313499236</v>
      </c>
      <c r="BH544" s="21">
        <v>67.439965452111352</v>
      </c>
      <c r="BI544" s="17">
        <f t="shared" si="175"/>
        <v>0.63622608917086176</v>
      </c>
      <c r="BJ544" s="21">
        <f t="shared" si="176"/>
        <v>1141.7996724890832</v>
      </c>
      <c r="BK544" s="21">
        <f t="shared" si="177"/>
        <v>1072.3943757113541</v>
      </c>
      <c r="BL544" s="21">
        <f t="shared" si="178"/>
        <v>318.93941048034935</v>
      </c>
      <c r="BM544" s="21">
        <f t="shared" si="179"/>
        <v>136.82408693426066</v>
      </c>
      <c r="BN544" s="17" t="s">
        <v>1601</v>
      </c>
      <c r="BO544" s="17" t="s">
        <v>1601</v>
      </c>
      <c r="BQ544" s="17">
        <v>0.74299225517384981</v>
      </c>
      <c r="BR544" s="26">
        <v>0.72</v>
      </c>
      <c r="BS544" s="26">
        <f t="shared" si="180"/>
        <v>0.84299225517384979</v>
      </c>
      <c r="BU544" s="17">
        <f t="shared" si="181"/>
        <v>0</v>
      </c>
    </row>
    <row r="545" spans="1:73" s="6" customFormat="1" ht="18.75" customHeight="1" x14ac:dyDescent="0.15">
      <c r="A545" s="6" t="s">
        <v>1541</v>
      </c>
      <c r="B545" s="6" t="s">
        <v>1180</v>
      </c>
      <c r="C545" s="6" t="s">
        <v>1474</v>
      </c>
      <c r="D545" s="6" t="s">
        <v>1181</v>
      </c>
      <c r="E545" s="6" t="s">
        <v>1181</v>
      </c>
      <c r="F545" s="6" t="s">
        <v>1181</v>
      </c>
      <c r="G545" s="6" t="s">
        <v>24</v>
      </c>
      <c r="H545" s="6" t="s">
        <v>1182</v>
      </c>
      <c r="I545" s="6" t="s">
        <v>1183</v>
      </c>
      <c r="J545" s="6" t="s">
        <v>29</v>
      </c>
      <c r="K545" s="6" t="s">
        <v>1520</v>
      </c>
      <c r="L545" s="6" t="s">
        <v>1545</v>
      </c>
      <c r="M545" s="6" t="s">
        <v>1533</v>
      </c>
      <c r="N545" s="6">
        <v>1</v>
      </c>
      <c r="O545" s="8"/>
      <c r="P545" s="8">
        <f>VLOOKUP(H545,[1]地区分门店生意计划!$O$2:$AB$1572,14,0)</f>
        <v>31.5</v>
      </c>
      <c r="Q545" s="8">
        <v>26</v>
      </c>
      <c r="R545" s="7">
        <f t="shared" si="166"/>
        <v>30.798880657110647</v>
      </c>
      <c r="S545" s="17">
        <f t="shared" si="167"/>
        <v>0.18457233296579423</v>
      </c>
      <c r="T545" s="6">
        <v>2</v>
      </c>
      <c r="U545" s="6">
        <v>1</v>
      </c>
      <c r="V545" s="6">
        <v>2</v>
      </c>
      <c r="W545" s="6">
        <v>1</v>
      </c>
      <c r="X545" s="6" t="s">
        <v>36</v>
      </c>
      <c r="Y545" s="8">
        <v>36.690288291190193</v>
      </c>
      <c r="Z545" s="8">
        <v>24.572394910613642</v>
      </c>
      <c r="AA545" s="8">
        <v>30.294733451441456</v>
      </c>
      <c r="AB545" s="8">
        <v>29.223707521339989</v>
      </c>
      <c r="AC545" s="8">
        <v>30.845546786922199</v>
      </c>
      <c r="AD545" s="8">
        <v>29.040103076179733</v>
      </c>
      <c r="AE545" s="8">
        <v>29.89692382026092</v>
      </c>
      <c r="AF545" s="8">
        <v>31.549363826703182</v>
      </c>
      <c r="AG545" s="8">
        <v>34.976646803027862</v>
      </c>
      <c r="AH545" s="21">
        <v>28.057819294572404</v>
      </c>
      <c r="AI545" s="21">
        <v>28.758576260267365</v>
      </c>
      <c r="AJ545" s="21">
        <v>35.680463842808841</v>
      </c>
      <c r="AK545" s="8">
        <f t="shared" si="168"/>
        <v>369.58656788532778</v>
      </c>
      <c r="AL545" s="8">
        <v>29</v>
      </c>
      <c r="AM545" s="17">
        <f t="shared" si="182"/>
        <v>0.79039989464905003</v>
      </c>
      <c r="AN545" s="8">
        <v>39</v>
      </c>
      <c r="AO545" s="17">
        <f t="shared" si="183"/>
        <v>1.5871468833977835</v>
      </c>
      <c r="AP545" s="7">
        <v>31</v>
      </c>
      <c r="AQ545" s="17">
        <f t="shared" si="184"/>
        <v>1.0232801701222753</v>
      </c>
      <c r="AR545" s="21">
        <v>33.610427053520063</v>
      </c>
      <c r="AS545" s="17">
        <f t="shared" si="185"/>
        <v>1.1501082478661122</v>
      </c>
      <c r="AT545" s="21">
        <v>31</v>
      </c>
      <c r="AU545" s="17">
        <f t="shared" si="169"/>
        <v>1.0050073099415209</v>
      </c>
      <c r="AV545" s="21">
        <v>29.509999999999998</v>
      </c>
      <c r="AW545" s="17">
        <f t="shared" si="170"/>
        <v>1.0161809661139152</v>
      </c>
      <c r="AX545" s="17"/>
      <c r="AY545" s="21">
        <v>40.550000000000004</v>
      </c>
      <c r="AZ545" s="17">
        <f t="shared" si="171"/>
        <v>1.3563268329472604</v>
      </c>
      <c r="BA545" s="17"/>
      <c r="BB545" s="21">
        <v>11.5</v>
      </c>
      <c r="BC545" s="17">
        <f t="shared" si="172"/>
        <v>0.36450814232477402</v>
      </c>
      <c r="BD545" s="21">
        <v>18.670000000000002</v>
      </c>
      <c r="BE545" s="17">
        <f t="shared" si="173"/>
        <v>0.53378473085601152</v>
      </c>
      <c r="BF545" s="21">
        <v>19.920000000000002</v>
      </c>
      <c r="BG545" s="17">
        <f t="shared" si="174"/>
        <v>0.70996251671823229</v>
      </c>
      <c r="BH545" s="21">
        <v>8.16</v>
      </c>
      <c r="BI545" s="17">
        <f t="shared" si="175"/>
        <v>0.28374144554832487</v>
      </c>
      <c r="BJ545" s="21">
        <f t="shared" si="176"/>
        <v>333.90610404251896</v>
      </c>
      <c r="BK545" s="21">
        <f t="shared" si="177"/>
        <v>291.92042705352009</v>
      </c>
      <c r="BL545" s="21">
        <f t="shared" si="178"/>
        <v>92.49685939764862</v>
      </c>
      <c r="BM545" s="21">
        <f t="shared" si="179"/>
        <v>28.080000000000002</v>
      </c>
      <c r="BN545" s="17" t="s">
        <v>1601</v>
      </c>
      <c r="BO545" s="17" t="s">
        <v>1601</v>
      </c>
      <c r="BQ545" s="17">
        <v>0.74010123178401177</v>
      </c>
      <c r="BR545" s="26">
        <v>0.72</v>
      </c>
      <c r="BS545" s="26">
        <f t="shared" si="180"/>
        <v>0.84010123178401175</v>
      </c>
      <c r="BU545" s="17">
        <f t="shared" si="181"/>
        <v>0</v>
      </c>
    </row>
    <row r="546" spans="1:73" s="6" customFormat="1" ht="18.75" customHeight="1" x14ac:dyDescent="0.15">
      <c r="A546" s="6" t="s">
        <v>1541</v>
      </c>
      <c r="B546" s="6" t="s">
        <v>1180</v>
      </c>
      <c r="C546" s="6" t="s">
        <v>1474</v>
      </c>
      <c r="D546" s="6" t="s">
        <v>1181</v>
      </c>
      <c r="E546" s="6" t="s">
        <v>1181</v>
      </c>
      <c r="F546" s="6" t="s">
        <v>1181</v>
      </c>
      <c r="G546" s="6" t="s">
        <v>24</v>
      </c>
      <c r="H546" s="6" t="s">
        <v>1184</v>
      </c>
      <c r="I546" s="6" t="s">
        <v>1185</v>
      </c>
      <c r="J546" s="6" t="s">
        <v>29</v>
      </c>
      <c r="K546" s="6" t="s">
        <v>1520</v>
      </c>
      <c r="L546" s="6" t="s">
        <v>1545</v>
      </c>
      <c r="M546" s="6" t="s">
        <v>1533</v>
      </c>
      <c r="N546" s="6">
        <v>1</v>
      </c>
      <c r="O546" s="8"/>
      <c r="P546" s="8">
        <f>VLOOKUP(H546,[1]地区分门店生意计划!$O$2:$AB$1572,14,0)</f>
        <v>20.333333333333332</v>
      </c>
      <c r="Q546" s="8">
        <v>22.916666666666668</v>
      </c>
      <c r="R546" s="7">
        <f t="shared" si="166"/>
        <v>26.914715269931904</v>
      </c>
      <c r="S546" s="17">
        <f t="shared" si="167"/>
        <v>0.17446030268793766</v>
      </c>
      <c r="T546" s="6">
        <v>1</v>
      </c>
      <c r="U546" s="6">
        <v>1</v>
      </c>
      <c r="V546" s="6">
        <v>1</v>
      </c>
      <c r="W546" s="6">
        <v>1</v>
      </c>
      <c r="Y546" s="8">
        <v>30.897084876791745</v>
      </c>
      <c r="Z546" s="8">
        <v>20.692543082622016</v>
      </c>
      <c r="AA546" s="8">
        <v>25.511354485424384</v>
      </c>
      <c r="AB546" s="8">
        <v>28</v>
      </c>
      <c r="AC546" s="8">
        <v>29</v>
      </c>
      <c r="AD546" s="8">
        <v>26</v>
      </c>
      <c r="AE546" s="8">
        <v>26</v>
      </c>
      <c r="AF546" s="8">
        <v>26.567885327750048</v>
      </c>
      <c r="AG546" s="8">
        <v>29.454018360444515</v>
      </c>
      <c r="AH546" s="21">
        <v>26.589242282507016</v>
      </c>
      <c r="AI546" s="21">
        <v>24.217748429698833</v>
      </c>
      <c r="AJ546" s="21">
        <v>30.046706393944291</v>
      </c>
      <c r="AK546" s="8">
        <f t="shared" si="168"/>
        <v>322.97658323918284</v>
      </c>
      <c r="AL546" s="8">
        <v>24</v>
      </c>
      <c r="AM546" s="17">
        <f t="shared" si="182"/>
        <v>0.77677231025854898</v>
      </c>
      <c r="AN546" s="8">
        <v>24.12</v>
      </c>
      <c r="AO546" s="17">
        <f t="shared" si="183"/>
        <v>1.165637297633872</v>
      </c>
      <c r="AP546" s="7">
        <v>26</v>
      </c>
      <c r="AQ546" s="17">
        <f t="shared" si="184"/>
        <v>1.0191540404040405</v>
      </c>
      <c r="AR546" s="21">
        <v>28.184791338037911</v>
      </c>
      <c r="AS546" s="17">
        <f t="shared" si="185"/>
        <v>1.0065996906442112</v>
      </c>
      <c r="AT546" s="21">
        <v>29</v>
      </c>
      <c r="AU546" s="17">
        <f t="shared" si="169"/>
        <v>1</v>
      </c>
      <c r="AV546" s="21">
        <v>26.15</v>
      </c>
      <c r="AW546" s="17">
        <f t="shared" si="170"/>
        <v>1.0057692307692307</v>
      </c>
      <c r="AX546" s="17"/>
      <c r="AY546" s="21">
        <v>21.480000000000004</v>
      </c>
      <c r="AZ546" s="17">
        <f t="shared" si="171"/>
        <v>0.82615384615384635</v>
      </c>
      <c r="BA546" s="17" t="s">
        <v>1537</v>
      </c>
      <c r="BB546" s="21">
        <v>13</v>
      </c>
      <c r="BC546" s="17">
        <f t="shared" si="172"/>
        <v>0.4893125606207564</v>
      </c>
      <c r="BD546" s="21">
        <v>37.541666666666664</v>
      </c>
      <c r="BE546" s="17">
        <f t="shared" si="173"/>
        <v>1.2745855661271508</v>
      </c>
      <c r="BF546" s="21">
        <v>20.76</v>
      </c>
      <c r="BG546" s="17">
        <f t="shared" si="174"/>
        <v>0.78076688983566656</v>
      </c>
      <c r="BH546" s="21">
        <v>30</v>
      </c>
      <c r="BI546" s="17">
        <f t="shared" si="175"/>
        <v>1.2387609065758667</v>
      </c>
      <c r="BJ546" s="21">
        <f t="shared" si="176"/>
        <v>292.92987684523854</v>
      </c>
      <c r="BK546" s="21">
        <f t="shared" si="177"/>
        <v>280.23645800470456</v>
      </c>
      <c r="BL546" s="21">
        <f t="shared" si="178"/>
        <v>80.853697106150136</v>
      </c>
      <c r="BM546" s="21">
        <f t="shared" si="179"/>
        <v>50.760000000000005</v>
      </c>
      <c r="BN546" s="17"/>
      <c r="BO546" s="17"/>
      <c r="BQ546" s="17">
        <v>0.74010123178401177</v>
      </c>
      <c r="BR546" s="26">
        <v>0.72</v>
      </c>
      <c r="BS546" s="26">
        <f t="shared" si="180"/>
        <v>0.84010123178401175</v>
      </c>
      <c r="BU546" s="17">
        <f t="shared" si="181"/>
        <v>0</v>
      </c>
    </row>
    <row r="547" spans="1:73" s="6" customFormat="1" ht="18.75" customHeight="1" x14ac:dyDescent="0.15">
      <c r="A547" s="6" t="s">
        <v>1541</v>
      </c>
      <c r="B547" s="6" t="s">
        <v>1180</v>
      </c>
      <c r="C547" s="6" t="s">
        <v>1474</v>
      </c>
      <c r="D547" s="6" t="s">
        <v>1181</v>
      </c>
      <c r="E547" s="6" t="s">
        <v>1181</v>
      </c>
      <c r="F547" s="6" t="s">
        <v>1181</v>
      </c>
      <c r="G547" s="6" t="s">
        <v>24</v>
      </c>
      <c r="H547" s="6" t="s">
        <v>1186</v>
      </c>
      <c r="I547" s="6" t="s">
        <v>1187</v>
      </c>
      <c r="J547" s="6" t="s">
        <v>29</v>
      </c>
      <c r="K547" s="6" t="s">
        <v>1520</v>
      </c>
      <c r="L547" s="6" t="s">
        <v>1545</v>
      </c>
      <c r="M547" s="6" t="s">
        <v>1533</v>
      </c>
      <c r="N547" s="6">
        <v>1</v>
      </c>
      <c r="O547" s="8"/>
      <c r="P547" s="8">
        <f>VLOOKUP(H547,[1]地区分门店生意计划!$O$2:$AB$1572,14,0)</f>
        <v>43.833333333333336</v>
      </c>
      <c r="Q547" s="8">
        <v>37.166666666666664</v>
      </c>
      <c r="R547" s="7">
        <f t="shared" si="166"/>
        <v>43.405423040063305</v>
      </c>
      <c r="S547" s="17">
        <f t="shared" si="167"/>
        <v>0.16785891587614277</v>
      </c>
      <c r="T547" s="6">
        <v>1</v>
      </c>
      <c r="U547" s="6">
        <v>1</v>
      </c>
      <c r="V547" s="6">
        <v>1</v>
      </c>
      <c r="W547" s="6">
        <v>1</v>
      </c>
      <c r="Y547" s="8">
        <v>50.207762924786579</v>
      </c>
      <c r="Z547" s="8">
        <v>33.625382509260774</v>
      </c>
      <c r="AA547" s="8">
        <v>45</v>
      </c>
      <c r="AB547" s="8">
        <v>42</v>
      </c>
      <c r="AC547" s="8">
        <v>44</v>
      </c>
      <c r="AD547" s="8">
        <v>43</v>
      </c>
      <c r="AE547" s="8">
        <v>44</v>
      </c>
      <c r="AF547" s="8">
        <v>43.172813657593828</v>
      </c>
      <c r="AG547" s="8">
        <v>47.862779835722336</v>
      </c>
      <c r="AH547" s="21">
        <v>41.170439663236671</v>
      </c>
      <c r="AI547" s="21">
        <v>38</v>
      </c>
      <c r="AJ547" s="21">
        <v>48.825897890159467</v>
      </c>
      <c r="AK547" s="8">
        <f t="shared" si="168"/>
        <v>520.86507648075963</v>
      </c>
      <c r="AL547" s="8">
        <v>37</v>
      </c>
      <c r="AM547" s="17">
        <f t="shared" si="182"/>
        <v>0.73693783280939273</v>
      </c>
      <c r="AN547" s="8">
        <v>35</v>
      </c>
      <c r="AO547" s="17">
        <f t="shared" si="183"/>
        <v>1.0408803525241874</v>
      </c>
      <c r="AP547" s="7">
        <v>45</v>
      </c>
      <c r="AQ547" s="17">
        <f t="shared" si="184"/>
        <v>1</v>
      </c>
      <c r="AR547" s="21">
        <v>47.040880352524191</v>
      </c>
      <c r="AS547" s="17">
        <f t="shared" si="185"/>
        <v>1.1200209607743854</v>
      </c>
      <c r="AT547" s="21">
        <v>39</v>
      </c>
      <c r="AU547" s="17">
        <f t="shared" si="169"/>
        <v>0.88636363636363635</v>
      </c>
      <c r="AV547" s="21">
        <v>43.01</v>
      </c>
      <c r="AW547" s="17">
        <f t="shared" si="170"/>
        <v>1.0002325581395348</v>
      </c>
      <c r="AX547" s="17"/>
      <c r="AY547" s="21">
        <v>12.4</v>
      </c>
      <c r="AZ547" s="17">
        <f t="shared" si="171"/>
        <v>0.2818181818181818</v>
      </c>
      <c r="BA547" s="17" t="s">
        <v>1537</v>
      </c>
      <c r="BB547" s="21">
        <v>16.420000000000002</v>
      </c>
      <c r="BC547" s="17">
        <f t="shared" si="172"/>
        <v>0.38033194061031106</v>
      </c>
      <c r="BD547" s="21">
        <v>59.125000000000007</v>
      </c>
      <c r="BE547" s="17">
        <f t="shared" si="173"/>
        <v>1.2353022578908408</v>
      </c>
      <c r="BF547" s="21">
        <v>31.52</v>
      </c>
      <c r="BG547" s="17">
        <f t="shared" si="174"/>
        <v>0.76559784782055473</v>
      </c>
      <c r="BH547" s="21">
        <v>40</v>
      </c>
      <c r="BI547" s="17">
        <f t="shared" si="175"/>
        <v>1.0526315789473684</v>
      </c>
      <c r="BJ547" s="21">
        <f t="shared" si="176"/>
        <v>472.03917859060022</v>
      </c>
      <c r="BK547" s="21">
        <f t="shared" si="177"/>
        <v>405.51588035252416</v>
      </c>
      <c r="BL547" s="21">
        <f t="shared" si="178"/>
        <v>127.99633755339613</v>
      </c>
      <c r="BM547" s="21">
        <f t="shared" si="179"/>
        <v>71.52</v>
      </c>
      <c r="BN547" s="17"/>
      <c r="BO547" s="17"/>
      <c r="BQ547" s="17">
        <v>0.74010123178401177</v>
      </c>
      <c r="BR547" s="26">
        <v>0.72</v>
      </c>
      <c r="BS547" s="26">
        <f t="shared" si="180"/>
        <v>0.84010123178401175</v>
      </c>
      <c r="BU547" s="17">
        <f t="shared" si="181"/>
        <v>0</v>
      </c>
    </row>
    <row r="548" spans="1:73" s="6" customFormat="1" ht="18.75" customHeight="1" x14ac:dyDescent="0.15">
      <c r="A548" s="6" t="s">
        <v>1541</v>
      </c>
      <c r="B548" s="6" t="s">
        <v>1180</v>
      </c>
      <c r="C548" s="6" t="s">
        <v>1474</v>
      </c>
      <c r="D548" s="6" t="s">
        <v>1181</v>
      </c>
      <c r="E548" s="6" t="s">
        <v>1181</v>
      </c>
      <c r="F548" s="6" t="s">
        <v>1181</v>
      </c>
      <c r="G548" s="6" t="s">
        <v>24</v>
      </c>
      <c r="H548" s="6" t="s">
        <v>1188</v>
      </c>
      <c r="I548" s="6" t="s">
        <v>1189</v>
      </c>
      <c r="J548" s="6" t="s">
        <v>29</v>
      </c>
      <c r="K548" s="6" t="s">
        <v>1520</v>
      </c>
      <c r="L548" s="6" t="s">
        <v>1545</v>
      </c>
      <c r="M548" s="6" t="s">
        <v>1533</v>
      </c>
      <c r="N548" s="6">
        <v>1</v>
      </c>
      <c r="O548" s="8"/>
      <c r="P548" s="8">
        <f>VLOOKUP(H548,[1]地区分门店生意计划!$O$2:$AB$1572,14,0)</f>
        <v>11.666666666666666</v>
      </c>
      <c r="Q548" s="8">
        <v>21</v>
      </c>
      <c r="R548" s="7">
        <f t="shared" si="166"/>
        <v>24.510650424467499</v>
      </c>
      <c r="S548" s="17">
        <f t="shared" si="167"/>
        <v>0.16717382973654749</v>
      </c>
      <c r="T548" s="6">
        <v>2</v>
      </c>
      <c r="U548" s="6">
        <v>2</v>
      </c>
      <c r="V548" s="6">
        <v>2</v>
      </c>
      <c r="W548" s="6">
        <v>1</v>
      </c>
      <c r="X548" s="6" t="s">
        <v>36</v>
      </c>
      <c r="Y548" s="8">
        <v>28.966017071992258</v>
      </c>
      <c r="Z548" s="8">
        <v>19.39925913995814</v>
      </c>
      <c r="AA548" s="8">
        <v>23.916894830085358</v>
      </c>
      <c r="AB548" s="8">
        <v>25</v>
      </c>
      <c r="AC548" s="8">
        <v>24</v>
      </c>
      <c r="AD548" s="8">
        <v>22.926397165405053</v>
      </c>
      <c r="AE548" s="8">
        <v>23.602834594942831</v>
      </c>
      <c r="AF548" s="8">
        <v>24.90739249476567</v>
      </c>
      <c r="AG548" s="8">
        <v>27.613142212916731</v>
      </c>
      <c r="AH548" s="21">
        <v>22.30065481758653</v>
      </c>
      <c r="AI548" s="21">
        <v>22.495212765957447</v>
      </c>
      <c r="AJ548" s="21">
        <v>29</v>
      </c>
      <c r="AK548" s="8">
        <f t="shared" si="168"/>
        <v>294.12780509360999</v>
      </c>
      <c r="AL548" s="8">
        <v>17</v>
      </c>
      <c r="AM548" s="17">
        <f t="shared" si="182"/>
        <v>0.58689463441757039</v>
      </c>
      <c r="AN548" s="8">
        <v>25.71</v>
      </c>
      <c r="AO548" s="17">
        <f t="shared" si="183"/>
        <v>1.3253083437110824</v>
      </c>
      <c r="AP548" s="7">
        <v>24</v>
      </c>
      <c r="AQ548" s="17">
        <f t="shared" si="184"/>
        <v>1.0034747474747476</v>
      </c>
      <c r="AR548" s="21">
        <v>26.32878309118583</v>
      </c>
      <c r="AS548" s="17">
        <f t="shared" si="185"/>
        <v>1.0531513236474332</v>
      </c>
      <c r="AT548" s="21">
        <v>24</v>
      </c>
      <c r="AU548" s="17">
        <f t="shared" si="169"/>
        <v>1</v>
      </c>
      <c r="AV548" s="21">
        <v>34.119999999999997</v>
      </c>
      <c r="AW548" s="17">
        <f t="shared" si="170"/>
        <v>1.4882408148928699</v>
      </c>
      <c r="AX548" s="17"/>
      <c r="AY548" s="21">
        <v>-0.33</v>
      </c>
      <c r="AZ548" s="17">
        <f t="shared" si="171"/>
        <v>-1.3981371545547593E-2</v>
      </c>
      <c r="BA548" s="17" t="s">
        <v>1537</v>
      </c>
      <c r="BB548" s="21">
        <v>-8.0000000000000029E-2</v>
      </c>
      <c r="BC548" s="17">
        <f t="shared" si="172"/>
        <v>-3.2118978338182996E-3</v>
      </c>
      <c r="BD548" s="21">
        <v>0</v>
      </c>
      <c r="BE548" s="17">
        <f t="shared" si="173"/>
        <v>0</v>
      </c>
      <c r="BF548" s="21">
        <v>0</v>
      </c>
      <c r="BG548" s="17">
        <f t="shared" si="174"/>
        <v>0</v>
      </c>
      <c r="BH548" s="21">
        <v>0</v>
      </c>
      <c r="BI548" s="17">
        <f t="shared" si="175"/>
        <v>0</v>
      </c>
      <c r="BJ548" s="21">
        <f t="shared" si="176"/>
        <v>265.12780509360999</v>
      </c>
      <c r="BK548" s="21">
        <f t="shared" si="177"/>
        <v>150.7487830911858</v>
      </c>
      <c r="BL548" s="21">
        <f t="shared" si="178"/>
        <v>73.795867583543981</v>
      </c>
      <c r="BM548" s="21">
        <f t="shared" si="179"/>
        <v>0</v>
      </c>
      <c r="BN548" s="17" t="s">
        <v>1601</v>
      </c>
      <c r="BO548" s="17" t="s">
        <v>1601</v>
      </c>
      <c r="BQ548" s="17">
        <v>0.74010123178401177</v>
      </c>
      <c r="BR548" s="26">
        <v>0.72</v>
      </c>
      <c r="BS548" s="26">
        <f t="shared" si="180"/>
        <v>0.84010123178401175</v>
      </c>
      <c r="BU548" s="17">
        <f t="shared" si="181"/>
        <v>0</v>
      </c>
    </row>
    <row r="549" spans="1:73" s="6" customFormat="1" ht="18.75" customHeight="1" x14ac:dyDescent="0.15">
      <c r="A549" s="6" t="s">
        <v>1541</v>
      </c>
      <c r="B549" s="6" t="s">
        <v>1180</v>
      </c>
      <c r="C549" s="6" t="s">
        <v>1474</v>
      </c>
      <c r="D549" s="6" t="s">
        <v>1181</v>
      </c>
      <c r="E549" s="6" t="s">
        <v>1181</v>
      </c>
      <c r="F549" s="6" t="s">
        <v>1181</v>
      </c>
      <c r="G549" s="6" t="s">
        <v>24</v>
      </c>
      <c r="H549" s="6" t="s">
        <v>1190</v>
      </c>
      <c r="I549" s="6" t="s">
        <v>1191</v>
      </c>
      <c r="J549" s="6" t="s">
        <v>29</v>
      </c>
      <c r="K549" s="6" t="s">
        <v>1520</v>
      </c>
      <c r="L549" s="6" t="s">
        <v>1545</v>
      </c>
      <c r="M549" s="6" t="s">
        <v>1533</v>
      </c>
      <c r="N549" s="6">
        <v>1</v>
      </c>
      <c r="O549" s="8"/>
      <c r="P549" s="8">
        <f>VLOOKUP(H549,[1]地区分门店生意计划!$O$2:$AB$1572,14,0)</f>
        <v>11</v>
      </c>
      <c r="Q549" s="8">
        <v>18.333333333333332</v>
      </c>
      <c r="R549" s="7">
        <f t="shared" si="166"/>
        <v>21.575426397165405</v>
      </c>
      <c r="S549" s="17">
        <f t="shared" si="167"/>
        <v>0.1768414398453857</v>
      </c>
      <c r="T549" s="6">
        <v>2</v>
      </c>
      <c r="U549" s="6">
        <v>2</v>
      </c>
      <c r="V549" s="6">
        <v>2</v>
      </c>
      <c r="W549" s="6">
        <v>1</v>
      </c>
      <c r="X549" s="6" t="s">
        <v>36</v>
      </c>
      <c r="Y549" s="8">
        <v>25.702512481881129</v>
      </c>
      <c r="Z549" s="8">
        <v>17.213609276856189</v>
      </c>
      <c r="AA549" s="8">
        <v>21.222258012562406</v>
      </c>
      <c r="AB549" s="8">
        <v>20.471976163633432</v>
      </c>
      <c r="AC549" s="8">
        <v>21.608117249154443</v>
      </c>
      <c r="AD549" s="8">
        <v>20.343356418102747</v>
      </c>
      <c r="AE549" s="8">
        <v>20.943581897245938</v>
      </c>
      <c r="AF549" s="8">
        <v>22.101159607022069</v>
      </c>
      <c r="AG549" s="8">
        <v>24.502061523594779</v>
      </c>
      <c r="AH549" s="21">
        <v>19.655240779513615</v>
      </c>
      <c r="AI549" s="21">
        <v>20.146139474955714</v>
      </c>
      <c r="AJ549" s="21">
        <v>24.995103881462406</v>
      </c>
      <c r="AK549" s="8">
        <f t="shared" si="168"/>
        <v>258.90511676598487</v>
      </c>
      <c r="AL549" s="8">
        <v>20</v>
      </c>
      <c r="AM549" s="17">
        <f t="shared" si="182"/>
        <v>0.77813404483701387</v>
      </c>
      <c r="AN549" s="8">
        <v>17.420000000000002</v>
      </c>
      <c r="AO549" s="17">
        <f t="shared" si="183"/>
        <v>1.0119899737367286</v>
      </c>
      <c r="AP549" s="7">
        <v>22</v>
      </c>
      <c r="AQ549" s="17">
        <f t="shared" si="184"/>
        <v>1.0366474663995326</v>
      </c>
      <c r="AR549" s="21">
        <v>24.048637440136261</v>
      </c>
      <c r="AS549" s="17">
        <f t="shared" si="185"/>
        <v>1.174710113372271</v>
      </c>
      <c r="AT549" s="21">
        <v>22</v>
      </c>
      <c r="AU549" s="17">
        <f t="shared" si="169"/>
        <v>1.0181359044995413</v>
      </c>
      <c r="AV549" s="21">
        <v>24</v>
      </c>
      <c r="AW549" s="17">
        <f t="shared" si="170"/>
        <v>1.1797463263556327</v>
      </c>
      <c r="AX549" s="17"/>
      <c r="AY549" s="21">
        <v>19.5</v>
      </c>
      <c r="AZ549" s="17">
        <f t="shared" si="171"/>
        <v>0.93107282678156555</v>
      </c>
      <c r="BA549" s="17" t="s">
        <v>1537</v>
      </c>
      <c r="BB549" s="21">
        <v>0</v>
      </c>
      <c r="BC549" s="17">
        <f t="shared" si="172"/>
        <v>0</v>
      </c>
      <c r="BD549" s="21">
        <v>0</v>
      </c>
      <c r="BE549" s="17">
        <f t="shared" si="173"/>
        <v>0</v>
      </c>
      <c r="BF549" s="21">
        <v>8.42</v>
      </c>
      <c r="BG549" s="17">
        <f t="shared" si="174"/>
        <v>0.42838447488142956</v>
      </c>
      <c r="BH549" s="21">
        <v>0.38</v>
      </c>
      <c r="BI549" s="17">
        <f t="shared" si="175"/>
        <v>1.8862174585477762E-2</v>
      </c>
      <c r="BJ549" s="21">
        <f t="shared" si="176"/>
        <v>233.91001288452247</v>
      </c>
      <c r="BK549" s="21">
        <f t="shared" si="177"/>
        <v>157.76863744013625</v>
      </c>
      <c r="BL549" s="21">
        <f t="shared" si="178"/>
        <v>64.796484135931735</v>
      </c>
      <c r="BM549" s="21">
        <f t="shared" si="179"/>
        <v>8.8000000000000007</v>
      </c>
      <c r="BN549" s="17" t="s">
        <v>1601</v>
      </c>
      <c r="BO549" s="17" t="s">
        <v>1601</v>
      </c>
      <c r="BQ549" s="17">
        <v>0.74010123178401177</v>
      </c>
      <c r="BR549" s="26">
        <v>0.72</v>
      </c>
      <c r="BS549" s="26">
        <f t="shared" si="180"/>
        <v>0.84010123178401175</v>
      </c>
      <c r="BU549" s="17">
        <f t="shared" si="181"/>
        <v>0</v>
      </c>
    </row>
    <row r="550" spans="1:73" s="6" customFormat="1" ht="18.75" customHeight="1" x14ac:dyDescent="0.15">
      <c r="A550" s="6" t="s">
        <v>1541</v>
      </c>
      <c r="B550" s="6" t="s">
        <v>1180</v>
      </c>
      <c r="C550" s="6" t="s">
        <v>1474</v>
      </c>
      <c r="D550" s="6" t="s">
        <v>1181</v>
      </c>
      <c r="E550" s="6" t="s">
        <v>1181</v>
      </c>
      <c r="F550" s="6" t="s">
        <v>1181</v>
      </c>
      <c r="G550" s="6" t="s">
        <v>24</v>
      </c>
      <c r="H550" s="6" t="s">
        <v>1192</v>
      </c>
      <c r="I550" s="6" t="s">
        <v>1193</v>
      </c>
      <c r="J550" s="6" t="s">
        <v>29</v>
      </c>
      <c r="K550" s="6" t="s">
        <v>1520</v>
      </c>
      <c r="L550" s="6" t="s">
        <v>1545</v>
      </c>
      <c r="M550" s="6" t="s">
        <v>1533</v>
      </c>
      <c r="N550" s="6">
        <v>1</v>
      </c>
      <c r="O550" s="8"/>
      <c r="P550" s="8">
        <f>VLOOKUP(H550,[1]地区分门店生意计划!$O$2:$AB$1572,14,0)</f>
        <v>28.25</v>
      </c>
      <c r="Q550" s="8">
        <v>20.666666666666668</v>
      </c>
      <c r="R550" s="7">
        <f t="shared" si="166"/>
        <v>24.589560852525903</v>
      </c>
      <c r="S550" s="17">
        <f t="shared" si="167"/>
        <v>0.18981746060609206</v>
      </c>
      <c r="T550" s="6">
        <v>1</v>
      </c>
      <c r="U550" s="6">
        <v>1</v>
      </c>
      <c r="V550" s="6">
        <v>1</v>
      </c>
      <c r="W550" s="6">
        <v>1</v>
      </c>
      <c r="Y550" s="8">
        <v>28.966017071992258</v>
      </c>
      <c r="Z550" s="8">
        <v>19.39925913995814</v>
      </c>
      <c r="AA550" s="8">
        <v>23.916894830085358</v>
      </c>
      <c r="AB550" s="8">
        <v>23.071348043163148</v>
      </c>
      <c r="AC550" s="8">
        <v>24.351747463359629</v>
      </c>
      <c r="AD550" s="8">
        <v>22.926397165405053</v>
      </c>
      <c r="AE550" s="8">
        <v>23.602834594942831</v>
      </c>
      <c r="AF550" s="8">
        <v>24.90739249476567</v>
      </c>
      <c r="AG550" s="8">
        <v>27.613142212916731</v>
      </c>
      <c r="AH550" s="21">
        <v>22.150909969399269</v>
      </c>
      <c r="AI550" s="21">
        <v>26</v>
      </c>
      <c r="AJ550" s="21">
        <v>28.168787244322772</v>
      </c>
      <c r="AK550" s="8">
        <f t="shared" si="168"/>
        <v>295.07473023031082</v>
      </c>
      <c r="AL550" s="8">
        <v>20</v>
      </c>
      <c r="AM550" s="17">
        <f t="shared" si="182"/>
        <v>0.69046427578537695</v>
      </c>
      <c r="AN550" s="8">
        <v>33</v>
      </c>
      <c r="AO550" s="17">
        <f t="shared" si="183"/>
        <v>1.7010958904109577</v>
      </c>
      <c r="AP550" s="7">
        <v>24</v>
      </c>
      <c r="AQ550" s="17">
        <f t="shared" si="184"/>
        <v>1.0034747474747476</v>
      </c>
      <c r="AR550" s="21">
        <v>26.704570637885706</v>
      </c>
      <c r="AS550" s="17">
        <f t="shared" si="185"/>
        <v>1.1574776899869623</v>
      </c>
      <c r="AT550" s="21">
        <v>27</v>
      </c>
      <c r="AU550" s="17">
        <f t="shared" si="169"/>
        <v>1.1087500000000003</v>
      </c>
      <c r="AV550" s="21">
        <v>23.92</v>
      </c>
      <c r="AW550" s="17">
        <f t="shared" si="170"/>
        <v>1.0433388127853884</v>
      </c>
      <c r="AX550" s="17"/>
      <c r="AY550" s="21">
        <v>27.72</v>
      </c>
      <c r="AZ550" s="17">
        <f t="shared" si="171"/>
        <v>1.1744352098259976</v>
      </c>
      <c r="BA550" s="17"/>
      <c r="BB550" s="21">
        <v>13</v>
      </c>
      <c r="BC550" s="17">
        <f t="shared" si="172"/>
        <v>0.52193339799547345</v>
      </c>
      <c r="BD550" s="21">
        <v>46</v>
      </c>
      <c r="BE550" s="17">
        <f t="shared" si="173"/>
        <v>1.6658734324876059</v>
      </c>
      <c r="BF550" s="21">
        <v>23.79</v>
      </c>
      <c r="BG550" s="17">
        <f t="shared" si="174"/>
        <v>1.0739965099792774</v>
      </c>
      <c r="BH550" s="21">
        <v>32</v>
      </c>
      <c r="BI550" s="17">
        <f t="shared" si="175"/>
        <v>1.2307692307692308</v>
      </c>
      <c r="BJ550" s="21">
        <f t="shared" si="176"/>
        <v>266.90594298598808</v>
      </c>
      <c r="BK550" s="21">
        <f t="shared" si="177"/>
        <v>297.1345706378857</v>
      </c>
      <c r="BL550" s="21">
        <f t="shared" si="178"/>
        <v>76.319697213722037</v>
      </c>
      <c r="BM550" s="21">
        <f t="shared" si="179"/>
        <v>55.79</v>
      </c>
      <c r="BN550" s="17"/>
      <c r="BO550" s="17"/>
      <c r="BQ550" s="17">
        <v>0.74010123178401177</v>
      </c>
      <c r="BR550" s="26">
        <v>0.72</v>
      </c>
      <c r="BS550" s="26">
        <f t="shared" si="180"/>
        <v>0.84010123178401175</v>
      </c>
      <c r="BU550" s="17">
        <f t="shared" si="181"/>
        <v>0</v>
      </c>
    </row>
    <row r="551" spans="1:73" s="6" customFormat="1" ht="18.75" customHeight="1" x14ac:dyDescent="0.15">
      <c r="A551" s="6" t="s">
        <v>1541</v>
      </c>
      <c r="B551" s="6" t="s">
        <v>1180</v>
      </c>
      <c r="C551" s="6" t="s">
        <v>1474</v>
      </c>
      <c r="D551" s="6" t="s">
        <v>1181</v>
      </c>
      <c r="E551" s="6" t="s">
        <v>1181</v>
      </c>
      <c r="F551" s="6" t="s">
        <v>1181</v>
      </c>
      <c r="G551" s="6" t="s">
        <v>24</v>
      </c>
      <c r="H551" s="6" t="s">
        <v>1194</v>
      </c>
      <c r="I551" s="6" t="s">
        <v>1195</v>
      </c>
      <c r="J551" s="6" t="s">
        <v>29</v>
      </c>
      <c r="K551" s="6" t="s">
        <v>1520</v>
      </c>
      <c r="L551" s="6" t="s">
        <v>1545</v>
      </c>
      <c r="M551" s="6" t="s">
        <v>1533</v>
      </c>
      <c r="N551" s="6">
        <v>1</v>
      </c>
      <c r="O551" s="8"/>
      <c r="P551" s="8">
        <f>VLOOKUP(H551,[1]地区分门店生意计划!$O$2:$AB$1572,14,0)</f>
        <v>26.416666666666668</v>
      </c>
      <c r="Q551" s="8">
        <v>23.166666666666668</v>
      </c>
      <c r="R551" s="7">
        <f t="shared" si="166"/>
        <v>27.308031031255265</v>
      </c>
      <c r="S551" s="17">
        <f t="shared" si="167"/>
        <v>0.17876392940670205</v>
      </c>
      <c r="T551" s="6">
        <v>2</v>
      </c>
      <c r="U551" s="6">
        <v>2</v>
      </c>
      <c r="V551" s="6">
        <v>2</v>
      </c>
      <c r="W551" s="6">
        <v>1</v>
      </c>
      <c r="X551" s="6" t="s">
        <v>36</v>
      </c>
      <c r="Y551" s="8">
        <v>31.572958608471563</v>
      </c>
      <c r="Z551" s="8">
        <v>21.14519246255437</v>
      </c>
      <c r="AA551" s="8">
        <v>26.069415364793041</v>
      </c>
      <c r="AB551" s="8">
        <v>26</v>
      </c>
      <c r="AC551" s="8">
        <v>26</v>
      </c>
      <c r="AD551" s="8">
        <v>27</v>
      </c>
      <c r="AE551" s="8">
        <v>25.727089708487686</v>
      </c>
      <c r="AF551" s="8">
        <v>27</v>
      </c>
      <c r="AG551" s="8">
        <v>30.098325012079236</v>
      </c>
      <c r="AH551" s="21">
        <v>26.589242282507016</v>
      </c>
      <c r="AI551" s="21">
        <v>27.494148936170212</v>
      </c>
      <c r="AJ551" s="21">
        <v>33</v>
      </c>
      <c r="AK551" s="8">
        <f t="shared" si="168"/>
        <v>327.69637237506316</v>
      </c>
      <c r="AL551" s="8">
        <v>27</v>
      </c>
      <c r="AM551" s="17">
        <f t="shared" si="182"/>
        <v>0.85516217643143011</v>
      </c>
      <c r="AN551" s="8">
        <v>25</v>
      </c>
      <c r="AO551" s="17">
        <f t="shared" si="183"/>
        <v>1.182301842098247</v>
      </c>
      <c r="AP551" s="7">
        <v>27</v>
      </c>
      <c r="AQ551" s="17">
        <f t="shared" si="184"/>
        <v>1.0356964136780651</v>
      </c>
      <c r="AR551" s="21">
        <v>29.217998255776312</v>
      </c>
      <c r="AS551" s="17">
        <f t="shared" si="185"/>
        <v>1.1237691636837044</v>
      </c>
      <c r="AT551" s="21">
        <v>34</v>
      </c>
      <c r="AU551" s="17">
        <f t="shared" si="169"/>
        <v>1.3076923076923077</v>
      </c>
      <c r="AV551" s="21">
        <v>27.630000000000003</v>
      </c>
      <c r="AW551" s="17">
        <f t="shared" si="170"/>
        <v>1.0233333333333334</v>
      </c>
      <c r="AX551" s="17"/>
      <c r="AY551" s="21">
        <v>37.97</v>
      </c>
      <c r="AZ551" s="17">
        <f t="shared" si="171"/>
        <v>1.4758762234763469</v>
      </c>
      <c r="BA551" s="17"/>
      <c r="BB551" s="21">
        <v>21.19</v>
      </c>
      <c r="BC551" s="17">
        <f t="shared" si="172"/>
        <v>0.78481481481481485</v>
      </c>
      <c r="BD551" s="21">
        <v>30.23</v>
      </c>
      <c r="BE551" s="17">
        <f t="shared" si="173"/>
        <v>1.0043748277642666</v>
      </c>
      <c r="BF551" s="21">
        <v>23.88</v>
      </c>
      <c r="BG551" s="17">
        <f t="shared" si="174"/>
        <v>0.89810757848148914</v>
      </c>
      <c r="BH551" s="21">
        <v>8.58</v>
      </c>
      <c r="BI551" s="17">
        <f t="shared" si="175"/>
        <v>0.31206639710576717</v>
      </c>
      <c r="BJ551" s="21">
        <f t="shared" si="176"/>
        <v>294.69637237506316</v>
      </c>
      <c r="BK551" s="21">
        <f t="shared" si="177"/>
        <v>291.69799825577627</v>
      </c>
      <c r="BL551" s="21">
        <f t="shared" si="178"/>
        <v>87.083391218677235</v>
      </c>
      <c r="BM551" s="21">
        <f t="shared" si="179"/>
        <v>32.46</v>
      </c>
      <c r="BN551" s="17" t="s">
        <v>1601</v>
      </c>
      <c r="BO551" s="17" t="s">
        <v>1601</v>
      </c>
      <c r="BQ551" s="17">
        <v>0.74010123178401177</v>
      </c>
      <c r="BR551" s="26">
        <v>0.72</v>
      </c>
      <c r="BS551" s="26">
        <f t="shared" si="180"/>
        <v>0.84010123178401175</v>
      </c>
      <c r="BU551" s="17">
        <f t="shared" si="181"/>
        <v>0</v>
      </c>
    </row>
    <row r="552" spans="1:73" s="6" customFormat="1" ht="18.75" customHeight="1" x14ac:dyDescent="0.15">
      <c r="A552" s="6" t="s">
        <v>1541</v>
      </c>
      <c r="B552" s="6" t="s">
        <v>1180</v>
      </c>
      <c r="C552" s="6" t="s">
        <v>1474</v>
      </c>
      <c r="D552" s="6" t="s">
        <v>1181</v>
      </c>
      <c r="E552" s="6" t="s">
        <v>1181</v>
      </c>
      <c r="F552" s="6" t="s">
        <v>1181</v>
      </c>
      <c r="G552" s="6" t="s">
        <v>24</v>
      </c>
      <c r="H552" s="6" t="s">
        <v>1196</v>
      </c>
      <c r="I552" s="6" t="s">
        <v>1197</v>
      </c>
      <c r="J552" s="6" t="s">
        <v>27</v>
      </c>
      <c r="K552" s="6" t="s">
        <v>1539</v>
      </c>
      <c r="L552" s="6" t="s">
        <v>1545</v>
      </c>
      <c r="M552" s="6" t="s">
        <v>1533</v>
      </c>
      <c r="N552" s="6">
        <f>VLOOKUP(H552,[1]地区分门店生意计划!$O$2:$Y$1572,11,0)</f>
        <v>2</v>
      </c>
      <c r="O552" s="8"/>
      <c r="P552" s="8">
        <f>VLOOKUP(H552,[1]地区分门店生意计划!$O$2:$AB$1572,14,0)</f>
        <v>58</v>
      </c>
      <c r="Q552" s="8">
        <v>63</v>
      </c>
      <c r="R552" s="7">
        <f t="shared" si="166"/>
        <v>68.892233048800122</v>
      </c>
      <c r="S552" s="17">
        <f t="shared" si="167"/>
        <v>9.352750871111315E-2</v>
      </c>
      <c r="U552" s="6">
        <v>1</v>
      </c>
      <c r="V552" s="6">
        <v>1</v>
      </c>
      <c r="W552" s="6">
        <v>1</v>
      </c>
      <c r="Y552" s="8">
        <v>82.070381703978072</v>
      </c>
      <c r="Z552" s="8">
        <v>54.964567563214729</v>
      </c>
      <c r="AA552" s="8">
        <v>67.764535351908521</v>
      </c>
      <c r="AB552" s="8">
        <v>65.368819455628923</v>
      </c>
      <c r="AC552" s="8">
        <v>68.996617812852278</v>
      </c>
      <c r="AD552" s="8">
        <v>64.958125301980985</v>
      </c>
      <c r="AE552" s="8">
        <v>66.874698019004683</v>
      </c>
      <c r="AF552" s="8">
        <v>70.570945401836056</v>
      </c>
      <c r="AG552" s="8">
        <v>78.237236269930733</v>
      </c>
      <c r="AH552" s="21">
        <v>62.760911579964592</v>
      </c>
      <c r="AI552" s="21">
        <v>64.328394266387519</v>
      </c>
      <c r="AJ552" s="21">
        <v>79.811563858914525</v>
      </c>
      <c r="AK552" s="8">
        <f t="shared" si="168"/>
        <v>826.70679658560152</v>
      </c>
      <c r="AL552" s="8">
        <v>68</v>
      </c>
      <c r="AM552" s="17">
        <f t="shared" si="182"/>
        <v>0.82855713094245231</v>
      </c>
      <c r="AN552" s="8">
        <v>104.6</v>
      </c>
      <c r="AO552" s="17">
        <f t="shared" si="183"/>
        <v>1.9030441725880873</v>
      </c>
      <c r="AP552" s="7">
        <v>77</v>
      </c>
      <c r="AQ552" s="17">
        <f t="shared" si="184"/>
        <v>1.1362875816993463</v>
      </c>
      <c r="AR552" s="21">
        <v>80.039331754287431</v>
      </c>
      <c r="AS552" s="17">
        <f t="shared" si="185"/>
        <v>1.2244267591311875</v>
      </c>
      <c r="AT552" s="21">
        <v>78.074671350861266</v>
      </c>
      <c r="AU552" s="17">
        <f t="shared" si="169"/>
        <v>1.1315724426178755</v>
      </c>
      <c r="AV552" s="21">
        <v>90</v>
      </c>
      <c r="AW552" s="17">
        <f t="shared" si="170"/>
        <v>1.3855079650406001</v>
      </c>
      <c r="AX552" s="17"/>
      <c r="AY552" s="21">
        <v>54.220827666968866</v>
      </c>
      <c r="AZ552" s="17">
        <f t="shared" si="171"/>
        <v>0.81078239264063967</v>
      </c>
      <c r="BA552" s="17" t="s">
        <v>1537</v>
      </c>
      <c r="BB552" s="21">
        <v>35.815353958899969</v>
      </c>
      <c r="BC552" s="17">
        <f t="shared" si="172"/>
        <v>0.50750849028541078</v>
      </c>
      <c r="BD552" s="21">
        <v>65.556425657298277</v>
      </c>
      <c r="BE552" s="17">
        <f t="shared" si="173"/>
        <v>0.83791847440927403</v>
      </c>
      <c r="BF552" s="21">
        <v>56.977967925772489</v>
      </c>
      <c r="BG552" s="17">
        <f t="shared" si="174"/>
        <v>0.90785755801484858</v>
      </c>
      <c r="BH552" s="21">
        <v>55.381434633199213</v>
      </c>
      <c r="BI552" s="17">
        <f t="shared" si="175"/>
        <v>0.86091741080714002</v>
      </c>
      <c r="BJ552" s="21">
        <f t="shared" si="176"/>
        <v>746.89523272668703</v>
      </c>
      <c r="BK552" s="21">
        <f t="shared" si="177"/>
        <v>765.66601294728753</v>
      </c>
      <c r="BL552" s="21">
        <f t="shared" si="178"/>
        <v>206.90086970526664</v>
      </c>
      <c r="BM552" s="21">
        <f t="shared" si="179"/>
        <v>112.35940255897171</v>
      </c>
      <c r="BN552" s="17"/>
      <c r="BO552" s="17" t="s">
        <v>1601</v>
      </c>
      <c r="BQ552" s="17">
        <v>0.74010123178401177</v>
      </c>
      <c r="BR552" s="26">
        <v>0.72</v>
      </c>
      <c r="BS552" s="26">
        <f t="shared" si="180"/>
        <v>0.84010123178401175</v>
      </c>
      <c r="BU552" s="17">
        <f t="shared" si="181"/>
        <v>0</v>
      </c>
    </row>
    <row r="553" spans="1:73" s="6" customFormat="1" ht="18.75" customHeight="1" x14ac:dyDescent="0.15">
      <c r="A553" s="6" t="s">
        <v>1541</v>
      </c>
      <c r="B553" s="6" t="s">
        <v>1180</v>
      </c>
      <c r="C553" s="6" t="s">
        <v>1474</v>
      </c>
      <c r="D553" s="6" t="s">
        <v>1181</v>
      </c>
      <c r="E553" s="6" t="s">
        <v>1181</v>
      </c>
      <c r="F553" s="6" t="s">
        <v>1181</v>
      </c>
      <c r="G553" s="6" t="s">
        <v>24</v>
      </c>
      <c r="H553" s="6" t="s">
        <v>1198</v>
      </c>
      <c r="I553" s="6" t="s">
        <v>1199</v>
      </c>
      <c r="J553" s="6" t="s">
        <v>27</v>
      </c>
      <c r="K553" s="6" t="s">
        <v>1539</v>
      </c>
      <c r="L553" s="6" t="s">
        <v>1545</v>
      </c>
      <c r="M553" s="6" t="s">
        <v>1533</v>
      </c>
      <c r="N553" s="6">
        <f>VLOOKUP(H553,[1]地区分门店生意计划!$O$2:$Y$1572,11,0)</f>
        <v>2</v>
      </c>
      <c r="O553" s="8"/>
      <c r="P553" s="8">
        <f>VLOOKUP(H553,[1]地区分门店生意计划!$O$2:$AB$1572,14,0)</f>
        <v>68.083333333333329</v>
      </c>
      <c r="Q553" s="8">
        <v>65</v>
      </c>
      <c r="R553" s="7">
        <f t="shared" si="166"/>
        <v>63.242147560629185</v>
      </c>
      <c r="S553" s="17">
        <f t="shared" si="167"/>
        <v>-2.7043883682627889E-2</v>
      </c>
      <c r="T553" s="6">
        <v>3</v>
      </c>
      <c r="U553" s="6">
        <v>2</v>
      </c>
      <c r="V553" s="6">
        <v>3</v>
      </c>
      <c r="W553" s="6">
        <v>2</v>
      </c>
      <c r="X553" s="6" t="s">
        <v>28</v>
      </c>
      <c r="Y553" s="8">
        <v>83.035915606377813</v>
      </c>
      <c r="Z553" s="8">
        <v>55.611209534546667</v>
      </c>
      <c r="AA553" s="8">
        <v>60.561765179578003</v>
      </c>
      <c r="AB553" s="8">
        <v>58.137864390400999</v>
      </c>
      <c r="AC553" s="8">
        <v>61.808342728297603</v>
      </c>
      <c r="AD553" s="8">
        <v>57.722338540827799</v>
      </c>
      <c r="AE553" s="8">
        <v>59.661459172169401</v>
      </c>
      <c r="AF553" s="8">
        <v>63.4011918183283</v>
      </c>
      <c r="AG553" s="8">
        <v>71.157674343694595</v>
      </c>
      <c r="AH553" s="21">
        <v>56.637535301738488</v>
      </c>
      <c r="AI553" s="21">
        <v>58.419950677865288</v>
      </c>
      <c r="AJ553" s="21">
        <v>72.750523433725306</v>
      </c>
      <c r="AK553" s="8">
        <f t="shared" si="168"/>
        <v>758.90577072755025</v>
      </c>
      <c r="AL553" s="8">
        <v>65</v>
      </c>
      <c r="AM553" s="17">
        <f t="shared" si="182"/>
        <v>0.78279380103574714</v>
      </c>
      <c r="AN553" s="8">
        <v>40.230000000000004</v>
      </c>
      <c r="AO553" s="17">
        <f t="shared" si="183"/>
        <v>0.72341530307857116</v>
      </c>
      <c r="AP553" s="7">
        <v>33</v>
      </c>
      <c r="AQ553" s="17">
        <f t="shared" si="184"/>
        <v>0.54489825225781086</v>
      </c>
      <c r="AR553" s="21">
        <v>34.268313555336377</v>
      </c>
      <c r="AS553" s="17">
        <f t="shared" si="185"/>
        <v>0.58943192899590469</v>
      </c>
      <c r="AT553" s="21">
        <v>60.791666666666679</v>
      </c>
      <c r="AU553" s="17">
        <f t="shared" si="169"/>
        <v>0.98355115156379269</v>
      </c>
      <c r="AV553" s="21">
        <v>52.58</v>
      </c>
      <c r="AW553" s="17">
        <f t="shared" si="170"/>
        <v>0.91091250509210475</v>
      </c>
      <c r="AX553" s="17" t="s">
        <v>1537</v>
      </c>
      <c r="AY553" s="21">
        <v>37.458333333333336</v>
      </c>
      <c r="AZ553" s="17">
        <f t="shared" si="171"/>
        <v>0.62784809243832107</v>
      </c>
      <c r="BA553" s="17" t="s">
        <v>1537</v>
      </c>
      <c r="BB553" s="21">
        <v>20.833333333333329</v>
      </c>
      <c r="BC553" s="17">
        <f t="shared" si="172"/>
        <v>0.32859529507000113</v>
      </c>
      <c r="BD553" s="21">
        <v>34.75</v>
      </c>
      <c r="BE553" s="17">
        <f t="shared" si="173"/>
        <v>0.48835210426012549</v>
      </c>
      <c r="BF553" s="21">
        <v>41.541666666666657</v>
      </c>
      <c r="BG553" s="17">
        <f t="shared" si="174"/>
        <v>0.73346529726888621</v>
      </c>
      <c r="BH553" s="21">
        <v>28.125</v>
      </c>
      <c r="BI553" s="17">
        <f t="shared" si="175"/>
        <v>0.48142799974420847</v>
      </c>
      <c r="BJ553" s="21">
        <f t="shared" si="176"/>
        <v>686.15524729382491</v>
      </c>
      <c r="BK553" s="21">
        <f t="shared" si="177"/>
        <v>448.57831355533631</v>
      </c>
      <c r="BL553" s="21">
        <f t="shared" si="178"/>
        <v>187.80800941332907</v>
      </c>
      <c r="BM553" s="21">
        <f t="shared" si="179"/>
        <v>69.666666666666657</v>
      </c>
      <c r="BN553" s="17" t="s">
        <v>1601</v>
      </c>
      <c r="BO553" s="17" t="s">
        <v>1601</v>
      </c>
      <c r="BQ553" s="17">
        <v>0.74010123178401177</v>
      </c>
      <c r="BR553" s="26">
        <v>0.72</v>
      </c>
      <c r="BS553" s="26">
        <f t="shared" si="180"/>
        <v>0.84010123178401175</v>
      </c>
      <c r="BU553" s="17">
        <f t="shared" si="181"/>
        <v>0</v>
      </c>
    </row>
    <row r="554" spans="1:73" s="6" customFormat="1" ht="18.75" customHeight="1" x14ac:dyDescent="0.15">
      <c r="A554" s="6" t="s">
        <v>1541</v>
      </c>
      <c r="B554" s="6" t="s">
        <v>1180</v>
      </c>
      <c r="C554" s="6" t="s">
        <v>1474</v>
      </c>
      <c r="D554" s="6" t="s">
        <v>1181</v>
      </c>
      <c r="E554" s="6" t="s">
        <v>1181</v>
      </c>
      <c r="F554" s="6" t="s">
        <v>1181</v>
      </c>
      <c r="G554" s="6" t="s">
        <v>24</v>
      </c>
      <c r="H554" s="6" t="s">
        <v>1320</v>
      </c>
      <c r="I554" s="6" t="s">
        <v>1385</v>
      </c>
      <c r="J554" s="6" t="s">
        <v>27</v>
      </c>
      <c r="K554" s="6" t="s">
        <v>1513</v>
      </c>
      <c r="L554" s="6" t="s">
        <v>1545</v>
      </c>
      <c r="M554" s="6" t="s">
        <v>1533</v>
      </c>
      <c r="N554" s="6">
        <v>1</v>
      </c>
      <c r="O554" s="8"/>
      <c r="P554" s="8"/>
      <c r="Q554" s="8">
        <v>11.6</v>
      </c>
      <c r="R554" s="7">
        <f t="shared" si="166"/>
        <v>19.468838749234276</v>
      </c>
      <c r="S554" s="17">
        <f t="shared" si="167"/>
        <v>0.67834816803743769</v>
      </c>
      <c r="T554" s="6">
        <v>1</v>
      </c>
      <c r="U554" s="6">
        <v>1</v>
      </c>
      <c r="V554" s="6">
        <v>1</v>
      </c>
      <c r="W554" s="6">
        <v>1</v>
      </c>
      <c r="Y554" s="8">
        <v>21</v>
      </c>
      <c r="Z554" s="8">
        <v>19</v>
      </c>
      <c r="AA554" s="8">
        <v>22</v>
      </c>
      <c r="AB554" s="8">
        <v>23</v>
      </c>
      <c r="AC554" s="8">
        <v>19</v>
      </c>
      <c r="AD554" s="8">
        <v>18</v>
      </c>
      <c r="AE554" s="8">
        <v>17</v>
      </c>
      <c r="AF554" s="8">
        <v>19</v>
      </c>
      <c r="AG554" s="8">
        <v>22</v>
      </c>
      <c r="AH554" s="21">
        <v>16.29663236669785</v>
      </c>
      <c r="AI554" s="21">
        <v>18.329432624113476</v>
      </c>
      <c r="AJ554" s="21">
        <v>19</v>
      </c>
      <c r="AK554" s="8">
        <f t="shared" si="168"/>
        <v>233.62606499081133</v>
      </c>
      <c r="AL554" s="8">
        <v>26</v>
      </c>
      <c r="AM554" s="17">
        <f t="shared" si="182"/>
        <v>1.2380952380952381</v>
      </c>
      <c r="AN554" s="8">
        <v>18.170000000000002</v>
      </c>
      <c r="AO554" s="17">
        <f t="shared" si="183"/>
        <v>0.95631578947368434</v>
      </c>
      <c r="AP554" s="7">
        <v>50.5</v>
      </c>
      <c r="AQ554" s="17">
        <f t="shared" si="184"/>
        <v>2.2954545454545454</v>
      </c>
      <c r="AR554" s="21">
        <v>53.751770334928231</v>
      </c>
      <c r="AS554" s="17">
        <f t="shared" si="185"/>
        <v>2.3370334928229668</v>
      </c>
      <c r="AT554" s="21">
        <v>33</v>
      </c>
      <c r="AU554" s="17">
        <f t="shared" si="169"/>
        <v>1.736842105263158</v>
      </c>
      <c r="AV554" s="21">
        <v>12.5</v>
      </c>
      <c r="AW554" s="17">
        <f t="shared" si="170"/>
        <v>0.69444444444444442</v>
      </c>
      <c r="AX554" s="17" t="s">
        <v>1537</v>
      </c>
      <c r="AY554" s="21">
        <v>13.5</v>
      </c>
      <c r="AZ554" s="17">
        <f t="shared" si="171"/>
        <v>0.79411764705882348</v>
      </c>
      <c r="BA554" s="17" t="s">
        <v>1537</v>
      </c>
      <c r="BB554" s="21">
        <v>9.2999999999999989</v>
      </c>
      <c r="BC554" s="17">
        <f t="shared" si="172"/>
        <v>0.48947368421052628</v>
      </c>
      <c r="BD554" s="21">
        <v>8</v>
      </c>
      <c r="BE554" s="17">
        <f t="shared" si="173"/>
        <v>0.36363636363636365</v>
      </c>
      <c r="BF554" s="21">
        <v>63.75</v>
      </c>
      <c r="BG554" s="17">
        <f t="shared" si="174"/>
        <v>3.9118511460240741</v>
      </c>
      <c r="BH554" s="21">
        <v>39</v>
      </c>
      <c r="BI554" s="17">
        <f t="shared" si="175"/>
        <v>2.1277254348120489</v>
      </c>
      <c r="BJ554" s="21">
        <f t="shared" si="176"/>
        <v>214.62606499081133</v>
      </c>
      <c r="BK554" s="21">
        <f t="shared" si="177"/>
        <v>327.47177033492824</v>
      </c>
      <c r="BL554" s="21">
        <f t="shared" si="178"/>
        <v>53.626064990811329</v>
      </c>
      <c r="BM554" s="21">
        <f t="shared" si="179"/>
        <v>102.75</v>
      </c>
      <c r="BN554" s="17"/>
      <c r="BO554" s="17"/>
      <c r="BQ554" s="17">
        <v>0.74010123178401177</v>
      </c>
      <c r="BR554" s="26">
        <v>0.72</v>
      </c>
      <c r="BS554" s="26">
        <f t="shared" si="180"/>
        <v>0.84010123178401175</v>
      </c>
      <c r="BU554" s="17">
        <f t="shared" si="181"/>
        <v>0</v>
      </c>
    </row>
    <row r="555" spans="1:73" s="6" customFormat="1" ht="18.75" customHeight="1" x14ac:dyDescent="0.15">
      <c r="A555" s="6" t="s">
        <v>1542</v>
      </c>
      <c r="B555" s="6" t="s">
        <v>510</v>
      </c>
      <c r="C555" s="6" t="s">
        <v>1475</v>
      </c>
      <c r="D555" s="6" t="s">
        <v>629</v>
      </c>
      <c r="E555" s="6" t="s">
        <v>629</v>
      </c>
      <c r="F555" s="6" t="s">
        <v>629</v>
      </c>
      <c r="G555" s="6" t="s">
        <v>24</v>
      </c>
      <c r="H555" s="6" t="s">
        <v>630</v>
      </c>
      <c r="I555" s="6" t="s">
        <v>631</v>
      </c>
      <c r="J555" s="6" t="s">
        <v>27</v>
      </c>
      <c r="K555" s="6" t="s">
        <v>1519</v>
      </c>
      <c r="L555" s="6" t="s">
        <v>1545</v>
      </c>
      <c r="M555" s="6" t="s">
        <v>1518</v>
      </c>
      <c r="N555" s="6">
        <v>1</v>
      </c>
      <c r="O555" s="8">
        <v>8</v>
      </c>
      <c r="P555" s="8">
        <v>12</v>
      </c>
      <c r="Q555" s="8">
        <v>17.083333333333332</v>
      </c>
      <c r="R555" s="7">
        <f t="shared" si="166"/>
        <v>22.883101851851851</v>
      </c>
      <c r="S555" s="17">
        <f t="shared" si="167"/>
        <v>0.33949864498644988</v>
      </c>
      <c r="T555" s="6">
        <v>4</v>
      </c>
      <c r="U555" s="6">
        <v>4</v>
      </c>
      <c r="V555" s="6">
        <v>3</v>
      </c>
      <c r="W555" s="6">
        <v>2</v>
      </c>
      <c r="X555" s="6" t="s">
        <v>36</v>
      </c>
      <c r="Y555" s="8">
        <v>29.977777777777778</v>
      </c>
      <c r="Z555" s="8">
        <v>18.419444444444444</v>
      </c>
      <c r="AA555" s="8">
        <v>22.219444444444441</v>
      </c>
      <c r="AB555" s="8">
        <v>21.902777777777779</v>
      </c>
      <c r="AC555" s="8">
        <v>23.169444444444444</v>
      </c>
      <c r="AD555" s="8">
        <v>21.797222222222224</v>
      </c>
      <c r="AE555" s="8">
        <v>22.430555555555557</v>
      </c>
      <c r="AF555" s="8">
        <v>22.641666666666666</v>
      </c>
      <c r="AG555" s="8">
        <v>25.280555555555555</v>
      </c>
      <c r="AH555" s="21">
        <v>19</v>
      </c>
      <c r="AI555" s="21">
        <v>21</v>
      </c>
      <c r="AJ555" s="21">
        <v>26.758333333333333</v>
      </c>
      <c r="AK555" s="8">
        <f t="shared" si="168"/>
        <v>274.59722222222223</v>
      </c>
      <c r="AL555" s="8">
        <v>34.75</v>
      </c>
      <c r="AM555" s="17">
        <f t="shared" si="182"/>
        <v>1.1591919940696813</v>
      </c>
      <c r="AN555" s="8">
        <v>23</v>
      </c>
      <c r="AO555" s="17">
        <f t="shared" si="183"/>
        <v>1.2486804403559042</v>
      </c>
      <c r="AP555" s="7">
        <v>18</v>
      </c>
      <c r="AQ555" s="17">
        <f t="shared" si="184"/>
        <v>0.81010126265783233</v>
      </c>
      <c r="AR555" s="21">
        <v>23</v>
      </c>
      <c r="AS555" s="17">
        <f t="shared" si="185"/>
        <v>1.0500951173113506</v>
      </c>
      <c r="AT555" s="21">
        <v>27</v>
      </c>
      <c r="AU555" s="17">
        <f t="shared" si="169"/>
        <v>1.1653278983335331</v>
      </c>
      <c r="AV555" s="21">
        <v>20.5</v>
      </c>
      <c r="AW555" s="17">
        <f t="shared" si="170"/>
        <v>0.94048681024595382</v>
      </c>
      <c r="AX555" s="17" t="s">
        <v>1516</v>
      </c>
      <c r="AY555" s="21">
        <v>15.67</v>
      </c>
      <c r="AZ555" s="17">
        <f t="shared" si="171"/>
        <v>0.69860061919504635</v>
      </c>
      <c r="BA555" s="17" t="s">
        <v>1516</v>
      </c>
      <c r="BB555" s="21">
        <v>0</v>
      </c>
      <c r="BC555" s="17">
        <f t="shared" si="172"/>
        <v>0</v>
      </c>
      <c r="BD555" s="21">
        <v>35.620000000000005</v>
      </c>
      <c r="BE555" s="17">
        <f t="shared" si="173"/>
        <v>1.4089880232941436</v>
      </c>
      <c r="BF555" s="21">
        <v>33.42</v>
      </c>
      <c r="BG555" s="17">
        <f t="shared" si="174"/>
        <v>1.7589473684210528</v>
      </c>
      <c r="BH555" s="21">
        <v>11.5</v>
      </c>
      <c r="BI555" s="17">
        <f t="shared" si="175"/>
        <v>0.54761904761904767</v>
      </c>
      <c r="BJ555" s="21">
        <f t="shared" si="176"/>
        <v>247.8388888888889</v>
      </c>
      <c r="BK555" s="21">
        <f t="shared" si="177"/>
        <v>242.45999999999998</v>
      </c>
      <c r="BL555" s="21">
        <f t="shared" si="178"/>
        <v>66.758333333333326</v>
      </c>
      <c r="BM555" s="21">
        <f t="shared" si="179"/>
        <v>44.92</v>
      </c>
      <c r="BN555" s="17" t="s">
        <v>1601</v>
      </c>
      <c r="BO555" s="17" t="s">
        <v>1601</v>
      </c>
      <c r="BQ555" s="17">
        <v>0.73977705277442674</v>
      </c>
      <c r="BR555" s="26">
        <v>0.72</v>
      </c>
      <c r="BS555" s="26">
        <f t="shared" si="180"/>
        <v>0.83977705277442671</v>
      </c>
      <c r="BU555" s="17">
        <f t="shared" si="181"/>
        <v>0</v>
      </c>
    </row>
    <row r="556" spans="1:73" s="6" customFormat="1" ht="18.75" customHeight="1" x14ac:dyDescent="0.15">
      <c r="A556" s="6" t="s">
        <v>1542</v>
      </c>
      <c r="B556" s="6" t="s">
        <v>510</v>
      </c>
      <c r="C556" s="6" t="s">
        <v>1475</v>
      </c>
      <c r="D556" s="6" t="s">
        <v>629</v>
      </c>
      <c r="E556" s="6" t="s">
        <v>629</v>
      </c>
      <c r="F556" s="6" t="s">
        <v>629</v>
      </c>
      <c r="G556" s="6" t="s">
        <v>24</v>
      </c>
      <c r="H556" s="6" t="s">
        <v>632</v>
      </c>
      <c r="I556" s="6" t="s">
        <v>633</v>
      </c>
      <c r="J556" s="6" t="s">
        <v>27</v>
      </c>
      <c r="K556" s="6" t="s">
        <v>1513</v>
      </c>
      <c r="L556" s="6" t="s">
        <v>1545</v>
      </c>
      <c r="M556" s="6" t="s">
        <v>1518</v>
      </c>
      <c r="N556" s="6">
        <v>2</v>
      </c>
      <c r="O556" s="8">
        <v>18</v>
      </c>
      <c r="P556" s="8">
        <v>25</v>
      </c>
      <c r="Q556" s="8">
        <v>33.583333333333336</v>
      </c>
      <c r="R556" s="7">
        <f t="shared" si="166"/>
        <v>42.419483024691353</v>
      </c>
      <c r="S556" s="17">
        <f t="shared" si="167"/>
        <v>0.26311115706276977</v>
      </c>
      <c r="T556" s="6">
        <v>4</v>
      </c>
      <c r="U556" s="6">
        <v>3</v>
      </c>
      <c r="V556" s="6">
        <v>3</v>
      </c>
      <c r="W556" s="6">
        <v>3</v>
      </c>
      <c r="X556" s="6" t="s">
        <v>36</v>
      </c>
      <c r="Y556" s="8">
        <v>55.590370370370373</v>
      </c>
      <c r="Z556" s="8">
        <v>34.15675925925926</v>
      </c>
      <c r="AA556" s="8">
        <v>41.20342592592592</v>
      </c>
      <c r="AB556" s="8">
        <v>40.616203703703704</v>
      </c>
      <c r="AC556" s="8">
        <v>42.96509259259259</v>
      </c>
      <c r="AD556" s="8">
        <v>40.420462962962965</v>
      </c>
      <c r="AE556" s="8">
        <v>41.594907407407412</v>
      </c>
      <c r="AF556" s="8">
        <v>41.986388888888889</v>
      </c>
      <c r="AG556" s="8">
        <v>46.879907407407408</v>
      </c>
      <c r="AH556" s="21">
        <v>36</v>
      </c>
      <c r="AI556" s="21">
        <v>38</v>
      </c>
      <c r="AJ556" s="21">
        <v>49.620277777777773</v>
      </c>
      <c r="AK556" s="8">
        <f t="shared" si="168"/>
        <v>509.03379629629626</v>
      </c>
      <c r="AL556" s="8">
        <v>42.5</v>
      </c>
      <c r="AM556" s="17">
        <f t="shared" si="182"/>
        <v>0.76452090023585217</v>
      </c>
      <c r="AN556" s="8">
        <v>59.29</v>
      </c>
      <c r="AO556" s="17">
        <f t="shared" si="183"/>
        <v>1.7358204140496023</v>
      </c>
      <c r="AP556" s="7">
        <v>73.08</v>
      </c>
      <c r="AQ556" s="17">
        <f t="shared" si="184"/>
        <v>1.7736389234084726</v>
      </c>
      <c r="AR556" s="21">
        <v>50</v>
      </c>
      <c r="AS556" s="17">
        <f t="shared" si="185"/>
        <v>1.2310357798269711</v>
      </c>
      <c r="AT556" s="21">
        <v>46.25</v>
      </c>
      <c r="AU556" s="17">
        <f t="shared" si="169"/>
        <v>1.0764552619158965</v>
      </c>
      <c r="AV556" s="21">
        <v>47.5</v>
      </c>
      <c r="AW556" s="17">
        <f t="shared" si="170"/>
        <v>1.1751473515660613</v>
      </c>
      <c r="AX556" s="17"/>
      <c r="AY556" s="21">
        <v>26.58</v>
      </c>
      <c r="AZ556" s="17">
        <f t="shared" si="171"/>
        <v>0.6390205353664643</v>
      </c>
      <c r="BA556" s="17" t="s">
        <v>1516</v>
      </c>
      <c r="BB556" s="21">
        <v>11.08</v>
      </c>
      <c r="BC556" s="17">
        <f t="shared" si="172"/>
        <v>0.26389504535199898</v>
      </c>
      <c r="BD556" s="21">
        <v>38.580000000000005</v>
      </c>
      <c r="BE556" s="17">
        <f t="shared" si="173"/>
        <v>0.82295384384449632</v>
      </c>
      <c r="BF556" s="21">
        <v>53.510000000000012</v>
      </c>
      <c r="BG556" s="17">
        <f t="shared" si="174"/>
        <v>1.4863888888888892</v>
      </c>
      <c r="BH556" s="21">
        <v>9.5</v>
      </c>
      <c r="BI556" s="17">
        <f t="shared" si="175"/>
        <v>0.25</v>
      </c>
      <c r="BJ556" s="21">
        <f t="shared" si="176"/>
        <v>459.41351851851852</v>
      </c>
      <c r="BK556" s="21">
        <f t="shared" si="177"/>
        <v>457.86999999999995</v>
      </c>
      <c r="BL556" s="21">
        <f t="shared" si="178"/>
        <v>123.62027777777777</v>
      </c>
      <c r="BM556" s="21">
        <f t="shared" si="179"/>
        <v>63.010000000000012</v>
      </c>
      <c r="BN556" s="17" t="s">
        <v>1601</v>
      </c>
      <c r="BO556" s="17" t="s">
        <v>1601</v>
      </c>
      <c r="BQ556" s="17">
        <v>0.73977705277442674</v>
      </c>
      <c r="BR556" s="26">
        <v>0.72</v>
      </c>
      <c r="BS556" s="26">
        <f t="shared" si="180"/>
        <v>0.83977705277442671</v>
      </c>
      <c r="BU556" s="17">
        <f t="shared" si="181"/>
        <v>0</v>
      </c>
    </row>
    <row r="557" spans="1:73" s="6" customFormat="1" ht="18.75" customHeight="1" x14ac:dyDescent="0.15">
      <c r="A557" s="6" t="s">
        <v>1542</v>
      </c>
      <c r="B557" s="6" t="s">
        <v>510</v>
      </c>
      <c r="C557" s="6" t="s">
        <v>1475</v>
      </c>
      <c r="D557" s="6" t="s">
        <v>629</v>
      </c>
      <c r="E557" s="6" t="s">
        <v>629</v>
      </c>
      <c r="F557" s="6" t="s">
        <v>629</v>
      </c>
      <c r="G557" s="6" t="s">
        <v>24</v>
      </c>
      <c r="H557" s="6" t="s">
        <v>1335</v>
      </c>
      <c r="I557" s="6" t="s">
        <v>1336</v>
      </c>
      <c r="J557" s="6" t="s">
        <v>29</v>
      </c>
      <c r="K557" s="6" t="s">
        <v>1520</v>
      </c>
      <c r="L557" s="6" t="s">
        <v>1545</v>
      </c>
      <c r="M557" s="6" t="s">
        <v>1518</v>
      </c>
      <c r="N557" s="6">
        <v>1</v>
      </c>
      <c r="O557" s="8">
        <v>1</v>
      </c>
      <c r="P557" s="8">
        <v>4</v>
      </c>
      <c r="Q557" s="8">
        <v>5.416666666666667</v>
      </c>
      <c r="R557" s="7">
        <f t="shared" si="166"/>
        <v>9.3759259259259125</v>
      </c>
      <c r="S557" s="17">
        <f t="shared" si="167"/>
        <v>0.73094017094016839</v>
      </c>
      <c r="T557" s="6">
        <v>4</v>
      </c>
      <c r="U557" s="6">
        <v>4</v>
      </c>
      <c r="V557" s="6">
        <v>3</v>
      </c>
      <c r="W557" s="6">
        <v>2</v>
      </c>
      <c r="X557" s="6" t="s">
        <v>36</v>
      </c>
      <c r="Y557" s="8">
        <v>6.3111111111111109</v>
      </c>
      <c r="Z557" s="8">
        <v>6</v>
      </c>
      <c r="AA557" s="8">
        <v>5.6777777777777798</v>
      </c>
      <c r="AB557" s="8">
        <v>9.6111111111111107</v>
      </c>
      <c r="AC557" s="8">
        <v>10.8777777777777</v>
      </c>
      <c r="AD557" s="8">
        <v>9.5888888888888903</v>
      </c>
      <c r="AE557" s="8">
        <v>10.7222222222222</v>
      </c>
      <c r="AF557" s="8">
        <v>9.7666666666666693</v>
      </c>
      <c r="AG557" s="8">
        <v>10.3222222222222</v>
      </c>
      <c r="AH557" s="21">
        <v>11</v>
      </c>
      <c r="AI557" s="21">
        <v>12</v>
      </c>
      <c r="AJ557" s="21">
        <v>10.633333333333301</v>
      </c>
      <c r="AK557" s="8">
        <f t="shared" si="168"/>
        <v>112.51111111111095</v>
      </c>
      <c r="AL557" s="8">
        <v>18</v>
      </c>
      <c r="AM557" s="17">
        <f t="shared" si="182"/>
        <v>2.852112676056338</v>
      </c>
      <c r="AN557" s="8">
        <v>7</v>
      </c>
      <c r="AO557" s="17">
        <f t="shared" si="183"/>
        <v>1.1666666666666667</v>
      </c>
      <c r="AP557" s="7">
        <v>10</v>
      </c>
      <c r="AQ557" s="17">
        <f t="shared" si="184"/>
        <v>1.7612524461839525</v>
      </c>
      <c r="AR557" s="21">
        <v>10</v>
      </c>
      <c r="AS557" s="17">
        <f t="shared" si="185"/>
        <v>1.0404624277456649</v>
      </c>
      <c r="AT557" s="21">
        <v>11.75</v>
      </c>
      <c r="AU557" s="17">
        <f t="shared" si="169"/>
        <v>1.0801838610827452</v>
      </c>
      <c r="AV557" s="21">
        <v>15.5</v>
      </c>
      <c r="AW557" s="17">
        <f t="shared" si="170"/>
        <v>1.6164542294322131</v>
      </c>
      <c r="AX557" s="17"/>
      <c r="AY557" s="21">
        <v>19.84</v>
      </c>
      <c r="AZ557" s="17">
        <f t="shared" si="171"/>
        <v>1.850362694300522</v>
      </c>
      <c r="BA557" s="17"/>
      <c r="BB557" s="21">
        <v>20.67</v>
      </c>
      <c r="BC557" s="17">
        <f t="shared" si="172"/>
        <v>2.1163822525597267</v>
      </c>
      <c r="BD557" s="21">
        <v>29.919999999999998</v>
      </c>
      <c r="BE557" s="17">
        <f t="shared" si="173"/>
        <v>2.8986006458557649</v>
      </c>
      <c r="BF557" s="21">
        <v>6.17</v>
      </c>
      <c r="BG557" s="17">
        <f t="shared" si="174"/>
        <v>0.56090909090909091</v>
      </c>
      <c r="BH557" s="21">
        <v>17.829999999999998</v>
      </c>
      <c r="BI557" s="17">
        <f t="shared" si="175"/>
        <v>1.4858333333333331</v>
      </c>
      <c r="BJ557" s="21">
        <f t="shared" si="176"/>
        <v>101.87777777777765</v>
      </c>
      <c r="BK557" s="21">
        <f t="shared" si="177"/>
        <v>166.68</v>
      </c>
      <c r="BL557" s="21">
        <f t="shared" si="178"/>
        <v>33.633333333333297</v>
      </c>
      <c r="BM557" s="21">
        <f t="shared" si="179"/>
        <v>24</v>
      </c>
      <c r="BN557" s="17"/>
      <c r="BO557" s="17"/>
      <c r="BQ557" s="17">
        <v>0.73977705277442674</v>
      </c>
      <c r="BR557" s="26">
        <v>0.72</v>
      </c>
      <c r="BS557" s="26">
        <f t="shared" si="180"/>
        <v>0.83977705277442671</v>
      </c>
      <c r="BU557" s="17">
        <f t="shared" si="181"/>
        <v>0</v>
      </c>
    </row>
    <row r="558" spans="1:73" s="6" customFormat="1" ht="18.75" customHeight="1" x14ac:dyDescent="0.15">
      <c r="A558" s="6" t="s">
        <v>1542</v>
      </c>
      <c r="B558" s="6" t="s">
        <v>510</v>
      </c>
      <c r="C558" s="6" t="s">
        <v>1475</v>
      </c>
      <c r="D558" s="6" t="s">
        <v>629</v>
      </c>
      <c r="E558" s="6" t="s">
        <v>629</v>
      </c>
      <c r="F558" s="6" t="s">
        <v>629</v>
      </c>
      <c r="G558" s="6" t="s">
        <v>24</v>
      </c>
      <c r="H558" s="6" t="s">
        <v>634</v>
      </c>
      <c r="I558" s="6" t="s">
        <v>635</v>
      </c>
      <c r="J558" s="6" t="s">
        <v>27</v>
      </c>
      <c r="K558" s="6" t="s">
        <v>1513</v>
      </c>
      <c r="L558" s="6" t="s">
        <v>1545</v>
      </c>
      <c r="M558" s="6" t="s">
        <v>1518</v>
      </c>
      <c r="N558" s="6">
        <v>1</v>
      </c>
      <c r="O558" s="8">
        <v>6</v>
      </c>
      <c r="P558" s="8">
        <v>12</v>
      </c>
      <c r="Q558" s="8">
        <v>14.833333333333334</v>
      </c>
      <c r="R558" s="7">
        <f t="shared" si="166"/>
        <v>21.393981481481479</v>
      </c>
      <c r="S558" s="17">
        <f t="shared" si="167"/>
        <v>0.44229088639200964</v>
      </c>
      <c r="T558" s="6">
        <v>4</v>
      </c>
      <c r="U558" s="6">
        <v>4</v>
      </c>
      <c r="V558" s="6">
        <v>3</v>
      </c>
      <c r="W558" s="6">
        <v>3</v>
      </c>
      <c r="X558" s="6" t="s">
        <v>31</v>
      </c>
      <c r="Y558" s="8">
        <v>28.221185185185188</v>
      </c>
      <c r="Z558" s="8">
        <v>18</v>
      </c>
      <c r="AA558" s="8">
        <v>24</v>
      </c>
      <c r="AB558" s="8">
        <v>20.5</v>
      </c>
      <c r="AC558" s="8">
        <v>21.1</v>
      </c>
      <c r="AD558" s="8">
        <v>19.600000000000001</v>
      </c>
      <c r="AE558" s="8">
        <v>21.116203703703704</v>
      </c>
      <c r="AF558" s="8">
        <v>20</v>
      </c>
      <c r="AG558" s="8">
        <v>21.5</v>
      </c>
      <c r="AH558" s="21">
        <v>18</v>
      </c>
      <c r="AI558" s="21">
        <v>19.5</v>
      </c>
      <c r="AJ558" s="21">
        <v>25.19038888888889</v>
      </c>
      <c r="AK558" s="8">
        <f t="shared" si="168"/>
        <v>256.72777777777776</v>
      </c>
      <c r="AL558" s="8">
        <v>24</v>
      </c>
      <c r="AM558" s="17">
        <f t="shared" si="182"/>
        <v>0.85042494999816254</v>
      </c>
      <c r="AN558" s="8">
        <v>18.170000000000002</v>
      </c>
      <c r="AO558" s="17">
        <f t="shared" si="183"/>
        <v>1.0094444444444446</v>
      </c>
      <c r="AP558" s="7">
        <v>24.33</v>
      </c>
      <c r="AQ558" s="17">
        <f t="shared" si="184"/>
        <v>1.0137499999999999</v>
      </c>
      <c r="AR558" s="21">
        <v>20</v>
      </c>
      <c r="AS558" s="17">
        <f t="shared" si="185"/>
        <v>0.97560975609756095</v>
      </c>
      <c r="AT558" s="21">
        <v>22</v>
      </c>
      <c r="AU558" s="17">
        <f t="shared" si="169"/>
        <v>1.0426540284360188</v>
      </c>
      <c r="AV558" s="21">
        <v>20</v>
      </c>
      <c r="AW558" s="17">
        <f t="shared" si="170"/>
        <v>1.0204081632653061</v>
      </c>
      <c r="AX558" s="17"/>
      <c r="AY558" s="21">
        <v>7.58</v>
      </c>
      <c r="AZ558" s="17">
        <f t="shared" si="171"/>
        <v>0.35896603889412643</v>
      </c>
      <c r="BA558" s="17" t="s">
        <v>1516</v>
      </c>
      <c r="BB558" s="21">
        <v>0</v>
      </c>
      <c r="BC558" s="17">
        <f t="shared" si="172"/>
        <v>0</v>
      </c>
      <c r="BD558" s="21">
        <v>28.380000000000003</v>
      </c>
      <c r="BE558" s="17">
        <f t="shared" si="173"/>
        <v>1.32</v>
      </c>
      <c r="BF558" s="21">
        <v>9.34</v>
      </c>
      <c r="BG558" s="17">
        <f t="shared" si="174"/>
        <v>0.51888888888888884</v>
      </c>
      <c r="BH558" s="21">
        <v>8.25</v>
      </c>
      <c r="BI558" s="17">
        <f t="shared" si="175"/>
        <v>0.42307692307692307</v>
      </c>
      <c r="BJ558" s="21">
        <f t="shared" si="176"/>
        <v>231.53738888888887</v>
      </c>
      <c r="BK558" s="21">
        <f t="shared" si="177"/>
        <v>182.05</v>
      </c>
      <c r="BL558" s="21">
        <f t="shared" si="178"/>
        <v>62.69038888888889</v>
      </c>
      <c r="BM558" s="21">
        <f t="shared" si="179"/>
        <v>17.59</v>
      </c>
      <c r="BN558" s="17" t="s">
        <v>1601</v>
      </c>
      <c r="BO558" s="17" t="s">
        <v>1601</v>
      </c>
      <c r="BQ558" s="17">
        <v>0.73977705277442674</v>
      </c>
      <c r="BR558" s="26">
        <v>0.72</v>
      </c>
      <c r="BS558" s="26">
        <f t="shared" si="180"/>
        <v>0.83977705277442671</v>
      </c>
      <c r="BU558" s="17">
        <f t="shared" si="181"/>
        <v>0</v>
      </c>
    </row>
    <row r="559" spans="1:73" s="6" customFormat="1" ht="18.75" customHeight="1" x14ac:dyDescent="0.15">
      <c r="A559" s="6" t="s">
        <v>1542</v>
      </c>
      <c r="B559" s="6" t="s">
        <v>510</v>
      </c>
      <c r="C559" s="6" t="s">
        <v>1475</v>
      </c>
      <c r="D559" s="6" t="s">
        <v>629</v>
      </c>
      <c r="E559" s="6" t="s">
        <v>629</v>
      </c>
      <c r="F559" s="6" t="s">
        <v>629</v>
      </c>
      <c r="G559" s="6" t="s">
        <v>24</v>
      </c>
      <c r="H559" s="6" t="s">
        <v>636</v>
      </c>
      <c r="I559" s="6" t="s">
        <v>637</v>
      </c>
      <c r="J559" s="6" t="s">
        <v>27</v>
      </c>
      <c r="K559" s="6" t="s">
        <v>1519</v>
      </c>
      <c r="L559" s="6" t="s">
        <v>1545</v>
      </c>
      <c r="M559" s="6" t="s">
        <v>1518</v>
      </c>
      <c r="N559" s="6">
        <v>1</v>
      </c>
      <c r="O559" s="8">
        <v>8</v>
      </c>
      <c r="P559" s="8">
        <v>16</v>
      </c>
      <c r="Q559" s="8">
        <v>26.727500000000003</v>
      </c>
      <c r="R559" s="7">
        <f t="shared" si="166"/>
        <v>29.815558343789217</v>
      </c>
      <c r="S559" s="17">
        <f t="shared" si="167"/>
        <v>0.11553861542565569</v>
      </c>
      <c r="T559" s="6">
        <v>4</v>
      </c>
      <c r="U559" s="6">
        <v>3</v>
      </c>
      <c r="V559" s="6">
        <v>3</v>
      </c>
      <c r="W559" s="6">
        <v>3</v>
      </c>
      <c r="X559" s="6" t="s">
        <v>36</v>
      </c>
      <c r="Y559" s="8">
        <v>36.51191969887077</v>
      </c>
      <c r="Z559" s="8">
        <v>24.46675031367629</v>
      </c>
      <c r="AA559" s="8">
        <v>30.112923462986203</v>
      </c>
      <c r="AB559" s="8">
        <v>28.983688833124216</v>
      </c>
      <c r="AC559" s="8">
        <v>30.489335006273528</v>
      </c>
      <c r="AD559" s="8">
        <v>28.607277289836894</v>
      </c>
      <c r="AE559" s="8">
        <v>29.736511919698874</v>
      </c>
      <c r="AF559" s="8">
        <v>31.242158092848186</v>
      </c>
      <c r="AG559" s="8">
        <v>34.629861982434136</v>
      </c>
      <c r="AH559" s="21">
        <v>21</v>
      </c>
      <c r="AI559" s="21">
        <v>27</v>
      </c>
      <c r="AJ559" s="21">
        <v>35.006273525721468</v>
      </c>
      <c r="AK559" s="8">
        <f t="shared" si="168"/>
        <v>357.78670012547059</v>
      </c>
      <c r="AL559" s="8">
        <v>26.3</v>
      </c>
      <c r="AM559" s="17">
        <f t="shared" si="182"/>
        <v>0.72031271477663228</v>
      </c>
      <c r="AN559" s="8">
        <v>18.239999999999998</v>
      </c>
      <c r="AO559" s="17">
        <f t="shared" si="183"/>
        <v>0.74550153846153833</v>
      </c>
      <c r="AP559" s="7">
        <v>29.7083333333333</v>
      </c>
      <c r="AQ559" s="17">
        <f t="shared" si="184"/>
        <v>0.98656423611110988</v>
      </c>
      <c r="AR559" s="21">
        <v>22</v>
      </c>
      <c r="AS559" s="17">
        <f t="shared" si="185"/>
        <v>0.75904761904761908</v>
      </c>
      <c r="AT559" s="21">
        <v>30.79</v>
      </c>
      <c r="AU559" s="17">
        <f t="shared" si="169"/>
        <v>1.009861316872428</v>
      </c>
      <c r="AV559" s="21">
        <v>26.25</v>
      </c>
      <c r="AW559" s="17">
        <f t="shared" si="170"/>
        <v>0.91759868421052615</v>
      </c>
      <c r="AX559" s="17" t="s">
        <v>1516</v>
      </c>
      <c r="AY559" s="21">
        <v>27.5</v>
      </c>
      <c r="AZ559" s="17">
        <f t="shared" si="171"/>
        <v>0.92478902953586484</v>
      </c>
      <c r="BA559" s="17" t="s">
        <v>1516</v>
      </c>
      <c r="BB559" s="21">
        <v>18.958333333333332</v>
      </c>
      <c r="BC559" s="17">
        <f t="shared" si="172"/>
        <v>0.60681894243641221</v>
      </c>
      <c r="BD559" s="21">
        <v>24.083333333333336</v>
      </c>
      <c r="BE559" s="17">
        <f t="shared" si="173"/>
        <v>0.69544987922705304</v>
      </c>
      <c r="BF559" s="21">
        <v>27.791666666666668</v>
      </c>
      <c r="BG559" s="17">
        <f t="shared" si="174"/>
        <v>1.3234126984126984</v>
      </c>
      <c r="BH559" s="21">
        <v>35.666666666666664</v>
      </c>
      <c r="BI559" s="17">
        <f t="shared" si="175"/>
        <v>1.3209876543209875</v>
      </c>
      <c r="BJ559" s="21">
        <f t="shared" si="176"/>
        <v>322.78042659974909</v>
      </c>
      <c r="BK559" s="21">
        <f t="shared" si="177"/>
        <v>287.2883333333333</v>
      </c>
      <c r="BL559" s="21">
        <f t="shared" si="178"/>
        <v>83.006273525721468</v>
      </c>
      <c r="BM559" s="21">
        <f t="shared" si="179"/>
        <v>63.458333333333329</v>
      </c>
      <c r="BN559" s="17"/>
      <c r="BO559" s="17"/>
      <c r="BQ559" s="17">
        <v>0.73977705277442674</v>
      </c>
      <c r="BR559" s="26">
        <v>0.72</v>
      </c>
      <c r="BS559" s="26">
        <f t="shared" si="180"/>
        <v>0.83977705277442671</v>
      </c>
      <c r="BU559" s="17">
        <f t="shared" si="181"/>
        <v>0</v>
      </c>
    </row>
    <row r="560" spans="1:73" s="6" customFormat="1" ht="18.75" customHeight="1" x14ac:dyDescent="0.15">
      <c r="A560" s="6" t="s">
        <v>1542</v>
      </c>
      <c r="B560" s="6" t="s">
        <v>510</v>
      </c>
      <c r="C560" s="6" t="s">
        <v>1475</v>
      </c>
      <c r="D560" s="6" t="s">
        <v>629</v>
      </c>
      <c r="E560" s="6" t="s">
        <v>629</v>
      </c>
      <c r="F560" s="6" t="s">
        <v>629</v>
      </c>
      <c r="G560" s="6" t="s">
        <v>24</v>
      </c>
      <c r="H560" s="6" t="s">
        <v>638</v>
      </c>
      <c r="I560" s="6" t="s">
        <v>639</v>
      </c>
      <c r="J560" s="6" t="s">
        <v>27</v>
      </c>
      <c r="K560" s="6" t="s">
        <v>1513</v>
      </c>
      <c r="L560" s="6" t="s">
        <v>1545</v>
      </c>
      <c r="M560" s="6" t="s">
        <v>1518</v>
      </c>
      <c r="N560" s="6">
        <v>1</v>
      </c>
      <c r="O560" s="8"/>
      <c r="P560" s="8">
        <v>3</v>
      </c>
      <c r="Q560" s="8">
        <v>6.25</v>
      </c>
      <c r="R560" s="7">
        <f t="shared" si="166"/>
        <v>9.6412037037036935</v>
      </c>
      <c r="S560" s="17">
        <f t="shared" si="167"/>
        <v>0.54259259259259096</v>
      </c>
      <c r="U560" s="6">
        <v>4</v>
      </c>
      <c r="V560" s="6">
        <v>3</v>
      </c>
      <c r="W560" s="6">
        <v>3</v>
      </c>
      <c r="X560" s="6" t="s">
        <v>31</v>
      </c>
      <c r="Y560" s="8">
        <v>3.1555555555555599</v>
      </c>
      <c r="Z560" s="8">
        <v>8.93888888888889</v>
      </c>
      <c r="AA560" s="8">
        <v>9.3388888888888903</v>
      </c>
      <c r="AB560" s="8">
        <v>9.3055555555555607</v>
      </c>
      <c r="AC560" s="8">
        <v>9.43888888888889</v>
      </c>
      <c r="AD560" s="8">
        <v>9.2944444444444407</v>
      </c>
      <c r="AE560" s="8">
        <v>10.3611111111111</v>
      </c>
      <c r="AF560" s="8">
        <v>12.383333333333301</v>
      </c>
      <c r="AG560" s="8">
        <v>13.661111111111101</v>
      </c>
      <c r="AH560" s="21">
        <v>11</v>
      </c>
      <c r="AI560" s="21">
        <v>5</v>
      </c>
      <c r="AJ560" s="21">
        <v>13.816666666666601</v>
      </c>
      <c r="AK560" s="8">
        <f t="shared" si="168"/>
        <v>115.69444444444433</v>
      </c>
      <c r="AL560" s="8">
        <v>5</v>
      </c>
      <c r="AM560" s="17">
        <f t="shared" si="182"/>
        <v>1.584507042253519</v>
      </c>
      <c r="AN560" s="8">
        <v>9</v>
      </c>
      <c r="AO560" s="17">
        <f t="shared" si="183"/>
        <v>1.0068365444375387</v>
      </c>
      <c r="AP560" s="7">
        <v>10.33</v>
      </c>
      <c r="AQ560" s="17">
        <f t="shared" si="184"/>
        <v>1.1061273051754905</v>
      </c>
      <c r="AR560" s="21">
        <v>10</v>
      </c>
      <c r="AS560" s="17">
        <f t="shared" si="185"/>
        <v>1.0746268656716411</v>
      </c>
      <c r="AT560" s="21">
        <v>10</v>
      </c>
      <c r="AU560" s="17">
        <f t="shared" si="169"/>
        <v>1.0594467333725719</v>
      </c>
      <c r="AV560" s="21">
        <v>11.75</v>
      </c>
      <c r="AW560" s="17">
        <f t="shared" si="170"/>
        <v>1.2641960549910345</v>
      </c>
      <c r="AX560" s="17"/>
      <c r="AY560" s="21">
        <v>4.68</v>
      </c>
      <c r="AZ560" s="17">
        <f t="shared" si="171"/>
        <v>0.45168900804289591</v>
      </c>
      <c r="BA560" s="17" t="s">
        <v>1516</v>
      </c>
      <c r="BB560" s="21">
        <v>5.51</v>
      </c>
      <c r="BC560" s="17">
        <f t="shared" si="172"/>
        <v>0.44495289367429458</v>
      </c>
      <c r="BD560" s="21">
        <v>12.370000000000001</v>
      </c>
      <c r="BE560" s="17">
        <f t="shared" si="173"/>
        <v>0.90549003660024474</v>
      </c>
      <c r="BF560" s="21">
        <v>6.6499999999999995</v>
      </c>
      <c r="BG560" s="17">
        <f t="shared" si="174"/>
        <v>0.6045454545454545</v>
      </c>
      <c r="BH560" s="21">
        <v>6.9999999999999991</v>
      </c>
      <c r="BI560" s="17">
        <f t="shared" si="175"/>
        <v>1.4</v>
      </c>
      <c r="BJ560" s="21">
        <f t="shared" si="176"/>
        <v>101.87777777777772</v>
      </c>
      <c r="BK560" s="21">
        <f t="shared" si="177"/>
        <v>92.29</v>
      </c>
      <c r="BL560" s="21">
        <f t="shared" si="178"/>
        <v>29.816666666666599</v>
      </c>
      <c r="BM560" s="21">
        <f t="shared" si="179"/>
        <v>13.649999999999999</v>
      </c>
      <c r="BN560" s="17"/>
      <c r="BO560" s="17"/>
      <c r="BQ560" s="17">
        <v>0.73977705277442674</v>
      </c>
      <c r="BR560" s="26">
        <v>0.72</v>
      </c>
      <c r="BS560" s="26">
        <f t="shared" si="180"/>
        <v>0.83977705277442671</v>
      </c>
      <c r="BU560" s="17">
        <f t="shared" si="181"/>
        <v>0</v>
      </c>
    </row>
    <row r="561" spans="1:73" s="6" customFormat="1" ht="18.75" customHeight="1" x14ac:dyDescent="0.15">
      <c r="A561" s="6" t="s">
        <v>1542</v>
      </c>
      <c r="B561" s="6" t="s">
        <v>510</v>
      </c>
      <c r="C561" s="6" t="s">
        <v>1475</v>
      </c>
      <c r="D561" s="6" t="s">
        <v>629</v>
      </c>
      <c r="E561" s="6" t="s">
        <v>629</v>
      </c>
      <c r="F561" s="6" t="s">
        <v>629</v>
      </c>
      <c r="G561" s="6" t="s">
        <v>24</v>
      </c>
      <c r="H561" s="6" t="s">
        <v>640</v>
      </c>
      <c r="I561" s="6" t="s">
        <v>641</v>
      </c>
      <c r="J561" s="6" t="s">
        <v>27</v>
      </c>
      <c r="K561" s="6" t="s">
        <v>1513</v>
      </c>
      <c r="L561" s="6" t="s">
        <v>1545</v>
      </c>
      <c r="M561" s="6" t="s">
        <v>1518</v>
      </c>
      <c r="N561" s="6">
        <v>1</v>
      </c>
      <c r="O561" s="8"/>
      <c r="P561" s="8">
        <v>2</v>
      </c>
      <c r="Q561" s="8">
        <v>10.083333333333334</v>
      </c>
      <c r="R561" s="7">
        <f t="shared" si="166"/>
        <v>14.448333333333332</v>
      </c>
      <c r="S561" s="17">
        <f t="shared" si="167"/>
        <v>0.43289256198347092</v>
      </c>
      <c r="U561" s="6">
        <v>4</v>
      </c>
      <c r="V561" s="6">
        <v>3</v>
      </c>
      <c r="W561" s="6">
        <v>3</v>
      </c>
      <c r="X561" s="6" t="s">
        <v>31</v>
      </c>
      <c r="Y561" s="8">
        <v>17.2</v>
      </c>
      <c r="Z561" s="8">
        <v>11</v>
      </c>
      <c r="AA561" s="8">
        <v>12</v>
      </c>
      <c r="AB561" s="8">
        <v>11.45</v>
      </c>
      <c r="AC561" s="8">
        <v>12.28</v>
      </c>
      <c r="AD561" s="8">
        <v>12.38</v>
      </c>
      <c r="AE561" s="8">
        <v>12.8</v>
      </c>
      <c r="AF561" s="8">
        <v>15.94</v>
      </c>
      <c r="AG561" s="8">
        <v>18.68</v>
      </c>
      <c r="AH561" s="21">
        <v>15</v>
      </c>
      <c r="AI561" s="21">
        <v>16</v>
      </c>
      <c r="AJ561" s="21">
        <v>18.649999999999999</v>
      </c>
      <c r="AK561" s="8">
        <f t="shared" si="168"/>
        <v>173.38</v>
      </c>
      <c r="AL561" s="8">
        <v>16</v>
      </c>
      <c r="AM561" s="17">
        <f t="shared" si="182"/>
        <v>0.93023255813953487</v>
      </c>
      <c r="AN561" s="8">
        <v>11</v>
      </c>
      <c r="AO561" s="17">
        <f t="shared" si="183"/>
        <v>1</v>
      </c>
      <c r="AP561" s="7">
        <v>12.33</v>
      </c>
      <c r="AQ561" s="17">
        <f t="shared" si="184"/>
        <v>1.0275000000000001</v>
      </c>
      <c r="AR561" s="21">
        <v>12</v>
      </c>
      <c r="AS561" s="17">
        <f t="shared" si="185"/>
        <v>1.0480349344978166</v>
      </c>
      <c r="AT561" s="21">
        <v>13</v>
      </c>
      <c r="AU561" s="17">
        <f t="shared" si="169"/>
        <v>1.0586319218241043</v>
      </c>
      <c r="AV561" s="21">
        <v>5</v>
      </c>
      <c r="AW561" s="17">
        <f t="shared" si="170"/>
        <v>0.40387722132471726</v>
      </c>
      <c r="AX561" s="17" t="s">
        <v>1516</v>
      </c>
      <c r="AY561" s="21">
        <v>4.67</v>
      </c>
      <c r="AZ561" s="17">
        <f t="shared" si="171"/>
        <v>0.36484374999999997</v>
      </c>
      <c r="BA561" s="17" t="s">
        <v>1516</v>
      </c>
      <c r="BB561" s="21">
        <v>2.9299999999999997</v>
      </c>
      <c r="BC561" s="17">
        <f t="shared" si="172"/>
        <v>0.1838143036386449</v>
      </c>
      <c r="BD561" s="21">
        <v>5.33</v>
      </c>
      <c r="BE561" s="17">
        <f t="shared" si="173"/>
        <v>0.28533190578158457</v>
      </c>
      <c r="BF561" s="21">
        <v>7.85</v>
      </c>
      <c r="BG561" s="17">
        <f t="shared" si="174"/>
        <v>0.52333333333333332</v>
      </c>
      <c r="BH561" s="21">
        <v>10.32</v>
      </c>
      <c r="BI561" s="17">
        <f t="shared" si="175"/>
        <v>0.64500000000000002</v>
      </c>
      <c r="BJ561" s="21">
        <f t="shared" si="176"/>
        <v>154.72999999999999</v>
      </c>
      <c r="BK561" s="21">
        <f t="shared" si="177"/>
        <v>100.43</v>
      </c>
      <c r="BL561" s="21">
        <f t="shared" si="178"/>
        <v>49.65</v>
      </c>
      <c r="BM561" s="21">
        <f t="shared" si="179"/>
        <v>18.170000000000002</v>
      </c>
      <c r="BN561" s="17" t="s">
        <v>1601</v>
      </c>
      <c r="BO561" s="17" t="s">
        <v>1601</v>
      </c>
      <c r="BQ561" s="17">
        <v>0.73977705277442674</v>
      </c>
      <c r="BR561" s="26">
        <v>0.72</v>
      </c>
      <c r="BS561" s="26">
        <f t="shared" si="180"/>
        <v>0.83977705277442671</v>
      </c>
      <c r="BU561" s="17">
        <f t="shared" si="181"/>
        <v>0</v>
      </c>
    </row>
    <row r="562" spans="1:73" s="6" customFormat="1" ht="18.75" customHeight="1" x14ac:dyDescent="0.15">
      <c r="A562" s="6" t="s">
        <v>1542</v>
      </c>
      <c r="B562" s="6" t="s">
        <v>510</v>
      </c>
      <c r="C562" s="6" t="s">
        <v>1475</v>
      </c>
      <c r="D562" s="6" t="s">
        <v>629</v>
      </c>
      <c r="E562" s="6" t="s">
        <v>629</v>
      </c>
      <c r="F562" s="6" t="s">
        <v>629</v>
      </c>
      <c r="G562" s="6" t="s">
        <v>24</v>
      </c>
      <c r="H562" s="6" t="s">
        <v>642</v>
      </c>
      <c r="I562" s="6" t="s">
        <v>643</v>
      </c>
      <c r="J562" s="6" t="s">
        <v>29</v>
      </c>
      <c r="K562" s="6" t="s">
        <v>1520</v>
      </c>
      <c r="L562" s="6" t="s">
        <v>1545</v>
      </c>
      <c r="M562" s="6" t="s">
        <v>1518</v>
      </c>
      <c r="N562" s="6">
        <v>1</v>
      </c>
      <c r="O562" s="8"/>
      <c r="P562" s="8">
        <v>18.583333333333332</v>
      </c>
      <c r="Q562" s="8">
        <v>16.666666666666668</v>
      </c>
      <c r="R562" s="7">
        <f t="shared" si="166"/>
        <v>22.494259259259263</v>
      </c>
      <c r="S562" s="17">
        <f t="shared" si="167"/>
        <v>0.34965555555555561</v>
      </c>
      <c r="U562" s="6">
        <v>4</v>
      </c>
      <c r="V562" s="6">
        <v>3</v>
      </c>
      <c r="W562" s="6">
        <v>2</v>
      </c>
      <c r="X562" s="6" t="s">
        <v>36</v>
      </c>
      <c r="Y562" s="8">
        <v>31.711111111111109</v>
      </c>
      <c r="Z562" s="8">
        <v>22</v>
      </c>
      <c r="AA562" s="8">
        <v>25</v>
      </c>
      <c r="AB562" s="8">
        <v>22.361111111111111</v>
      </c>
      <c r="AC562" s="8">
        <v>21.8</v>
      </c>
      <c r="AD562" s="8">
        <v>22.238888888888891</v>
      </c>
      <c r="AE562" s="8">
        <v>19.8</v>
      </c>
      <c r="AF562" s="8">
        <v>21</v>
      </c>
      <c r="AG562" s="8">
        <v>21.27</v>
      </c>
      <c r="AH562" s="21">
        <v>18</v>
      </c>
      <c r="AI562" s="21">
        <v>19</v>
      </c>
      <c r="AJ562" s="21">
        <v>25.75</v>
      </c>
      <c r="AK562" s="8">
        <f t="shared" si="168"/>
        <v>269.93111111111114</v>
      </c>
      <c r="AL562" s="8">
        <v>25</v>
      </c>
      <c r="AM562" s="17">
        <f t="shared" si="182"/>
        <v>0.78836720392431681</v>
      </c>
      <c r="AN562" s="8">
        <v>22</v>
      </c>
      <c r="AO562" s="17">
        <f t="shared" si="183"/>
        <v>1</v>
      </c>
      <c r="AP562" s="7">
        <v>25.33</v>
      </c>
      <c r="AQ562" s="17">
        <f t="shared" si="184"/>
        <v>1.0131999999999999</v>
      </c>
      <c r="AR562" s="21">
        <v>24.25</v>
      </c>
      <c r="AS562" s="17">
        <f t="shared" si="185"/>
        <v>1.0844720496894411</v>
      </c>
      <c r="AT562" s="21">
        <v>25.25</v>
      </c>
      <c r="AU562" s="17">
        <f t="shared" si="169"/>
        <v>1.1582568807339448</v>
      </c>
      <c r="AV562" s="21">
        <v>25.6</v>
      </c>
      <c r="AW562" s="17">
        <f t="shared" si="170"/>
        <v>1.1511366475143643</v>
      </c>
      <c r="AX562" s="17"/>
      <c r="AY562" s="21">
        <v>0.75</v>
      </c>
      <c r="AZ562" s="17">
        <f t="shared" si="171"/>
        <v>3.787878787878788E-2</v>
      </c>
      <c r="BA562" s="17" t="s">
        <v>1516</v>
      </c>
      <c r="BB562" s="21">
        <v>0</v>
      </c>
      <c r="BC562" s="17">
        <f t="shared" si="172"/>
        <v>0</v>
      </c>
      <c r="BD562" s="21">
        <v>32.800000000000004</v>
      </c>
      <c r="BE562" s="17">
        <f t="shared" si="173"/>
        <v>1.5420780441937003</v>
      </c>
      <c r="BF562" s="21">
        <v>16.170000000000002</v>
      </c>
      <c r="BG562" s="17">
        <f t="shared" si="174"/>
        <v>0.89833333333333343</v>
      </c>
      <c r="BH562" s="21">
        <v>22.090000000000003</v>
      </c>
      <c r="BI562" s="17">
        <f t="shared" si="175"/>
        <v>1.1626315789473687</v>
      </c>
      <c r="BJ562" s="21">
        <f t="shared" si="176"/>
        <v>244.18111111111114</v>
      </c>
      <c r="BK562" s="21">
        <f t="shared" si="177"/>
        <v>219.24000000000004</v>
      </c>
      <c r="BL562" s="21">
        <f t="shared" si="178"/>
        <v>62.75</v>
      </c>
      <c r="BM562" s="21">
        <f t="shared" si="179"/>
        <v>38.260000000000005</v>
      </c>
      <c r="BN562" s="17"/>
      <c r="BO562" s="17"/>
      <c r="BQ562" s="17">
        <v>0.73977705277442674</v>
      </c>
      <c r="BR562" s="26">
        <v>0.72</v>
      </c>
      <c r="BS562" s="26">
        <f t="shared" si="180"/>
        <v>0.83977705277442671</v>
      </c>
      <c r="BU562" s="17">
        <f t="shared" si="181"/>
        <v>0</v>
      </c>
    </row>
    <row r="563" spans="1:73" s="6" customFormat="1" ht="18.75" customHeight="1" x14ac:dyDescent="0.15">
      <c r="A563" s="6" t="s">
        <v>1542</v>
      </c>
      <c r="B563" s="6" t="s">
        <v>510</v>
      </c>
      <c r="C563" s="6" t="s">
        <v>1475</v>
      </c>
      <c r="D563" s="6" t="s">
        <v>629</v>
      </c>
      <c r="E563" s="6" t="s">
        <v>629</v>
      </c>
      <c r="F563" s="6" t="s">
        <v>629</v>
      </c>
      <c r="G563" s="6" t="s">
        <v>24</v>
      </c>
      <c r="H563" s="6" t="s">
        <v>644</v>
      </c>
      <c r="I563" s="6" t="s">
        <v>645</v>
      </c>
      <c r="J563" s="6" t="s">
        <v>29</v>
      </c>
      <c r="K563" s="6" t="s">
        <v>1520</v>
      </c>
      <c r="L563" s="6" t="s">
        <v>1545</v>
      </c>
      <c r="M563" s="6" t="s">
        <v>1518</v>
      </c>
      <c r="N563" s="6">
        <v>1</v>
      </c>
      <c r="O563" s="8">
        <v>5</v>
      </c>
      <c r="P563" s="8">
        <v>12</v>
      </c>
      <c r="Q563" s="8">
        <v>17</v>
      </c>
      <c r="R563" s="7">
        <f t="shared" ref="R563:R626" si="186">AVERAGE(Y563:AJ563)</f>
        <v>25.262121913580245</v>
      </c>
      <c r="S563" s="17">
        <f t="shared" ref="S563:S626" si="187">R563/Q563-1</f>
        <v>0.48600717138707328</v>
      </c>
      <c r="T563" s="6">
        <v>4</v>
      </c>
      <c r="U563" s="6">
        <v>4</v>
      </c>
      <c r="V563" s="6">
        <v>3</v>
      </c>
      <c r="W563" s="6">
        <v>2</v>
      </c>
      <c r="X563" s="6" t="s">
        <v>36</v>
      </c>
      <c r="Y563" s="8">
        <v>36</v>
      </c>
      <c r="Z563" s="8">
        <v>20.132129629629631</v>
      </c>
      <c r="AA563" s="8">
        <v>24.28546296296296</v>
      </c>
      <c r="AB563" s="8">
        <v>23.939351851851853</v>
      </c>
      <c r="AC563" s="8">
        <v>25.323796296296297</v>
      </c>
      <c r="AD563" s="8">
        <v>23.823981481481482</v>
      </c>
      <c r="AE563" s="8">
        <v>24.516203703703706</v>
      </c>
      <c r="AF563" s="8">
        <v>24.746944444444445</v>
      </c>
      <c r="AG563" s="8">
        <v>27.631203703703704</v>
      </c>
      <c r="AH563" s="21">
        <v>21</v>
      </c>
      <c r="AI563" s="21">
        <v>22.5</v>
      </c>
      <c r="AJ563" s="21">
        <v>29.246388888888887</v>
      </c>
      <c r="AK563" s="8">
        <f t="shared" si="168"/>
        <v>303.14546296296294</v>
      </c>
      <c r="AL563" s="8">
        <v>28</v>
      </c>
      <c r="AM563" s="17">
        <f t="shared" si="182"/>
        <v>0.77777777777777779</v>
      </c>
      <c r="AN563" s="8">
        <v>21</v>
      </c>
      <c r="AO563" s="17">
        <f t="shared" si="183"/>
        <v>1.0431087215479218</v>
      </c>
      <c r="AP563" s="7">
        <v>25</v>
      </c>
      <c r="AQ563" s="17">
        <f t="shared" si="184"/>
        <v>1.0294224177701186</v>
      </c>
      <c r="AR563" s="21">
        <v>23.83</v>
      </c>
      <c r="AS563" s="17">
        <f t="shared" si="185"/>
        <v>0.9954321298033223</v>
      </c>
      <c r="AT563" s="21">
        <v>27</v>
      </c>
      <c r="AU563" s="17">
        <f t="shared" si="169"/>
        <v>1.0661908540130238</v>
      </c>
      <c r="AV563" s="21">
        <v>34</v>
      </c>
      <c r="AW563" s="17">
        <f t="shared" si="170"/>
        <v>1.4271334128776247</v>
      </c>
      <c r="AX563" s="17"/>
      <c r="AY563" s="21">
        <v>24.970000000000002</v>
      </c>
      <c r="AZ563" s="17">
        <f t="shared" si="171"/>
        <v>1.0185100557076763</v>
      </c>
      <c r="BA563" s="17"/>
      <c r="BB563" s="21">
        <v>16.07</v>
      </c>
      <c r="BC563" s="17">
        <f t="shared" si="172"/>
        <v>0.64937309881130101</v>
      </c>
      <c r="BD563" s="21">
        <v>16.130000000000003</v>
      </c>
      <c r="BE563" s="17">
        <f t="shared" si="173"/>
        <v>0.58376030856150962</v>
      </c>
      <c r="BF563" s="21">
        <v>23.299999999999997</v>
      </c>
      <c r="BG563" s="17">
        <f t="shared" si="174"/>
        <v>1.1095238095238094</v>
      </c>
      <c r="BH563" s="21">
        <v>27.220000000000002</v>
      </c>
      <c r="BI563" s="17">
        <f t="shared" si="175"/>
        <v>1.2097777777777778</v>
      </c>
      <c r="BJ563" s="21">
        <f t="shared" si="176"/>
        <v>273.89907407407406</v>
      </c>
      <c r="BK563" s="21">
        <f t="shared" si="177"/>
        <v>266.52</v>
      </c>
      <c r="BL563" s="21">
        <f t="shared" si="178"/>
        <v>72.746388888888887</v>
      </c>
      <c r="BM563" s="21">
        <f t="shared" si="179"/>
        <v>50.519999999999996</v>
      </c>
      <c r="BN563" s="17"/>
      <c r="BO563" s="17"/>
      <c r="BQ563" s="17">
        <v>0.73977705277442674</v>
      </c>
      <c r="BR563" s="26">
        <v>0.72</v>
      </c>
      <c r="BS563" s="26">
        <f t="shared" si="180"/>
        <v>0.83977705277442671</v>
      </c>
      <c r="BU563" s="17">
        <f t="shared" si="181"/>
        <v>0</v>
      </c>
    </row>
    <row r="564" spans="1:73" s="6" customFormat="1" ht="18.75" customHeight="1" x14ac:dyDescent="0.15">
      <c r="A564" s="6" t="s">
        <v>1542</v>
      </c>
      <c r="B564" s="6" t="s">
        <v>510</v>
      </c>
      <c r="C564" s="6" t="s">
        <v>1475</v>
      </c>
      <c r="D564" s="6" t="s">
        <v>629</v>
      </c>
      <c r="E564" s="6" t="s">
        <v>629</v>
      </c>
      <c r="F564" s="6" t="s">
        <v>629</v>
      </c>
      <c r="G564" s="6" t="s">
        <v>24</v>
      </c>
      <c r="H564" s="6" t="s">
        <v>646</v>
      </c>
      <c r="I564" s="6" t="s">
        <v>647</v>
      </c>
      <c r="J564" s="6" t="s">
        <v>29</v>
      </c>
      <c r="K564" s="6" t="s">
        <v>1520</v>
      </c>
      <c r="L564" s="6" t="s">
        <v>1545</v>
      </c>
      <c r="M564" s="6" t="s">
        <v>1518</v>
      </c>
      <c r="N564" s="6">
        <v>1</v>
      </c>
      <c r="O564" s="8">
        <v>2</v>
      </c>
      <c r="P564" s="8">
        <v>3</v>
      </c>
      <c r="Q564" s="8">
        <v>13.333333333333334</v>
      </c>
      <c r="R564" s="7">
        <f t="shared" si="186"/>
        <v>20.305555555555557</v>
      </c>
      <c r="S564" s="17">
        <f t="shared" si="187"/>
        <v>0.5229166666666667</v>
      </c>
      <c r="T564" s="6">
        <v>4</v>
      </c>
      <c r="U564" s="6">
        <v>4</v>
      </c>
      <c r="V564" s="6">
        <v>3</v>
      </c>
      <c r="W564" s="6">
        <v>2</v>
      </c>
      <c r="X564" s="6" t="s">
        <v>36</v>
      </c>
      <c r="Y564" s="8">
        <v>23.744444444444444</v>
      </c>
      <c r="Z564" s="8">
        <v>20</v>
      </c>
      <c r="AA564" s="8">
        <v>20.5</v>
      </c>
      <c r="AB564" s="8">
        <v>20.9444444444444</v>
      </c>
      <c r="AC564" s="8">
        <v>22.011111111111099</v>
      </c>
      <c r="AD564" s="8">
        <v>20.8555555555556</v>
      </c>
      <c r="AE564" s="8">
        <v>20.3888888888889</v>
      </c>
      <c r="AF564" s="8">
        <v>20.399999999999999</v>
      </c>
      <c r="AG564" s="8">
        <v>20.788888888888899</v>
      </c>
      <c r="AH564" s="21">
        <v>17</v>
      </c>
      <c r="AI564" s="21">
        <v>16</v>
      </c>
      <c r="AJ564" s="21">
        <v>21.033333333333331</v>
      </c>
      <c r="AK564" s="8">
        <f t="shared" si="168"/>
        <v>243.66666666666669</v>
      </c>
      <c r="AL564" s="8">
        <v>28</v>
      </c>
      <c r="AM564" s="17">
        <f t="shared" si="182"/>
        <v>1.1792232101076277</v>
      </c>
      <c r="AN564" s="8">
        <v>20</v>
      </c>
      <c r="AO564" s="17">
        <f t="shared" si="183"/>
        <v>1</v>
      </c>
      <c r="AP564" s="7">
        <v>20.329999999999998</v>
      </c>
      <c r="AQ564" s="17">
        <f t="shared" si="184"/>
        <v>0.99170731707317061</v>
      </c>
      <c r="AR564" s="21">
        <v>23.08</v>
      </c>
      <c r="AS564" s="17">
        <f t="shared" si="185"/>
        <v>1.1019628647214876</v>
      </c>
      <c r="AT564" s="21">
        <v>24.25</v>
      </c>
      <c r="AU564" s="17">
        <f t="shared" si="169"/>
        <v>1.1017163048965175</v>
      </c>
      <c r="AV564" s="21">
        <v>24</v>
      </c>
      <c r="AW564" s="17">
        <f t="shared" si="170"/>
        <v>1.1507725093233858</v>
      </c>
      <c r="AX564" s="17"/>
      <c r="AY564" s="21">
        <v>31.659999999999997</v>
      </c>
      <c r="AZ564" s="17">
        <f t="shared" si="171"/>
        <v>1.5528065395095358</v>
      </c>
      <c r="BA564" s="17"/>
      <c r="BB564" s="21">
        <v>0</v>
      </c>
      <c r="BC564" s="17">
        <f t="shared" si="172"/>
        <v>0</v>
      </c>
      <c r="BD564" s="21">
        <v>0</v>
      </c>
      <c r="BE564" s="17">
        <f t="shared" si="173"/>
        <v>0</v>
      </c>
      <c r="BF564" s="21">
        <v>0</v>
      </c>
      <c r="BG564" s="17">
        <f t="shared" si="174"/>
        <v>0</v>
      </c>
      <c r="BH564" s="21">
        <v>0</v>
      </c>
      <c r="BI564" s="17">
        <f t="shared" si="175"/>
        <v>0</v>
      </c>
      <c r="BJ564" s="21">
        <f t="shared" si="176"/>
        <v>222.63333333333335</v>
      </c>
      <c r="BK564" s="21">
        <f t="shared" si="177"/>
        <v>171.32</v>
      </c>
      <c r="BL564" s="21">
        <f t="shared" si="178"/>
        <v>54.033333333333331</v>
      </c>
      <c r="BM564" s="21">
        <f t="shared" si="179"/>
        <v>0</v>
      </c>
      <c r="BN564" s="17" t="s">
        <v>1601</v>
      </c>
      <c r="BO564" s="17" t="s">
        <v>1601</v>
      </c>
      <c r="BQ564" s="17">
        <v>0.73977705277442674</v>
      </c>
      <c r="BR564" s="26">
        <v>0.72</v>
      </c>
      <c r="BS564" s="26">
        <f t="shared" si="180"/>
        <v>0.83977705277442671</v>
      </c>
      <c r="BU564" s="17">
        <f t="shared" si="181"/>
        <v>0</v>
      </c>
    </row>
    <row r="565" spans="1:73" s="6" customFormat="1" ht="18.75" customHeight="1" x14ac:dyDescent="0.15">
      <c r="A565" s="6" t="s">
        <v>1542</v>
      </c>
      <c r="B565" s="6" t="s">
        <v>510</v>
      </c>
      <c r="C565" s="6" t="s">
        <v>1334</v>
      </c>
      <c r="D565" s="6" t="s">
        <v>564</v>
      </c>
      <c r="E565" s="6" t="s">
        <v>564</v>
      </c>
      <c r="F565" s="6" t="s">
        <v>564</v>
      </c>
      <c r="G565" s="6" t="s">
        <v>24</v>
      </c>
      <c r="H565" s="6" t="s">
        <v>580</v>
      </c>
      <c r="I565" s="6" t="s">
        <v>581</v>
      </c>
      <c r="J565" s="6" t="s">
        <v>29</v>
      </c>
      <c r="K565" s="6" t="s">
        <v>1520</v>
      </c>
      <c r="L565" s="6" t="s">
        <v>1545</v>
      </c>
      <c r="M565" s="6" t="s">
        <v>1521</v>
      </c>
      <c r="N565" s="6">
        <v>0</v>
      </c>
      <c r="O565" s="8"/>
      <c r="P565" s="8">
        <v>0.75</v>
      </c>
      <c r="Q565" s="8">
        <v>2</v>
      </c>
      <c r="R565" s="7">
        <f t="shared" si="186"/>
        <v>3</v>
      </c>
      <c r="S565" s="17">
        <f t="shared" si="187"/>
        <v>0.5</v>
      </c>
      <c r="U565" s="6">
        <v>4</v>
      </c>
      <c r="V565" s="6">
        <v>4</v>
      </c>
      <c r="W565" s="6">
        <v>3</v>
      </c>
      <c r="X565" s="6" t="s">
        <v>28</v>
      </c>
      <c r="Y565" s="8">
        <v>4</v>
      </c>
      <c r="Z565" s="8">
        <v>4</v>
      </c>
      <c r="AA565" s="8">
        <v>2</v>
      </c>
      <c r="AB565" s="8">
        <v>3</v>
      </c>
      <c r="AC565" s="8">
        <v>1</v>
      </c>
      <c r="AD565" s="8">
        <v>1</v>
      </c>
      <c r="AE565" s="8">
        <v>1</v>
      </c>
      <c r="AF565" s="8">
        <v>1</v>
      </c>
      <c r="AG565" s="8">
        <v>5</v>
      </c>
      <c r="AH565" s="21">
        <v>8</v>
      </c>
      <c r="AI565" s="21">
        <v>1</v>
      </c>
      <c r="AJ565" s="21">
        <v>5</v>
      </c>
      <c r="AK565" s="8">
        <f t="shared" si="168"/>
        <v>36</v>
      </c>
      <c r="AL565" s="8">
        <v>12</v>
      </c>
      <c r="AM565" s="17">
        <f t="shared" si="182"/>
        <v>3</v>
      </c>
      <c r="AN565" s="8">
        <v>5</v>
      </c>
      <c r="AO565" s="17">
        <f t="shared" si="183"/>
        <v>1.25</v>
      </c>
      <c r="AP565" s="7">
        <v>4</v>
      </c>
      <c r="AQ565" s="17">
        <f t="shared" si="184"/>
        <v>2</v>
      </c>
      <c r="AR565" s="21">
        <v>3</v>
      </c>
      <c r="AS565" s="17">
        <f t="shared" si="185"/>
        <v>1</v>
      </c>
      <c r="AT565" s="21">
        <v>1</v>
      </c>
      <c r="AU565" s="17">
        <f t="shared" si="169"/>
        <v>1</v>
      </c>
      <c r="AV565" s="21">
        <v>5.2</v>
      </c>
      <c r="AW565" s="17">
        <f t="shared" si="170"/>
        <v>5.2</v>
      </c>
      <c r="AX565" s="17"/>
      <c r="AY565" s="21">
        <v>3.5</v>
      </c>
      <c r="AZ565" s="17">
        <f t="shared" si="171"/>
        <v>3.5</v>
      </c>
      <c r="BA565" s="17"/>
      <c r="BB565" s="21">
        <v>1.38</v>
      </c>
      <c r="BC565" s="17">
        <f t="shared" si="172"/>
        <v>1.38</v>
      </c>
      <c r="BD565" s="21">
        <v>4.5</v>
      </c>
      <c r="BE565" s="17">
        <f t="shared" si="173"/>
        <v>0.9</v>
      </c>
      <c r="BF565" s="21">
        <v>8.5</v>
      </c>
      <c r="BG565" s="17">
        <f t="shared" si="174"/>
        <v>1.0625</v>
      </c>
      <c r="BH565" s="21">
        <v>8</v>
      </c>
      <c r="BI565" s="17">
        <f t="shared" si="175"/>
        <v>8</v>
      </c>
      <c r="BJ565" s="21">
        <f t="shared" si="176"/>
        <v>31</v>
      </c>
      <c r="BK565" s="21">
        <f t="shared" si="177"/>
        <v>56.080000000000005</v>
      </c>
      <c r="BL565" s="21">
        <f t="shared" si="178"/>
        <v>14</v>
      </c>
      <c r="BM565" s="21">
        <f t="shared" si="179"/>
        <v>16.5</v>
      </c>
      <c r="BN565" s="17"/>
      <c r="BO565" s="17"/>
      <c r="BQ565" s="17">
        <v>0.81088830462367645</v>
      </c>
      <c r="BR565" s="26">
        <v>0.72</v>
      </c>
      <c r="BS565" s="26">
        <f t="shared" si="180"/>
        <v>0.91088830462367643</v>
      </c>
      <c r="BU565" s="17">
        <f t="shared" si="181"/>
        <v>0</v>
      </c>
    </row>
    <row r="566" spans="1:73" s="6" customFormat="1" ht="18.75" customHeight="1" x14ac:dyDescent="0.15">
      <c r="A566" s="6" t="s">
        <v>1542</v>
      </c>
      <c r="B566" s="6" t="s">
        <v>510</v>
      </c>
      <c r="C566" s="6" t="s">
        <v>1334</v>
      </c>
      <c r="D566" s="6" t="s">
        <v>564</v>
      </c>
      <c r="E566" s="6" t="s">
        <v>564</v>
      </c>
      <c r="F566" s="6" t="s">
        <v>564</v>
      </c>
      <c r="G566" s="6" t="s">
        <v>24</v>
      </c>
      <c r="H566" s="6" t="s">
        <v>590</v>
      </c>
      <c r="I566" s="6" t="s">
        <v>591</v>
      </c>
      <c r="J566" s="6" t="s">
        <v>27</v>
      </c>
      <c r="K566" s="6" t="s">
        <v>1519</v>
      </c>
      <c r="L566" s="6" t="s">
        <v>1545</v>
      </c>
      <c r="M566" s="6" t="s">
        <v>1521</v>
      </c>
      <c r="N566" s="6">
        <v>0</v>
      </c>
      <c r="O566" s="8"/>
      <c r="P566" s="8">
        <v>5.8330000000000002</v>
      </c>
      <c r="Q566" s="8">
        <v>10.83</v>
      </c>
      <c r="R566" s="7">
        <f t="shared" si="186"/>
        <v>15.304629166666665</v>
      </c>
      <c r="S566" s="17">
        <f t="shared" si="187"/>
        <v>0.41316982148353332</v>
      </c>
      <c r="U566" s="6">
        <v>4</v>
      </c>
      <c r="V566" s="6">
        <v>3</v>
      </c>
      <c r="W566" s="6">
        <v>2</v>
      </c>
      <c r="X566" s="6" t="s">
        <v>36</v>
      </c>
      <c r="Y566" s="8">
        <v>18.49305</v>
      </c>
      <c r="Z566" s="8">
        <v>12.392250000000001</v>
      </c>
      <c r="AA566" s="8">
        <v>15.252000000000001</v>
      </c>
      <c r="AB566" s="8">
        <v>14.68005</v>
      </c>
      <c r="AC566" s="8">
        <v>15.44265</v>
      </c>
      <c r="AD566" s="8">
        <v>14.8</v>
      </c>
      <c r="AE566" s="8">
        <v>15.061349999999999</v>
      </c>
      <c r="AF566" s="8">
        <v>15.82395</v>
      </c>
      <c r="AG566" s="8">
        <v>17.5398</v>
      </c>
      <c r="AH566" s="21">
        <v>12.7</v>
      </c>
      <c r="AI566" s="21">
        <v>13.7</v>
      </c>
      <c r="AJ566" s="21">
        <v>17.77045</v>
      </c>
      <c r="AK566" s="8">
        <f t="shared" si="168"/>
        <v>183.65554999999998</v>
      </c>
      <c r="AL566" s="8">
        <v>5</v>
      </c>
      <c r="AM566" s="17">
        <f t="shared" si="182"/>
        <v>0.27037184239484563</v>
      </c>
      <c r="AN566" s="8">
        <v>12.4</v>
      </c>
      <c r="AO566" s="17">
        <f t="shared" si="183"/>
        <v>1.0006253908692933</v>
      </c>
      <c r="AP566" s="7">
        <v>15.5</v>
      </c>
      <c r="AQ566" s="17">
        <f t="shared" si="184"/>
        <v>1.0162601626016259</v>
      </c>
      <c r="AR566" s="21">
        <v>7.5</v>
      </c>
      <c r="AS566" s="17">
        <f t="shared" si="185"/>
        <v>0.51089744244740309</v>
      </c>
      <c r="AT566" s="21">
        <v>10</v>
      </c>
      <c r="AU566" s="17">
        <f t="shared" si="169"/>
        <v>0.64755725215555615</v>
      </c>
      <c r="AV566" s="21">
        <v>10</v>
      </c>
      <c r="AW566" s="17">
        <f t="shared" si="170"/>
        <v>0.67567567567567566</v>
      </c>
      <c r="AX566" s="17" t="s">
        <v>1516</v>
      </c>
      <c r="AY566" s="21">
        <v>12</v>
      </c>
      <c r="AZ566" s="17">
        <f t="shared" si="171"/>
        <v>0.79674132796860841</v>
      </c>
      <c r="BA566" s="17" t="s">
        <v>1516</v>
      </c>
      <c r="BB566" s="21">
        <v>5</v>
      </c>
      <c r="BC566" s="17">
        <f t="shared" si="172"/>
        <v>0.31597673147349431</v>
      </c>
      <c r="BD566" s="21">
        <v>13</v>
      </c>
      <c r="BE566" s="17">
        <f t="shared" si="173"/>
        <v>0.74117150708673984</v>
      </c>
      <c r="BF566" s="21">
        <v>11</v>
      </c>
      <c r="BG566" s="17">
        <f t="shared" si="174"/>
        <v>0.86614173228346458</v>
      </c>
      <c r="BH566" s="21">
        <v>13</v>
      </c>
      <c r="BI566" s="17">
        <f t="shared" si="175"/>
        <v>0.94890510948905116</v>
      </c>
      <c r="BJ566" s="21">
        <f t="shared" si="176"/>
        <v>165.88509999999997</v>
      </c>
      <c r="BK566" s="21">
        <f t="shared" si="177"/>
        <v>114.4</v>
      </c>
      <c r="BL566" s="21">
        <f t="shared" si="178"/>
        <v>44.170450000000002</v>
      </c>
      <c r="BM566" s="21">
        <f t="shared" si="179"/>
        <v>24</v>
      </c>
      <c r="BN566" s="17"/>
      <c r="BO566" s="17" t="s">
        <v>1601</v>
      </c>
      <c r="BQ566" s="17">
        <v>0.81088830462367645</v>
      </c>
      <c r="BR566" s="26">
        <v>0.72</v>
      </c>
      <c r="BS566" s="26">
        <f t="shared" si="180"/>
        <v>0.91088830462367643</v>
      </c>
      <c r="BU566" s="17">
        <f t="shared" si="181"/>
        <v>0</v>
      </c>
    </row>
    <row r="567" spans="1:73" s="6" customFormat="1" ht="18.75" customHeight="1" x14ac:dyDescent="0.15">
      <c r="A567" s="6" t="s">
        <v>1542</v>
      </c>
      <c r="B567" s="6" t="s">
        <v>510</v>
      </c>
      <c r="C567" s="6" t="s">
        <v>1334</v>
      </c>
      <c r="D567" s="6" t="s">
        <v>564</v>
      </c>
      <c r="E567" s="6" t="s">
        <v>564</v>
      </c>
      <c r="F567" s="6" t="s">
        <v>564</v>
      </c>
      <c r="G567" s="6" t="s">
        <v>24</v>
      </c>
      <c r="H567" s="6" t="s">
        <v>576</v>
      </c>
      <c r="I567" s="6" t="s">
        <v>577</v>
      </c>
      <c r="J567" s="6" t="s">
        <v>27</v>
      </c>
      <c r="K567" s="6" t="s">
        <v>1519</v>
      </c>
      <c r="L567" s="6" t="s">
        <v>1545</v>
      </c>
      <c r="M567" s="6" t="s">
        <v>1518</v>
      </c>
      <c r="N567" s="6">
        <v>1</v>
      </c>
      <c r="O567" s="8"/>
      <c r="P567" s="8">
        <v>15.166</v>
      </c>
      <c r="Q567" s="8">
        <v>13.83</v>
      </c>
      <c r="R567" s="7">
        <f t="shared" si="186"/>
        <v>22.28135833333333</v>
      </c>
      <c r="S567" s="17">
        <f t="shared" si="187"/>
        <v>0.61108881658230874</v>
      </c>
      <c r="U567" s="6">
        <v>3</v>
      </c>
      <c r="V567" s="6">
        <v>3</v>
      </c>
      <c r="W567" s="6">
        <v>2</v>
      </c>
      <c r="X567" s="6" t="s">
        <v>36</v>
      </c>
      <c r="Y567" s="8">
        <v>26.9757</v>
      </c>
      <c r="Z567" s="8">
        <v>18.076499999999999</v>
      </c>
      <c r="AA567" s="8">
        <v>22.248000000000001</v>
      </c>
      <c r="AB567" s="8">
        <v>21.413699999999999</v>
      </c>
      <c r="AC567" s="8">
        <v>22.5261</v>
      </c>
      <c r="AD567" s="8">
        <v>21.1356</v>
      </c>
      <c r="AE567" s="8">
        <v>21.969899999999999</v>
      </c>
      <c r="AF567" s="8">
        <v>23.0823</v>
      </c>
      <c r="AG567" s="8">
        <v>25.5852</v>
      </c>
      <c r="AH567" s="21">
        <v>18.5</v>
      </c>
      <c r="AI567" s="21">
        <v>20</v>
      </c>
      <c r="AJ567" s="21">
        <v>25.863299999999999</v>
      </c>
      <c r="AK567" s="8">
        <f t="shared" si="168"/>
        <v>267.37629999999996</v>
      </c>
      <c r="AL567" s="8">
        <v>18</v>
      </c>
      <c r="AM567" s="17">
        <f t="shared" si="182"/>
        <v>0.6672672071531045</v>
      </c>
      <c r="AN567" s="8">
        <v>18.100000000000001</v>
      </c>
      <c r="AO567" s="17">
        <f t="shared" si="183"/>
        <v>1.001300030426244</v>
      </c>
      <c r="AP567" s="7">
        <v>22.5</v>
      </c>
      <c r="AQ567" s="17">
        <f t="shared" si="184"/>
        <v>1.0113268608414239</v>
      </c>
      <c r="AR567" s="21">
        <v>21.5</v>
      </c>
      <c r="AS567" s="17">
        <f t="shared" si="185"/>
        <v>1.0040301302437225</v>
      </c>
      <c r="AT567" s="21">
        <v>15</v>
      </c>
      <c r="AU567" s="17">
        <f t="shared" si="169"/>
        <v>0.66589422936060838</v>
      </c>
      <c r="AV567" s="21">
        <v>17</v>
      </c>
      <c r="AW567" s="17">
        <f t="shared" si="170"/>
        <v>0.80433013493820849</v>
      </c>
      <c r="AX567" s="17" t="s">
        <v>1516</v>
      </c>
      <c r="AY567" s="21">
        <v>16</v>
      </c>
      <c r="AZ567" s="17">
        <f t="shared" si="171"/>
        <v>0.72826913185767805</v>
      </c>
      <c r="BA567" s="17" t="s">
        <v>1516</v>
      </c>
      <c r="BB567" s="21">
        <v>8</v>
      </c>
      <c r="BC567" s="17">
        <f t="shared" si="172"/>
        <v>0.34658591214913592</v>
      </c>
      <c r="BD567" s="21">
        <v>13</v>
      </c>
      <c r="BE567" s="17">
        <f t="shared" si="173"/>
        <v>0.50810624892515988</v>
      </c>
      <c r="BF567" s="21">
        <v>14</v>
      </c>
      <c r="BG567" s="17">
        <f t="shared" si="174"/>
        <v>0.7567567567567568</v>
      </c>
      <c r="BH567" s="21">
        <v>17</v>
      </c>
      <c r="BI567" s="17">
        <f t="shared" si="175"/>
        <v>0.85</v>
      </c>
      <c r="BJ567" s="21">
        <f t="shared" si="176"/>
        <v>241.51299999999998</v>
      </c>
      <c r="BK567" s="21">
        <f t="shared" si="177"/>
        <v>180.1</v>
      </c>
      <c r="BL567" s="21">
        <f t="shared" si="178"/>
        <v>64.363299999999995</v>
      </c>
      <c r="BM567" s="21">
        <f t="shared" si="179"/>
        <v>31</v>
      </c>
      <c r="BN567" s="17"/>
      <c r="BO567" s="17" t="s">
        <v>1601</v>
      </c>
      <c r="BQ567" s="17">
        <v>0.81088830462367645</v>
      </c>
      <c r="BR567" s="26">
        <v>0.72</v>
      </c>
      <c r="BS567" s="26">
        <f t="shared" si="180"/>
        <v>0.91088830462367643</v>
      </c>
      <c r="BU567" s="17">
        <f t="shared" si="181"/>
        <v>0</v>
      </c>
    </row>
    <row r="568" spans="1:73" s="6" customFormat="1" ht="18.75" customHeight="1" x14ac:dyDescent="0.15">
      <c r="A568" s="6" t="s">
        <v>1542</v>
      </c>
      <c r="B568" s="6" t="s">
        <v>510</v>
      </c>
      <c r="C568" s="6" t="s">
        <v>1334</v>
      </c>
      <c r="D568" s="6" t="s">
        <v>564</v>
      </c>
      <c r="E568" s="6" t="s">
        <v>564</v>
      </c>
      <c r="F568" s="6" t="s">
        <v>564</v>
      </c>
      <c r="G568" s="6" t="s">
        <v>24</v>
      </c>
      <c r="H568" s="6" t="s">
        <v>578</v>
      </c>
      <c r="I568" s="6" t="s">
        <v>579</v>
      </c>
      <c r="J568" s="6" t="s">
        <v>29</v>
      </c>
      <c r="K568" s="6" t="s">
        <v>1520</v>
      </c>
      <c r="L568" s="6" t="s">
        <v>1545</v>
      </c>
      <c r="M568" s="6" t="s">
        <v>1518</v>
      </c>
      <c r="N568" s="6">
        <v>1</v>
      </c>
      <c r="O568" s="8"/>
      <c r="P568" s="8">
        <v>15.833</v>
      </c>
      <c r="Q568" s="8">
        <v>17</v>
      </c>
      <c r="R568" s="7">
        <f t="shared" si="186"/>
        <v>21</v>
      </c>
      <c r="S568" s="17">
        <f t="shared" si="187"/>
        <v>0.23529411764705888</v>
      </c>
      <c r="U568" s="6">
        <v>2</v>
      </c>
      <c r="V568" s="6">
        <v>2</v>
      </c>
      <c r="W568" s="6">
        <v>2</v>
      </c>
      <c r="X568" s="6" t="s">
        <v>36</v>
      </c>
      <c r="Y568" s="8">
        <v>23</v>
      </c>
      <c r="Z568" s="8">
        <v>11</v>
      </c>
      <c r="AA568" s="8">
        <v>24</v>
      </c>
      <c r="AB568" s="8">
        <v>24</v>
      </c>
      <c r="AC568" s="8">
        <v>21</v>
      </c>
      <c r="AD568" s="8">
        <v>21</v>
      </c>
      <c r="AE568" s="8">
        <v>21</v>
      </c>
      <c r="AF568" s="8">
        <v>21</v>
      </c>
      <c r="AG568" s="8">
        <v>24</v>
      </c>
      <c r="AH568" s="21">
        <v>16.2</v>
      </c>
      <c r="AI568" s="21">
        <v>19.8</v>
      </c>
      <c r="AJ568" s="21">
        <v>26</v>
      </c>
      <c r="AK568" s="8">
        <f t="shared" si="168"/>
        <v>252</v>
      </c>
      <c r="AL568" s="8">
        <v>20</v>
      </c>
      <c r="AM568" s="17">
        <f t="shared" si="182"/>
        <v>0.86956521739130432</v>
      </c>
      <c r="AN568" s="8">
        <v>20</v>
      </c>
      <c r="AO568" s="17">
        <f t="shared" si="183"/>
        <v>1.8181818181818181</v>
      </c>
      <c r="AP568" s="7">
        <v>24</v>
      </c>
      <c r="AQ568" s="17">
        <f t="shared" si="184"/>
        <v>1</v>
      </c>
      <c r="AR568" s="21">
        <v>14</v>
      </c>
      <c r="AS568" s="17">
        <f t="shared" si="185"/>
        <v>0.58333333333333337</v>
      </c>
      <c r="AT568" s="21">
        <v>20</v>
      </c>
      <c r="AU568" s="17">
        <f t="shared" si="169"/>
        <v>0.95238095238095233</v>
      </c>
      <c r="AV568" s="21">
        <v>17</v>
      </c>
      <c r="AW568" s="17">
        <f t="shared" si="170"/>
        <v>0.80952380952380953</v>
      </c>
      <c r="AX568" s="17" t="s">
        <v>1516</v>
      </c>
      <c r="AY568" s="21">
        <v>26</v>
      </c>
      <c r="AZ568" s="17">
        <f t="shared" si="171"/>
        <v>1.2380952380952381</v>
      </c>
      <c r="BA568" s="17"/>
      <c r="BB568" s="21">
        <v>13</v>
      </c>
      <c r="BC568" s="17">
        <f t="shared" si="172"/>
        <v>0.61904761904761907</v>
      </c>
      <c r="BD568" s="21">
        <v>22</v>
      </c>
      <c r="BE568" s="17">
        <f t="shared" si="173"/>
        <v>0.91666666666666663</v>
      </c>
      <c r="BF568" s="21">
        <v>26.5</v>
      </c>
      <c r="BG568" s="17">
        <f t="shared" si="174"/>
        <v>1.6358024691358026</v>
      </c>
      <c r="BH568" s="21">
        <v>24.83</v>
      </c>
      <c r="BI568" s="17">
        <f t="shared" si="175"/>
        <v>1.2540404040404038</v>
      </c>
      <c r="BJ568" s="21">
        <f t="shared" si="176"/>
        <v>226</v>
      </c>
      <c r="BK568" s="21">
        <f t="shared" si="177"/>
        <v>227.32999999999998</v>
      </c>
      <c r="BL568" s="21">
        <f t="shared" si="178"/>
        <v>62</v>
      </c>
      <c r="BM568" s="21">
        <f t="shared" si="179"/>
        <v>51.33</v>
      </c>
      <c r="BN568" s="17"/>
      <c r="BO568" s="17"/>
      <c r="BQ568" s="17">
        <v>0.81088830462367645</v>
      </c>
      <c r="BR568" s="26">
        <v>0.72</v>
      </c>
      <c r="BS568" s="26">
        <f t="shared" si="180"/>
        <v>0.91088830462367643</v>
      </c>
      <c r="BU568" s="17">
        <f t="shared" si="181"/>
        <v>0</v>
      </c>
    </row>
    <row r="569" spans="1:73" s="6" customFormat="1" ht="18.75" customHeight="1" x14ac:dyDescent="0.15">
      <c r="A569" s="6" t="s">
        <v>1542</v>
      </c>
      <c r="B569" s="6" t="s">
        <v>510</v>
      </c>
      <c r="C569" s="6" t="s">
        <v>1334</v>
      </c>
      <c r="D569" s="6" t="s">
        <v>564</v>
      </c>
      <c r="E569" s="6" t="s">
        <v>564</v>
      </c>
      <c r="F569" s="6" t="s">
        <v>564</v>
      </c>
      <c r="G569" s="6" t="s">
        <v>24</v>
      </c>
      <c r="H569" s="6" t="s">
        <v>582</v>
      </c>
      <c r="I569" s="6" t="s">
        <v>583</v>
      </c>
      <c r="J569" s="6" t="s">
        <v>27</v>
      </c>
      <c r="K569" s="6" t="s">
        <v>1519</v>
      </c>
      <c r="L569" s="6" t="s">
        <v>1545</v>
      </c>
      <c r="M569" s="6" t="s">
        <v>1518</v>
      </c>
      <c r="N569" s="6">
        <v>1</v>
      </c>
      <c r="O569" s="8"/>
      <c r="P569" s="8">
        <v>16.5</v>
      </c>
      <c r="Q569" s="8">
        <v>15.16</v>
      </c>
      <c r="R569" s="7">
        <f t="shared" si="186"/>
        <v>20.875</v>
      </c>
      <c r="S569" s="17">
        <f t="shared" si="187"/>
        <v>0.37697889182058053</v>
      </c>
      <c r="U569" s="6">
        <v>4</v>
      </c>
      <c r="V569" s="6">
        <v>4</v>
      </c>
      <c r="W569" s="6">
        <v>3</v>
      </c>
      <c r="X569" s="6" t="s">
        <v>28</v>
      </c>
      <c r="Y569" s="8">
        <v>25</v>
      </c>
      <c r="Z569" s="8">
        <v>17</v>
      </c>
      <c r="AA569" s="8">
        <v>21</v>
      </c>
      <c r="AB569" s="8">
        <v>20</v>
      </c>
      <c r="AC569" s="8">
        <v>21</v>
      </c>
      <c r="AD569" s="8">
        <v>21</v>
      </c>
      <c r="AE569" s="8">
        <v>22</v>
      </c>
      <c r="AF569" s="8">
        <v>24</v>
      </c>
      <c r="AG569" s="8">
        <v>22</v>
      </c>
      <c r="AH569" s="21">
        <v>18.5</v>
      </c>
      <c r="AI569" s="21">
        <v>19</v>
      </c>
      <c r="AJ569" s="21">
        <v>20</v>
      </c>
      <c r="AK569" s="8">
        <f t="shared" si="168"/>
        <v>250.5</v>
      </c>
      <c r="AL569" s="8">
        <v>10.5416666666667</v>
      </c>
      <c r="AM569" s="17">
        <f t="shared" si="182"/>
        <v>0.42166666666666797</v>
      </c>
      <c r="AN569" s="8">
        <v>24.558</v>
      </c>
      <c r="AO569" s="17">
        <f t="shared" si="183"/>
        <v>1.4445882352941177</v>
      </c>
      <c r="AP569" s="7">
        <v>12.6</v>
      </c>
      <c r="AQ569" s="17">
        <f t="shared" si="184"/>
        <v>0.6</v>
      </c>
      <c r="AR569" s="21">
        <v>20</v>
      </c>
      <c r="AS569" s="17">
        <f t="shared" si="185"/>
        <v>1</v>
      </c>
      <c r="AT569" s="21">
        <v>17.3</v>
      </c>
      <c r="AU569" s="17">
        <f t="shared" si="169"/>
        <v>0.82380952380952388</v>
      </c>
      <c r="AV569" s="21">
        <v>21.08</v>
      </c>
      <c r="AW569" s="17">
        <f t="shared" si="170"/>
        <v>1.0038095238095237</v>
      </c>
      <c r="AX569" s="17"/>
      <c r="AY569" s="21">
        <v>18.083333333333329</v>
      </c>
      <c r="AZ569" s="17">
        <f t="shared" si="171"/>
        <v>0.82196969696969679</v>
      </c>
      <c r="BA569" s="17" t="s">
        <v>1516</v>
      </c>
      <c r="BB569" s="21">
        <v>11.375000000000002</v>
      </c>
      <c r="BC569" s="17">
        <f t="shared" si="172"/>
        <v>0.47395833333333343</v>
      </c>
      <c r="BD569" s="21">
        <v>14.166666666666668</v>
      </c>
      <c r="BE569" s="17">
        <f t="shared" si="173"/>
        <v>0.64393939393939403</v>
      </c>
      <c r="BF569" s="21">
        <v>18.958333333333332</v>
      </c>
      <c r="BG569" s="17">
        <f t="shared" si="174"/>
        <v>1.0247747747747746</v>
      </c>
      <c r="BH569" s="21">
        <v>20.375</v>
      </c>
      <c r="BI569" s="17">
        <f t="shared" si="175"/>
        <v>1.0723684210526316</v>
      </c>
      <c r="BJ569" s="21">
        <f t="shared" si="176"/>
        <v>230.5</v>
      </c>
      <c r="BK569" s="21">
        <f t="shared" si="177"/>
        <v>189.03800000000004</v>
      </c>
      <c r="BL569" s="21">
        <f t="shared" si="178"/>
        <v>57.5</v>
      </c>
      <c r="BM569" s="21">
        <f t="shared" si="179"/>
        <v>39.333333333333329</v>
      </c>
      <c r="BN569" s="17"/>
      <c r="BO569" s="17"/>
      <c r="BQ569" s="17">
        <v>0.81088830462367645</v>
      </c>
      <c r="BR569" s="26">
        <v>0.72</v>
      </c>
      <c r="BS569" s="26">
        <f t="shared" si="180"/>
        <v>0.91088830462367643</v>
      </c>
      <c r="BU569" s="17">
        <f t="shared" si="181"/>
        <v>0</v>
      </c>
    </row>
    <row r="570" spans="1:73" s="6" customFormat="1" ht="18.75" customHeight="1" x14ac:dyDescent="0.15">
      <c r="A570" s="6" t="s">
        <v>1542</v>
      </c>
      <c r="B570" s="6" t="s">
        <v>510</v>
      </c>
      <c r="C570" s="6" t="s">
        <v>1334</v>
      </c>
      <c r="D570" s="6" t="s">
        <v>564</v>
      </c>
      <c r="E570" s="6" t="s">
        <v>564</v>
      </c>
      <c r="F570" s="6" t="s">
        <v>564</v>
      </c>
      <c r="G570" s="6" t="s">
        <v>24</v>
      </c>
      <c r="H570" s="6" t="s">
        <v>584</v>
      </c>
      <c r="I570" s="6" t="s">
        <v>585</v>
      </c>
      <c r="J570" s="6" t="s">
        <v>27</v>
      </c>
      <c r="K570" s="6" t="s">
        <v>1513</v>
      </c>
      <c r="L570" s="6" t="s">
        <v>1545</v>
      </c>
      <c r="M570" s="6" t="s">
        <v>1518</v>
      </c>
      <c r="N570" s="6">
        <v>1</v>
      </c>
      <c r="O570" s="8"/>
      <c r="P570" s="8">
        <v>12</v>
      </c>
      <c r="Q570" s="8">
        <v>13</v>
      </c>
      <c r="R570" s="7">
        <f t="shared" si="186"/>
        <v>16.933333333333334</v>
      </c>
      <c r="S570" s="17">
        <f t="shared" si="187"/>
        <v>0.3025641025641026</v>
      </c>
      <c r="U570" s="6">
        <v>3</v>
      </c>
      <c r="V570" s="6">
        <v>2</v>
      </c>
      <c r="W570" s="6">
        <v>2</v>
      </c>
      <c r="X570" s="6" t="s">
        <v>36</v>
      </c>
      <c r="Y570" s="8">
        <v>20</v>
      </c>
      <c r="Z570" s="8">
        <v>11</v>
      </c>
      <c r="AA570" s="8">
        <v>18</v>
      </c>
      <c r="AB570" s="8">
        <v>18</v>
      </c>
      <c r="AC570" s="8">
        <v>18</v>
      </c>
      <c r="AD570" s="8">
        <v>18</v>
      </c>
      <c r="AE570" s="8">
        <v>18</v>
      </c>
      <c r="AF570" s="8">
        <v>18</v>
      </c>
      <c r="AG570" s="8">
        <v>18</v>
      </c>
      <c r="AH570" s="21">
        <v>13.9</v>
      </c>
      <c r="AI570" s="21">
        <v>14.3</v>
      </c>
      <c r="AJ570" s="21">
        <v>18</v>
      </c>
      <c r="AK570" s="8">
        <f t="shared" si="168"/>
        <v>203.20000000000002</v>
      </c>
      <c r="AL570" s="8">
        <v>16</v>
      </c>
      <c r="AM570" s="17">
        <f t="shared" si="182"/>
        <v>0.8</v>
      </c>
      <c r="AN570" s="8">
        <v>15</v>
      </c>
      <c r="AO570" s="17">
        <f t="shared" si="183"/>
        <v>1.3636363636363635</v>
      </c>
      <c r="AP570" s="7">
        <v>18</v>
      </c>
      <c r="AQ570" s="17">
        <f t="shared" si="184"/>
        <v>1</v>
      </c>
      <c r="AR570" s="21">
        <v>10</v>
      </c>
      <c r="AS570" s="17">
        <f t="shared" si="185"/>
        <v>0.55555555555555558</v>
      </c>
      <c r="AT570" s="21">
        <v>15</v>
      </c>
      <c r="AU570" s="17">
        <f t="shared" si="169"/>
        <v>0.83333333333333337</v>
      </c>
      <c r="AV570" s="21">
        <v>15</v>
      </c>
      <c r="AW570" s="17">
        <f t="shared" si="170"/>
        <v>0.83333333333333337</v>
      </c>
      <c r="AX570" s="17" t="s">
        <v>1516</v>
      </c>
      <c r="AY570" s="21">
        <v>10</v>
      </c>
      <c r="AZ570" s="17">
        <f t="shared" si="171"/>
        <v>0.55555555555555558</v>
      </c>
      <c r="BA570" s="17" t="s">
        <v>1516</v>
      </c>
      <c r="BB570" s="21">
        <v>5</v>
      </c>
      <c r="BC570" s="17">
        <f t="shared" si="172"/>
        <v>0.27777777777777779</v>
      </c>
      <c r="BD570" s="21">
        <v>10</v>
      </c>
      <c r="BE570" s="17">
        <f t="shared" si="173"/>
        <v>0.55555555555555558</v>
      </c>
      <c r="BF570" s="21">
        <v>8</v>
      </c>
      <c r="BG570" s="17">
        <f t="shared" si="174"/>
        <v>0.57553956834532372</v>
      </c>
      <c r="BH570" s="21">
        <v>10</v>
      </c>
      <c r="BI570" s="17">
        <f t="shared" si="175"/>
        <v>0.69930069930069927</v>
      </c>
      <c r="BJ570" s="21">
        <f t="shared" si="176"/>
        <v>185.20000000000002</v>
      </c>
      <c r="BK570" s="21">
        <f t="shared" si="177"/>
        <v>132</v>
      </c>
      <c r="BL570" s="21">
        <f t="shared" si="178"/>
        <v>46.2</v>
      </c>
      <c r="BM570" s="21">
        <f t="shared" si="179"/>
        <v>18</v>
      </c>
      <c r="BN570" s="17" t="s">
        <v>1601</v>
      </c>
      <c r="BO570" s="17" t="s">
        <v>1601</v>
      </c>
      <c r="BQ570" s="17">
        <v>0.81088830462367645</v>
      </c>
      <c r="BR570" s="26">
        <v>0.72</v>
      </c>
      <c r="BS570" s="26">
        <f t="shared" si="180"/>
        <v>0.91088830462367643</v>
      </c>
      <c r="BU570" s="17">
        <f t="shared" si="181"/>
        <v>0</v>
      </c>
    </row>
    <row r="571" spans="1:73" s="6" customFormat="1" ht="18.75" customHeight="1" x14ac:dyDescent="0.15">
      <c r="A571" s="6" t="s">
        <v>1542</v>
      </c>
      <c r="B571" s="6" t="s">
        <v>510</v>
      </c>
      <c r="C571" s="6" t="s">
        <v>1334</v>
      </c>
      <c r="D571" s="6" t="s">
        <v>564</v>
      </c>
      <c r="E571" s="6" t="s">
        <v>564</v>
      </c>
      <c r="F571" s="6" t="s">
        <v>564</v>
      </c>
      <c r="G571" s="6" t="s">
        <v>24</v>
      </c>
      <c r="H571" s="6" t="s">
        <v>586</v>
      </c>
      <c r="I571" s="6" t="s">
        <v>587</v>
      </c>
      <c r="J571" s="6" t="s">
        <v>29</v>
      </c>
      <c r="K571" s="6" t="s">
        <v>1520</v>
      </c>
      <c r="L571" s="6" t="s">
        <v>1545</v>
      </c>
      <c r="M571" s="6" t="s">
        <v>1518</v>
      </c>
      <c r="N571" s="6">
        <v>1</v>
      </c>
      <c r="O571" s="8"/>
      <c r="P571" s="8">
        <v>10.833</v>
      </c>
      <c r="Q571" s="8">
        <v>13.08</v>
      </c>
      <c r="R571" s="7">
        <f t="shared" si="186"/>
        <v>16.925000000000001</v>
      </c>
      <c r="S571" s="17">
        <f t="shared" si="187"/>
        <v>0.29396024464831805</v>
      </c>
      <c r="U571" s="6">
        <v>3</v>
      </c>
      <c r="V571" s="6">
        <v>2</v>
      </c>
      <c r="W571" s="6">
        <v>2</v>
      </c>
      <c r="X571" s="6" t="s">
        <v>31</v>
      </c>
      <c r="Y571" s="8">
        <v>17</v>
      </c>
      <c r="Z571" s="8">
        <v>14</v>
      </c>
      <c r="AA571" s="8">
        <v>18</v>
      </c>
      <c r="AB571" s="8">
        <v>18</v>
      </c>
      <c r="AC571" s="8">
        <v>18</v>
      </c>
      <c r="AD571" s="8">
        <v>18</v>
      </c>
      <c r="AE571" s="8">
        <v>18</v>
      </c>
      <c r="AF571" s="8">
        <v>18</v>
      </c>
      <c r="AG571" s="8">
        <v>18</v>
      </c>
      <c r="AH571" s="21">
        <v>13.9</v>
      </c>
      <c r="AI571" s="21">
        <v>14.2</v>
      </c>
      <c r="AJ571" s="21">
        <v>18</v>
      </c>
      <c r="AK571" s="8">
        <f t="shared" si="168"/>
        <v>203.1</v>
      </c>
      <c r="AL571" s="8">
        <v>18</v>
      </c>
      <c r="AM571" s="17">
        <f t="shared" si="182"/>
        <v>1.0588235294117647</v>
      </c>
      <c r="AN571" s="8">
        <v>18</v>
      </c>
      <c r="AO571" s="17">
        <f t="shared" si="183"/>
        <v>1.2857142857142858</v>
      </c>
      <c r="AP571" s="7">
        <v>18</v>
      </c>
      <c r="AQ571" s="17">
        <f t="shared" si="184"/>
        <v>1</v>
      </c>
      <c r="AR571" s="21">
        <v>18</v>
      </c>
      <c r="AS571" s="17">
        <f t="shared" si="185"/>
        <v>1</v>
      </c>
      <c r="AT571" s="21">
        <v>15</v>
      </c>
      <c r="AU571" s="17">
        <f t="shared" si="169"/>
        <v>0.83333333333333337</v>
      </c>
      <c r="AV571" s="21">
        <v>15</v>
      </c>
      <c r="AW571" s="17">
        <f t="shared" si="170"/>
        <v>0.83333333333333337</v>
      </c>
      <c r="AX571" s="17" t="s">
        <v>1516</v>
      </c>
      <c r="AY571" s="21">
        <v>15</v>
      </c>
      <c r="AZ571" s="17">
        <f t="shared" si="171"/>
        <v>0.83333333333333337</v>
      </c>
      <c r="BA571" s="17" t="s">
        <v>1516</v>
      </c>
      <c r="BB571" s="21">
        <v>12.5</v>
      </c>
      <c r="BC571" s="17">
        <f t="shared" si="172"/>
        <v>0.69444444444444442</v>
      </c>
      <c r="BD571" s="21">
        <v>17.5</v>
      </c>
      <c r="BE571" s="17">
        <f t="shared" si="173"/>
        <v>0.97222222222222221</v>
      </c>
      <c r="BF571" s="21">
        <v>14.5</v>
      </c>
      <c r="BG571" s="17">
        <f t="shared" si="174"/>
        <v>1.0431654676258992</v>
      </c>
      <c r="BH571" s="21">
        <v>16.88</v>
      </c>
      <c r="BI571" s="17">
        <f t="shared" si="175"/>
        <v>1.1887323943661972</v>
      </c>
      <c r="BJ571" s="21">
        <f t="shared" si="176"/>
        <v>185.1</v>
      </c>
      <c r="BK571" s="21">
        <f t="shared" si="177"/>
        <v>178.38</v>
      </c>
      <c r="BL571" s="21">
        <f t="shared" si="178"/>
        <v>46.1</v>
      </c>
      <c r="BM571" s="21">
        <f t="shared" si="179"/>
        <v>31.38</v>
      </c>
      <c r="BN571" s="17"/>
      <c r="BO571" s="17"/>
      <c r="BQ571" s="17">
        <v>0.81088830462367645</v>
      </c>
      <c r="BR571" s="26">
        <v>0.72</v>
      </c>
      <c r="BS571" s="26">
        <f t="shared" si="180"/>
        <v>0.91088830462367643</v>
      </c>
      <c r="BU571" s="17">
        <f t="shared" si="181"/>
        <v>0</v>
      </c>
    </row>
    <row r="572" spans="1:73" s="6" customFormat="1" ht="18.75" customHeight="1" x14ac:dyDescent="0.15">
      <c r="A572" s="6" t="s">
        <v>1542</v>
      </c>
      <c r="B572" s="6" t="s">
        <v>510</v>
      </c>
      <c r="C572" s="6" t="s">
        <v>1334</v>
      </c>
      <c r="D572" s="6" t="s">
        <v>564</v>
      </c>
      <c r="E572" s="6" t="s">
        <v>564</v>
      </c>
      <c r="F572" s="6" t="s">
        <v>564</v>
      </c>
      <c r="G572" s="6" t="s">
        <v>24</v>
      </c>
      <c r="H572" s="6" t="s">
        <v>588</v>
      </c>
      <c r="I572" s="6" t="s">
        <v>589</v>
      </c>
      <c r="J572" s="6" t="s">
        <v>29</v>
      </c>
      <c r="K572" s="6" t="s">
        <v>1520</v>
      </c>
      <c r="L572" s="6" t="s">
        <v>1545</v>
      </c>
      <c r="M572" s="6" t="s">
        <v>1521</v>
      </c>
      <c r="N572" s="6">
        <v>0</v>
      </c>
      <c r="O572" s="8"/>
      <c r="P572" s="8">
        <v>0.91600000000000004</v>
      </c>
      <c r="Q572" s="8">
        <v>2.5</v>
      </c>
      <c r="R572" s="7">
        <f t="shared" si="186"/>
        <v>3.9166666666666665</v>
      </c>
      <c r="S572" s="17">
        <f t="shared" si="187"/>
        <v>0.56666666666666665</v>
      </c>
      <c r="U572" s="6">
        <v>4</v>
      </c>
      <c r="V572" s="6">
        <v>4</v>
      </c>
      <c r="W572" s="6">
        <v>3</v>
      </c>
      <c r="X572" s="6" t="s">
        <v>28</v>
      </c>
      <c r="Y572" s="8">
        <v>6</v>
      </c>
      <c r="Z572" s="8">
        <v>1</v>
      </c>
      <c r="AA572" s="8">
        <v>5</v>
      </c>
      <c r="AB572" s="8">
        <v>1</v>
      </c>
      <c r="AC572" s="8">
        <v>1</v>
      </c>
      <c r="AD572" s="8">
        <v>1</v>
      </c>
      <c r="AE572" s="8">
        <v>5</v>
      </c>
      <c r="AF572" s="8">
        <v>5</v>
      </c>
      <c r="AG572" s="8">
        <v>5</v>
      </c>
      <c r="AH572" s="21">
        <v>8</v>
      </c>
      <c r="AI572" s="21">
        <v>4</v>
      </c>
      <c r="AJ572" s="21">
        <v>5</v>
      </c>
      <c r="AK572" s="8">
        <f t="shared" si="168"/>
        <v>47</v>
      </c>
      <c r="AL572" s="8">
        <v>16</v>
      </c>
      <c r="AM572" s="17">
        <f t="shared" si="182"/>
        <v>2.6666666666666665</v>
      </c>
      <c r="AN572" s="8">
        <v>5</v>
      </c>
      <c r="AO572" s="17">
        <f t="shared" si="183"/>
        <v>5</v>
      </c>
      <c r="AP572" s="7">
        <v>5</v>
      </c>
      <c r="AQ572" s="17">
        <f t="shared" si="184"/>
        <v>1</v>
      </c>
      <c r="AR572" s="21">
        <v>11</v>
      </c>
      <c r="AS572" s="17">
        <f t="shared" si="185"/>
        <v>11</v>
      </c>
      <c r="AT572" s="21">
        <v>1</v>
      </c>
      <c r="AU572" s="17">
        <f t="shared" si="169"/>
        <v>1</v>
      </c>
      <c r="AV572" s="21">
        <v>2.2000000000000002</v>
      </c>
      <c r="AW572" s="17">
        <f t="shared" si="170"/>
        <v>2.2000000000000002</v>
      </c>
      <c r="AX572" s="17"/>
      <c r="AY572" s="21">
        <v>1.5</v>
      </c>
      <c r="AZ572" s="17">
        <f t="shared" si="171"/>
        <v>0.3</v>
      </c>
      <c r="BA572" s="17" t="s">
        <v>1516</v>
      </c>
      <c r="BB572" s="21">
        <v>0.25</v>
      </c>
      <c r="BC572" s="17">
        <f t="shared" si="172"/>
        <v>0.05</v>
      </c>
      <c r="BD572" s="21">
        <v>2.5</v>
      </c>
      <c r="BE572" s="17">
        <f t="shared" si="173"/>
        <v>0.5</v>
      </c>
      <c r="BF572" s="21">
        <v>8.5</v>
      </c>
      <c r="BG572" s="17">
        <f t="shared" si="174"/>
        <v>1.0625</v>
      </c>
      <c r="BH572" s="21">
        <v>3</v>
      </c>
      <c r="BI572" s="17">
        <f t="shared" si="175"/>
        <v>0.75</v>
      </c>
      <c r="BJ572" s="21">
        <f t="shared" si="176"/>
        <v>42</v>
      </c>
      <c r="BK572" s="21">
        <f t="shared" si="177"/>
        <v>55.95</v>
      </c>
      <c r="BL572" s="21">
        <f t="shared" si="178"/>
        <v>17</v>
      </c>
      <c r="BM572" s="21">
        <f t="shared" si="179"/>
        <v>11.5</v>
      </c>
      <c r="BN572" s="17" t="s">
        <v>1601</v>
      </c>
      <c r="BO572" s="17" t="s">
        <v>1601</v>
      </c>
      <c r="BQ572" s="17">
        <v>0.81088830462367645</v>
      </c>
      <c r="BR572" s="26">
        <v>0.72</v>
      </c>
      <c r="BS572" s="26">
        <f t="shared" si="180"/>
        <v>0.91088830462367643</v>
      </c>
      <c r="BU572" s="17">
        <f t="shared" si="181"/>
        <v>0</v>
      </c>
    </row>
    <row r="573" spans="1:73" s="6" customFormat="1" ht="18.75" customHeight="1" x14ac:dyDescent="0.15">
      <c r="A573" s="6" t="s">
        <v>1542</v>
      </c>
      <c r="B573" s="6" t="s">
        <v>510</v>
      </c>
      <c r="C573" s="6" t="s">
        <v>1334</v>
      </c>
      <c r="D573" s="6" t="s">
        <v>564</v>
      </c>
      <c r="E573" s="6" t="s">
        <v>564</v>
      </c>
      <c r="F573" s="6" t="s">
        <v>564</v>
      </c>
      <c r="G573" s="6" t="s">
        <v>24</v>
      </c>
      <c r="H573" s="6" t="s">
        <v>592</v>
      </c>
      <c r="I573" s="6" t="s">
        <v>593</v>
      </c>
      <c r="J573" s="6" t="s">
        <v>29</v>
      </c>
      <c r="K573" s="6" t="s">
        <v>1520</v>
      </c>
      <c r="L573" s="6" t="s">
        <v>1546</v>
      </c>
      <c r="M573" s="6" t="s">
        <v>1518</v>
      </c>
      <c r="N573" s="6">
        <v>1</v>
      </c>
      <c r="O573" s="8"/>
      <c r="P573" s="8">
        <v>4.1660000000000004</v>
      </c>
      <c r="Q573" s="8">
        <v>11</v>
      </c>
      <c r="R573" s="7">
        <f t="shared" si="186"/>
        <v>16.333333333333332</v>
      </c>
      <c r="S573" s="17">
        <f t="shared" si="187"/>
        <v>0.48484848484848464</v>
      </c>
      <c r="U573" s="6">
        <v>3</v>
      </c>
      <c r="V573" s="6">
        <v>3</v>
      </c>
      <c r="W573" s="6">
        <v>2</v>
      </c>
      <c r="X573" s="6" t="s">
        <v>36</v>
      </c>
      <c r="Y573" s="8">
        <v>17</v>
      </c>
      <c r="Z573" s="8">
        <v>10</v>
      </c>
      <c r="AA573" s="8">
        <v>17</v>
      </c>
      <c r="AB573" s="8">
        <v>17</v>
      </c>
      <c r="AC573" s="8">
        <v>17</v>
      </c>
      <c r="AD573" s="8">
        <v>17</v>
      </c>
      <c r="AE573" s="8">
        <v>17</v>
      </c>
      <c r="AF573" s="8">
        <v>17</v>
      </c>
      <c r="AG573" s="8">
        <v>18</v>
      </c>
      <c r="AH573" s="21"/>
      <c r="AI573" s="21"/>
      <c r="AJ573" s="21"/>
      <c r="AK573" s="8">
        <f t="shared" si="168"/>
        <v>147</v>
      </c>
      <c r="AL573" s="8">
        <v>15</v>
      </c>
      <c r="AM573" s="17">
        <f t="shared" si="182"/>
        <v>0.88235294117647056</v>
      </c>
      <c r="AN573" s="8">
        <v>14</v>
      </c>
      <c r="AO573" s="17">
        <f t="shared" si="183"/>
        <v>1.4</v>
      </c>
      <c r="AP573" s="7">
        <v>17</v>
      </c>
      <c r="AQ573" s="17">
        <f t="shared" si="184"/>
        <v>1</v>
      </c>
      <c r="AR573" s="21">
        <v>17</v>
      </c>
      <c r="AS573" s="17">
        <f t="shared" si="185"/>
        <v>1</v>
      </c>
      <c r="AT573" s="21">
        <v>12.85</v>
      </c>
      <c r="AU573" s="17">
        <f t="shared" si="169"/>
        <v>0.75588235294117645</v>
      </c>
      <c r="AV573" s="21">
        <v>0.5</v>
      </c>
      <c r="AW573" s="17">
        <f t="shared" si="170"/>
        <v>2.9411764705882353E-2</v>
      </c>
      <c r="AX573" s="17" t="s">
        <v>1516</v>
      </c>
      <c r="AY573" s="21">
        <v>3.5</v>
      </c>
      <c r="AZ573" s="17">
        <f t="shared" si="171"/>
        <v>0.20588235294117646</v>
      </c>
      <c r="BA573" s="17" t="s">
        <v>1516</v>
      </c>
      <c r="BB573" s="21">
        <v>0</v>
      </c>
      <c r="BC573" s="17">
        <f t="shared" si="172"/>
        <v>0</v>
      </c>
      <c r="BD573" s="21">
        <v>0.5</v>
      </c>
      <c r="BE573" s="17">
        <f t="shared" si="173"/>
        <v>2.7777777777777776E-2</v>
      </c>
      <c r="BF573" s="21"/>
      <c r="BG573" s="17"/>
      <c r="BH573" s="21"/>
      <c r="BI573" s="17"/>
      <c r="BJ573" s="21">
        <f t="shared" si="176"/>
        <v>147</v>
      </c>
      <c r="BK573" s="21">
        <f t="shared" si="177"/>
        <v>80.349999999999994</v>
      </c>
      <c r="BL573" s="21">
        <f t="shared" si="178"/>
        <v>0</v>
      </c>
      <c r="BM573" s="21">
        <f t="shared" si="179"/>
        <v>0</v>
      </c>
      <c r="BN573" s="17"/>
      <c r="BO573" s="17"/>
      <c r="BQ573" s="17">
        <v>0.81088830462367645</v>
      </c>
      <c r="BR573" s="26">
        <v>0.72</v>
      </c>
      <c r="BS573" s="26">
        <f t="shared" si="180"/>
        <v>0.91088830462367643</v>
      </c>
      <c r="BU573" s="17" t="e">
        <f t="shared" si="181"/>
        <v>#DIV/0!</v>
      </c>
    </row>
    <row r="574" spans="1:73" s="6" customFormat="1" ht="18.75" customHeight="1" x14ac:dyDescent="0.15">
      <c r="A574" s="6" t="s">
        <v>1542</v>
      </c>
      <c r="B574" s="6" t="s">
        <v>510</v>
      </c>
      <c r="C574" s="6" t="s">
        <v>1334</v>
      </c>
      <c r="D574" s="6" t="s">
        <v>564</v>
      </c>
      <c r="E574" s="6" t="s">
        <v>564</v>
      </c>
      <c r="F574" s="6" t="s">
        <v>564</v>
      </c>
      <c r="G574" s="6" t="s">
        <v>24</v>
      </c>
      <c r="H574" s="6" t="s">
        <v>594</v>
      </c>
      <c r="I574" s="6" t="s">
        <v>595</v>
      </c>
      <c r="J574" s="6" t="s">
        <v>27</v>
      </c>
      <c r="K574" s="6" t="s">
        <v>1519</v>
      </c>
      <c r="L574" s="6" t="s">
        <v>1545</v>
      </c>
      <c r="M574" s="6" t="s">
        <v>1521</v>
      </c>
      <c r="N574" s="6">
        <v>0</v>
      </c>
      <c r="O574" s="8"/>
      <c r="P574" s="8"/>
      <c r="Q574" s="8">
        <v>3.8330000000000002</v>
      </c>
      <c r="R574" s="7">
        <f t="shared" si="186"/>
        <v>4.8080125000000002</v>
      </c>
      <c r="S574" s="17">
        <f t="shared" si="187"/>
        <v>0.25437320636577088</v>
      </c>
      <c r="V574" s="6">
        <v>3</v>
      </c>
      <c r="W574" s="6">
        <v>2</v>
      </c>
      <c r="X574" s="6" t="s">
        <v>36</v>
      </c>
      <c r="Y574" s="8">
        <v>5.8636499999999998</v>
      </c>
      <c r="Z574" s="8">
        <v>3.9292500000000001</v>
      </c>
      <c r="AA574" s="8">
        <v>4.8360000000000003</v>
      </c>
      <c r="AB574" s="8">
        <v>4.6546500000000002</v>
      </c>
      <c r="AC574" s="8">
        <v>4.8964499999999997</v>
      </c>
      <c r="AD574" s="8">
        <v>4.0999999999999996</v>
      </c>
      <c r="AE574" s="8">
        <v>4.77555</v>
      </c>
      <c r="AF574" s="8">
        <v>5.0173500000000004</v>
      </c>
      <c r="AG574" s="8">
        <v>5.5613999999999999</v>
      </c>
      <c r="AH574" s="21">
        <v>4</v>
      </c>
      <c r="AI574" s="21">
        <v>4.4000000000000004</v>
      </c>
      <c r="AJ574" s="21">
        <v>5.6618500000000003</v>
      </c>
      <c r="AK574" s="8">
        <f t="shared" si="168"/>
        <v>57.696150000000003</v>
      </c>
      <c r="AL574" s="8">
        <v>5</v>
      </c>
      <c r="AM574" s="17">
        <f t="shared" si="182"/>
        <v>0.85271119524528238</v>
      </c>
      <c r="AN574" s="8">
        <v>4</v>
      </c>
      <c r="AO574" s="17">
        <f t="shared" si="183"/>
        <v>1.0180059807851372</v>
      </c>
      <c r="AP574" s="7">
        <v>5</v>
      </c>
      <c r="AQ574" s="17">
        <f t="shared" si="184"/>
        <v>1.0339123242349049</v>
      </c>
      <c r="AR574" s="21">
        <v>5</v>
      </c>
      <c r="AS574" s="17">
        <f t="shared" si="185"/>
        <v>1.0741946225817194</v>
      </c>
      <c r="AT574" s="21">
        <v>2</v>
      </c>
      <c r="AU574" s="17">
        <f t="shared" si="169"/>
        <v>0.408459189821197</v>
      </c>
      <c r="AV574" s="21">
        <v>4.0999999999999996</v>
      </c>
      <c r="AW574" s="17">
        <f t="shared" si="170"/>
        <v>1</v>
      </c>
      <c r="AX574" s="17"/>
      <c r="AY574" s="21">
        <v>3</v>
      </c>
      <c r="AZ574" s="17">
        <f t="shared" si="171"/>
        <v>0.62819989320601821</v>
      </c>
      <c r="BA574" s="17" t="s">
        <v>1516</v>
      </c>
      <c r="BB574" s="21">
        <v>2</v>
      </c>
      <c r="BC574" s="17">
        <f t="shared" si="172"/>
        <v>0.39861679970502356</v>
      </c>
      <c r="BD574" s="21">
        <v>3</v>
      </c>
      <c r="BE574" s="17">
        <f t="shared" si="173"/>
        <v>0.53943251699212424</v>
      </c>
      <c r="BF574" s="21">
        <v>1</v>
      </c>
      <c r="BG574" s="17">
        <f t="shared" si="174"/>
        <v>0.25</v>
      </c>
      <c r="BH574" s="21">
        <v>4</v>
      </c>
      <c r="BI574" s="17">
        <f t="shared" si="175"/>
        <v>0.90909090909090906</v>
      </c>
      <c r="BJ574" s="21">
        <f t="shared" si="176"/>
        <v>52.034300000000002</v>
      </c>
      <c r="BK574" s="21">
        <f t="shared" si="177"/>
        <v>38.1</v>
      </c>
      <c r="BL574" s="21">
        <f t="shared" si="178"/>
        <v>14.06185</v>
      </c>
      <c r="BM574" s="21">
        <f t="shared" si="179"/>
        <v>5</v>
      </c>
      <c r="BN574" s="17"/>
      <c r="BO574" s="17" t="s">
        <v>1601</v>
      </c>
      <c r="BQ574" s="17">
        <v>0.81088830462367645</v>
      </c>
      <c r="BR574" s="26">
        <v>0.72</v>
      </c>
      <c r="BS574" s="26">
        <f t="shared" si="180"/>
        <v>0.91088830462367643</v>
      </c>
      <c r="BU574" s="17">
        <f t="shared" si="181"/>
        <v>0</v>
      </c>
    </row>
    <row r="575" spans="1:73" s="6" customFormat="1" ht="18.75" customHeight="1" x14ac:dyDescent="0.15">
      <c r="A575" s="6" t="s">
        <v>1542</v>
      </c>
      <c r="B575" s="6" t="s">
        <v>510</v>
      </c>
      <c r="C575" s="6" t="s">
        <v>1475</v>
      </c>
      <c r="D575" s="6" t="s">
        <v>564</v>
      </c>
      <c r="E575" s="6" t="s">
        <v>565</v>
      </c>
      <c r="F575" s="6" t="s">
        <v>565</v>
      </c>
      <c r="G575" s="6" t="s">
        <v>333</v>
      </c>
      <c r="H575" s="6" t="s">
        <v>566</v>
      </c>
      <c r="I575" s="6" t="s">
        <v>567</v>
      </c>
      <c r="J575" s="6" t="s">
        <v>27</v>
      </c>
      <c r="K575" s="6" t="s">
        <v>1519</v>
      </c>
      <c r="L575" s="6" t="s">
        <v>1545</v>
      </c>
      <c r="M575" s="6" t="s">
        <v>1518</v>
      </c>
      <c r="N575" s="6">
        <v>1</v>
      </c>
      <c r="O575" s="8"/>
      <c r="P575" s="8">
        <v>14.333333333333334</v>
      </c>
      <c r="Q575" s="8">
        <v>14.916666666666666</v>
      </c>
      <c r="R575" s="7">
        <f t="shared" si="186"/>
        <v>25.25</v>
      </c>
      <c r="S575" s="17">
        <f t="shared" si="187"/>
        <v>0.69273743016759792</v>
      </c>
      <c r="U575" s="6">
        <v>4</v>
      </c>
      <c r="V575" s="6">
        <v>4</v>
      </c>
      <c r="W575" s="6">
        <v>2</v>
      </c>
      <c r="X575" s="6" t="s">
        <v>36</v>
      </c>
      <c r="Y575" s="8">
        <v>28</v>
      </c>
      <c r="Z575" s="8">
        <v>26</v>
      </c>
      <c r="AA575" s="8">
        <v>26</v>
      </c>
      <c r="AB575" s="8">
        <v>26</v>
      </c>
      <c r="AC575" s="8">
        <v>26</v>
      </c>
      <c r="AD575" s="8">
        <v>26</v>
      </c>
      <c r="AE575" s="8">
        <v>26</v>
      </c>
      <c r="AF575" s="8">
        <v>26</v>
      </c>
      <c r="AG575" s="8">
        <v>26</v>
      </c>
      <c r="AH575" s="21">
        <v>20</v>
      </c>
      <c r="AI575" s="21">
        <v>21</v>
      </c>
      <c r="AJ575" s="21">
        <v>26</v>
      </c>
      <c r="AK575" s="8">
        <f t="shared" si="168"/>
        <v>303</v>
      </c>
      <c r="AL575" s="8">
        <v>20</v>
      </c>
      <c r="AM575" s="17">
        <f t="shared" si="182"/>
        <v>0.7142857142857143</v>
      </c>
      <c r="AN575" s="8">
        <v>26</v>
      </c>
      <c r="AO575" s="17">
        <f t="shared" si="183"/>
        <v>1</v>
      </c>
      <c r="AP575" s="7">
        <v>24</v>
      </c>
      <c r="AQ575" s="17">
        <f t="shared" si="184"/>
        <v>0.92307692307692313</v>
      </c>
      <c r="AR575" s="21">
        <v>26</v>
      </c>
      <c r="AS575" s="17">
        <f t="shared" si="185"/>
        <v>1</v>
      </c>
      <c r="AT575" s="21">
        <v>16</v>
      </c>
      <c r="AU575" s="17">
        <f t="shared" si="169"/>
        <v>0.61538461538461542</v>
      </c>
      <c r="AV575" s="21">
        <v>9.5</v>
      </c>
      <c r="AW575" s="17">
        <f t="shared" si="170"/>
        <v>0.36538461538461536</v>
      </c>
      <c r="AX575" s="17" t="s">
        <v>1516</v>
      </c>
      <c r="AY575" s="21">
        <v>8.41</v>
      </c>
      <c r="AZ575" s="17">
        <f t="shared" si="171"/>
        <v>0.32346153846153847</v>
      </c>
      <c r="BA575" s="17" t="s">
        <v>1516</v>
      </c>
      <c r="BB575" s="21">
        <v>4</v>
      </c>
      <c r="BC575" s="17">
        <f t="shared" si="172"/>
        <v>0.15384615384615385</v>
      </c>
      <c r="BD575" s="21">
        <v>9.5</v>
      </c>
      <c r="BE575" s="17">
        <f t="shared" si="173"/>
        <v>0.36538461538461536</v>
      </c>
      <c r="BF575" s="21">
        <v>11.5</v>
      </c>
      <c r="BG575" s="17">
        <f t="shared" si="174"/>
        <v>0.57499999999999996</v>
      </c>
      <c r="BH575" s="21">
        <v>0</v>
      </c>
      <c r="BI575" s="17">
        <f t="shared" si="175"/>
        <v>0</v>
      </c>
      <c r="BJ575" s="21">
        <f t="shared" si="176"/>
        <v>277</v>
      </c>
      <c r="BK575" s="21">
        <f t="shared" si="177"/>
        <v>154.91</v>
      </c>
      <c r="BL575" s="21">
        <f t="shared" si="178"/>
        <v>67</v>
      </c>
      <c r="BM575" s="21">
        <f t="shared" si="179"/>
        <v>11.5</v>
      </c>
      <c r="BN575" s="17" t="s">
        <v>1601</v>
      </c>
      <c r="BO575" s="17" t="s">
        <v>1601</v>
      </c>
      <c r="BQ575" s="17">
        <v>0.64139941690962099</v>
      </c>
      <c r="BR575" s="26">
        <v>0.72</v>
      </c>
      <c r="BS575" s="26">
        <f t="shared" si="180"/>
        <v>0.74139941690962097</v>
      </c>
      <c r="BU575" s="17">
        <f t="shared" si="181"/>
        <v>0</v>
      </c>
    </row>
    <row r="576" spans="1:73" s="6" customFormat="1" ht="18.75" customHeight="1" x14ac:dyDescent="0.15">
      <c r="A576" s="6" t="s">
        <v>1542</v>
      </c>
      <c r="B576" s="6" t="s">
        <v>510</v>
      </c>
      <c r="C576" s="6" t="s">
        <v>1475</v>
      </c>
      <c r="D576" s="6" t="s">
        <v>564</v>
      </c>
      <c r="E576" s="6" t="s">
        <v>565</v>
      </c>
      <c r="F576" s="6" t="s">
        <v>565</v>
      </c>
      <c r="G576" s="6" t="s">
        <v>333</v>
      </c>
      <c r="H576" s="6" t="s">
        <v>568</v>
      </c>
      <c r="I576" s="6" t="s">
        <v>569</v>
      </c>
      <c r="J576" s="6" t="s">
        <v>27</v>
      </c>
      <c r="K576" s="6" t="s">
        <v>1513</v>
      </c>
      <c r="L576" s="6" t="s">
        <v>1545</v>
      </c>
      <c r="M576" s="6" t="s">
        <v>1518</v>
      </c>
      <c r="N576" s="6">
        <v>1</v>
      </c>
      <c r="O576" s="8"/>
      <c r="P576" s="8">
        <v>18.916666666666668</v>
      </c>
      <c r="Q576" s="8">
        <v>23</v>
      </c>
      <c r="R576" s="7">
        <f t="shared" si="186"/>
        <v>29.966666666666669</v>
      </c>
      <c r="S576" s="17">
        <f t="shared" si="187"/>
        <v>0.30289855072463778</v>
      </c>
      <c r="U576" s="6">
        <v>4</v>
      </c>
      <c r="V576" s="6">
        <v>3</v>
      </c>
      <c r="W576" s="6">
        <v>2</v>
      </c>
      <c r="X576" s="6" t="s">
        <v>36</v>
      </c>
      <c r="Y576" s="8">
        <v>38</v>
      </c>
      <c r="Z576" s="8">
        <v>19</v>
      </c>
      <c r="AA576" s="8">
        <v>29</v>
      </c>
      <c r="AB576" s="8">
        <v>27.6</v>
      </c>
      <c r="AC576" s="8">
        <v>30.3</v>
      </c>
      <c r="AD576" s="8">
        <v>27.6</v>
      </c>
      <c r="AE576" s="8">
        <v>29</v>
      </c>
      <c r="AF576" s="8">
        <v>31.5</v>
      </c>
      <c r="AG576" s="8">
        <v>35.6</v>
      </c>
      <c r="AH576" s="21">
        <v>25.5</v>
      </c>
      <c r="AI576" s="21">
        <v>28</v>
      </c>
      <c r="AJ576" s="21">
        <v>38.5</v>
      </c>
      <c r="AK576" s="8">
        <f t="shared" si="168"/>
        <v>359.6</v>
      </c>
      <c r="AL576" s="8">
        <v>25</v>
      </c>
      <c r="AM576" s="17">
        <f t="shared" si="182"/>
        <v>0.65789473684210531</v>
      </c>
      <c r="AN576" s="8">
        <v>20</v>
      </c>
      <c r="AO576" s="17">
        <f t="shared" si="183"/>
        <v>1.0526315789473684</v>
      </c>
      <c r="AP576" s="7">
        <v>29</v>
      </c>
      <c r="AQ576" s="17">
        <f t="shared" si="184"/>
        <v>1</v>
      </c>
      <c r="AR576" s="21">
        <v>27.8</v>
      </c>
      <c r="AS576" s="17">
        <f t="shared" si="185"/>
        <v>1.0072463768115942</v>
      </c>
      <c r="AT576" s="21">
        <v>31</v>
      </c>
      <c r="AU576" s="17">
        <f t="shared" si="169"/>
        <v>1.023102310231023</v>
      </c>
      <c r="AV576" s="21">
        <v>12</v>
      </c>
      <c r="AW576" s="17">
        <f t="shared" si="170"/>
        <v>0.43478260869565216</v>
      </c>
      <c r="AX576" s="17" t="s">
        <v>1516</v>
      </c>
      <c r="AY576" s="21">
        <v>0</v>
      </c>
      <c r="AZ576" s="17">
        <f t="shared" si="171"/>
        <v>0</v>
      </c>
      <c r="BA576" s="17" t="s">
        <v>1516</v>
      </c>
      <c r="BB576" s="21">
        <v>2</v>
      </c>
      <c r="BC576" s="17">
        <f t="shared" si="172"/>
        <v>6.3492063492063489E-2</v>
      </c>
      <c r="BD576" s="21">
        <v>2</v>
      </c>
      <c r="BE576" s="17">
        <f t="shared" si="173"/>
        <v>5.6179775280898875E-2</v>
      </c>
      <c r="BF576" s="21">
        <v>3</v>
      </c>
      <c r="BG576" s="17">
        <f t="shared" si="174"/>
        <v>0.11764705882352941</v>
      </c>
      <c r="BH576" s="21">
        <v>8</v>
      </c>
      <c r="BI576" s="17">
        <f t="shared" si="175"/>
        <v>0.2857142857142857</v>
      </c>
      <c r="BJ576" s="21">
        <f t="shared" si="176"/>
        <v>321.10000000000002</v>
      </c>
      <c r="BK576" s="21">
        <f t="shared" si="177"/>
        <v>159.80000000000001</v>
      </c>
      <c r="BL576" s="21">
        <f t="shared" si="178"/>
        <v>92</v>
      </c>
      <c r="BM576" s="21">
        <f t="shared" si="179"/>
        <v>11</v>
      </c>
      <c r="BN576" s="17" t="s">
        <v>1601</v>
      </c>
      <c r="BO576" s="17" t="s">
        <v>1601</v>
      </c>
      <c r="BQ576" s="17">
        <v>0.64139941690962099</v>
      </c>
      <c r="BR576" s="26">
        <v>0.72</v>
      </c>
      <c r="BS576" s="26">
        <f t="shared" si="180"/>
        <v>0.74139941690962097</v>
      </c>
      <c r="BU576" s="17">
        <f t="shared" si="181"/>
        <v>0</v>
      </c>
    </row>
    <row r="577" spans="1:73" s="6" customFormat="1" ht="18.75" customHeight="1" x14ac:dyDescent="0.15">
      <c r="A577" s="6" t="s">
        <v>1542</v>
      </c>
      <c r="B577" s="6" t="s">
        <v>510</v>
      </c>
      <c r="C577" s="6" t="s">
        <v>1475</v>
      </c>
      <c r="D577" s="6" t="s">
        <v>564</v>
      </c>
      <c r="E577" s="6" t="s">
        <v>565</v>
      </c>
      <c r="F577" s="6" t="s">
        <v>565</v>
      </c>
      <c r="G577" s="6" t="s">
        <v>333</v>
      </c>
      <c r="H577" s="6" t="s">
        <v>570</v>
      </c>
      <c r="I577" s="6" t="s">
        <v>571</v>
      </c>
      <c r="J577" s="6" t="s">
        <v>29</v>
      </c>
      <c r="K577" s="6" t="s">
        <v>1520</v>
      </c>
      <c r="L577" s="6" t="s">
        <v>1545</v>
      </c>
      <c r="M577" s="6" t="s">
        <v>1518</v>
      </c>
      <c r="N577" s="6">
        <v>1</v>
      </c>
      <c r="O577" s="8"/>
      <c r="P577" s="8">
        <v>15</v>
      </c>
      <c r="Q577" s="8">
        <v>5.333333333333333</v>
      </c>
      <c r="R577" s="7">
        <f t="shared" si="186"/>
        <v>18.25</v>
      </c>
      <c r="S577" s="17">
        <f t="shared" si="187"/>
        <v>2.421875</v>
      </c>
      <c r="U577" s="6">
        <v>3</v>
      </c>
      <c r="V577" s="6">
        <v>4</v>
      </c>
      <c r="W577" s="6">
        <v>3</v>
      </c>
      <c r="X577" s="6" t="s">
        <v>28</v>
      </c>
      <c r="Y577" s="8">
        <v>19</v>
      </c>
      <c r="Z577" s="8">
        <v>18</v>
      </c>
      <c r="AA577" s="8">
        <v>18</v>
      </c>
      <c r="AB577" s="8">
        <v>18</v>
      </c>
      <c r="AC577" s="8">
        <v>18</v>
      </c>
      <c r="AD577" s="8">
        <v>18</v>
      </c>
      <c r="AE577" s="8">
        <v>18</v>
      </c>
      <c r="AF577" s="8">
        <v>18</v>
      </c>
      <c r="AG577" s="8">
        <v>18</v>
      </c>
      <c r="AH577" s="21">
        <v>20</v>
      </c>
      <c r="AI577" s="21">
        <v>16</v>
      </c>
      <c r="AJ577" s="21">
        <v>20</v>
      </c>
      <c r="AK577" s="8">
        <f t="shared" ref="AK577:AK640" si="188">SUM(Y577:AJ577)</f>
        <v>219</v>
      </c>
      <c r="AL577" s="8">
        <v>17</v>
      </c>
      <c r="AM577" s="17">
        <f t="shared" si="182"/>
        <v>0.89473684210526316</v>
      </c>
      <c r="AN577" s="8">
        <v>21</v>
      </c>
      <c r="AO577" s="17">
        <f t="shared" si="183"/>
        <v>1.1666666666666667</v>
      </c>
      <c r="AP577" s="7">
        <v>0</v>
      </c>
      <c r="AQ577" s="17">
        <f t="shared" si="184"/>
        <v>0</v>
      </c>
      <c r="AR577" s="21">
        <v>18</v>
      </c>
      <c r="AS577" s="17">
        <f t="shared" si="185"/>
        <v>1</v>
      </c>
      <c r="AT577" s="21">
        <v>18</v>
      </c>
      <c r="AU577" s="17">
        <f t="shared" ref="AU577:AU640" si="189">AT577/AC577</f>
        <v>1</v>
      </c>
      <c r="AV577" s="21">
        <v>20</v>
      </c>
      <c r="AW577" s="17">
        <f t="shared" ref="AW577:AW639" si="190">AV577/AD577</f>
        <v>1.1111111111111112</v>
      </c>
      <c r="AX577" s="17"/>
      <c r="AY577" s="21">
        <v>5</v>
      </c>
      <c r="AZ577" s="17">
        <f t="shared" si="171"/>
        <v>0.27777777777777779</v>
      </c>
      <c r="BA577" s="17" t="s">
        <v>1516</v>
      </c>
      <c r="BB577" s="21">
        <v>0</v>
      </c>
      <c r="BC577" s="17">
        <f t="shared" si="172"/>
        <v>0</v>
      </c>
      <c r="BD577" s="21">
        <v>0</v>
      </c>
      <c r="BE577" s="17">
        <f t="shared" si="173"/>
        <v>0</v>
      </c>
      <c r="BF577" s="21">
        <v>0</v>
      </c>
      <c r="BG577" s="17">
        <f t="shared" si="174"/>
        <v>0</v>
      </c>
      <c r="BH577" s="21">
        <v>0</v>
      </c>
      <c r="BI577" s="17">
        <f t="shared" si="175"/>
        <v>0</v>
      </c>
      <c r="BJ577" s="21">
        <f t="shared" si="176"/>
        <v>199</v>
      </c>
      <c r="BK577" s="21">
        <f t="shared" si="177"/>
        <v>99</v>
      </c>
      <c r="BL577" s="21">
        <f t="shared" si="178"/>
        <v>56</v>
      </c>
      <c r="BM577" s="21">
        <f t="shared" si="179"/>
        <v>0</v>
      </c>
      <c r="BN577" s="17" t="s">
        <v>1601</v>
      </c>
      <c r="BO577" s="17" t="s">
        <v>1601</v>
      </c>
      <c r="BQ577" s="17">
        <v>0.64139941690962099</v>
      </c>
      <c r="BR577" s="26">
        <v>0.72</v>
      </c>
      <c r="BS577" s="26">
        <f t="shared" si="180"/>
        <v>0.74139941690962097</v>
      </c>
      <c r="BU577" s="17">
        <f t="shared" si="181"/>
        <v>0</v>
      </c>
    </row>
    <row r="578" spans="1:73" s="6" customFormat="1" ht="18.75" customHeight="1" x14ac:dyDescent="0.15">
      <c r="A578" s="6" t="s">
        <v>1542</v>
      </c>
      <c r="B578" s="6" t="s">
        <v>510</v>
      </c>
      <c r="C578" s="6" t="s">
        <v>1475</v>
      </c>
      <c r="D578" s="6" t="s">
        <v>564</v>
      </c>
      <c r="E578" s="6" t="s">
        <v>565</v>
      </c>
      <c r="F578" s="6" t="s">
        <v>565</v>
      </c>
      <c r="G578" s="6" t="s">
        <v>333</v>
      </c>
      <c r="H578" s="6" t="s">
        <v>572</v>
      </c>
      <c r="I578" s="6" t="s">
        <v>573</v>
      </c>
      <c r="J578" s="6" t="s">
        <v>27</v>
      </c>
      <c r="K578" s="6" t="s">
        <v>1513</v>
      </c>
      <c r="L578" s="6" t="s">
        <v>1545</v>
      </c>
      <c r="M578" s="6" t="s">
        <v>1518</v>
      </c>
      <c r="N578" s="6">
        <v>1</v>
      </c>
      <c r="O578" s="8"/>
      <c r="P578" s="8">
        <v>1.6666666666666667</v>
      </c>
      <c r="Q578" s="8">
        <v>9.8333333333333339</v>
      </c>
      <c r="R578" s="7">
        <f t="shared" si="186"/>
        <v>13.625</v>
      </c>
      <c r="S578" s="17">
        <f t="shared" si="187"/>
        <v>0.38559322033898291</v>
      </c>
      <c r="U578" s="6">
        <v>4</v>
      </c>
      <c r="V578" s="6">
        <v>4</v>
      </c>
      <c r="W578" s="6">
        <v>3</v>
      </c>
      <c r="X578" s="6" t="s">
        <v>28</v>
      </c>
      <c r="Y578" s="8">
        <v>16</v>
      </c>
      <c r="Z578" s="8">
        <v>11</v>
      </c>
      <c r="AA578" s="8">
        <v>14</v>
      </c>
      <c r="AB578" s="8">
        <v>13</v>
      </c>
      <c r="AC578" s="8">
        <v>14</v>
      </c>
      <c r="AD578" s="8">
        <v>13</v>
      </c>
      <c r="AE578" s="8">
        <v>13</v>
      </c>
      <c r="AF578" s="8">
        <v>14</v>
      </c>
      <c r="AG578" s="8">
        <v>16</v>
      </c>
      <c r="AH578" s="21">
        <v>11.5</v>
      </c>
      <c r="AI578" s="21">
        <v>12</v>
      </c>
      <c r="AJ578" s="21">
        <v>16</v>
      </c>
      <c r="AK578" s="8">
        <f t="shared" si="188"/>
        <v>163.5</v>
      </c>
      <c r="AL578" s="8">
        <v>6</v>
      </c>
      <c r="AM578" s="17">
        <f t="shared" si="182"/>
        <v>0.375</v>
      </c>
      <c r="AN578" s="8">
        <v>14</v>
      </c>
      <c r="AO578" s="17">
        <f t="shared" si="183"/>
        <v>1.2727272727272727</v>
      </c>
      <c r="AP578" s="7">
        <v>14</v>
      </c>
      <c r="AQ578" s="17">
        <f t="shared" si="184"/>
        <v>1</v>
      </c>
      <c r="AR578" s="21">
        <v>14</v>
      </c>
      <c r="AS578" s="17">
        <f t="shared" si="185"/>
        <v>1.0769230769230769</v>
      </c>
      <c r="AT578" s="21">
        <v>18</v>
      </c>
      <c r="AU578" s="17">
        <f t="shared" si="189"/>
        <v>1.2857142857142858</v>
      </c>
      <c r="AV578" s="21">
        <v>12</v>
      </c>
      <c r="AW578" s="17">
        <f t="shared" si="190"/>
        <v>0.92307692307692313</v>
      </c>
      <c r="AX578" s="17" t="s">
        <v>1516</v>
      </c>
      <c r="AY578" s="21">
        <v>5</v>
      </c>
      <c r="AZ578" s="17">
        <f t="shared" si="171"/>
        <v>0.38461538461538464</v>
      </c>
      <c r="BA578" s="17" t="s">
        <v>1516</v>
      </c>
      <c r="BB578" s="21">
        <v>1</v>
      </c>
      <c r="BC578" s="17">
        <f t="shared" si="172"/>
        <v>7.1428571428571425E-2</v>
      </c>
      <c r="BD578" s="21">
        <v>0</v>
      </c>
      <c r="BE578" s="17">
        <f t="shared" si="173"/>
        <v>0</v>
      </c>
      <c r="BF578" s="21">
        <v>0</v>
      </c>
      <c r="BG578" s="17">
        <f t="shared" si="174"/>
        <v>0</v>
      </c>
      <c r="BH578" s="21">
        <v>0.5</v>
      </c>
      <c r="BI578" s="17">
        <f t="shared" si="175"/>
        <v>4.1666666666666664E-2</v>
      </c>
      <c r="BJ578" s="21">
        <f t="shared" si="176"/>
        <v>147.5</v>
      </c>
      <c r="BK578" s="21">
        <f t="shared" si="177"/>
        <v>84.5</v>
      </c>
      <c r="BL578" s="21">
        <f t="shared" si="178"/>
        <v>39.5</v>
      </c>
      <c r="BM578" s="21">
        <f t="shared" si="179"/>
        <v>0.5</v>
      </c>
      <c r="BN578" s="17" t="s">
        <v>1601</v>
      </c>
      <c r="BO578" s="17" t="s">
        <v>1601</v>
      </c>
      <c r="BQ578" s="17">
        <v>0.64139941690962099</v>
      </c>
      <c r="BR578" s="26">
        <v>0.72</v>
      </c>
      <c r="BS578" s="26">
        <f t="shared" si="180"/>
        <v>0.74139941690962097</v>
      </c>
      <c r="BU578" s="17">
        <f t="shared" si="181"/>
        <v>0</v>
      </c>
    </row>
    <row r="579" spans="1:73" s="6" customFormat="1" ht="18.75" customHeight="1" x14ac:dyDescent="0.15">
      <c r="A579" s="6" t="s">
        <v>1542</v>
      </c>
      <c r="B579" s="6" t="s">
        <v>510</v>
      </c>
      <c r="C579" s="6" t="s">
        <v>1475</v>
      </c>
      <c r="D579" s="6" t="s">
        <v>564</v>
      </c>
      <c r="E579" s="6" t="s">
        <v>565</v>
      </c>
      <c r="F579" s="6" t="s">
        <v>565</v>
      </c>
      <c r="G579" s="6" t="s">
        <v>333</v>
      </c>
      <c r="H579" s="6" t="s">
        <v>574</v>
      </c>
      <c r="I579" s="6" t="s">
        <v>575</v>
      </c>
      <c r="J579" s="6" t="s">
        <v>27</v>
      </c>
      <c r="K579" s="6" t="s">
        <v>1519</v>
      </c>
      <c r="L579" s="6" t="s">
        <v>1545</v>
      </c>
      <c r="M579" s="6" t="s">
        <v>1518</v>
      </c>
      <c r="N579" s="6">
        <v>1</v>
      </c>
      <c r="O579" s="8"/>
      <c r="P579" s="8">
        <v>5.8333000000000004</v>
      </c>
      <c r="Q579" s="8">
        <v>11</v>
      </c>
      <c r="R579" s="7">
        <f t="shared" si="186"/>
        <v>13.9</v>
      </c>
      <c r="S579" s="17">
        <f t="shared" si="187"/>
        <v>0.26363636363636367</v>
      </c>
      <c r="U579" s="6">
        <v>4</v>
      </c>
      <c r="V579" s="6">
        <v>3</v>
      </c>
      <c r="W579" s="6">
        <v>2</v>
      </c>
      <c r="X579" s="6" t="s">
        <v>36</v>
      </c>
      <c r="Y579" s="8">
        <v>15</v>
      </c>
      <c r="Z579" s="8">
        <v>15</v>
      </c>
      <c r="AA579" s="8">
        <v>14</v>
      </c>
      <c r="AB579" s="8">
        <v>14</v>
      </c>
      <c r="AC579" s="8">
        <v>14</v>
      </c>
      <c r="AD579" s="8">
        <v>14</v>
      </c>
      <c r="AE579" s="8">
        <v>14</v>
      </c>
      <c r="AF579" s="8">
        <v>14</v>
      </c>
      <c r="AG579" s="8">
        <v>14</v>
      </c>
      <c r="AH579" s="21">
        <v>11</v>
      </c>
      <c r="AI579" s="21"/>
      <c r="AJ579" s="21"/>
      <c r="AK579" s="8">
        <f t="shared" si="188"/>
        <v>139</v>
      </c>
      <c r="AL579" s="8">
        <v>14</v>
      </c>
      <c r="AM579" s="17">
        <f t="shared" si="182"/>
        <v>0.93333333333333335</v>
      </c>
      <c r="AN579" s="8">
        <v>15</v>
      </c>
      <c r="AO579" s="17">
        <f t="shared" si="183"/>
        <v>1</v>
      </c>
      <c r="AP579" s="7">
        <v>14</v>
      </c>
      <c r="AQ579" s="17">
        <f t="shared" si="184"/>
        <v>1</v>
      </c>
      <c r="AR579" s="21">
        <v>14</v>
      </c>
      <c r="AS579" s="17">
        <f t="shared" si="185"/>
        <v>1</v>
      </c>
      <c r="AT579" s="21">
        <v>14</v>
      </c>
      <c r="AU579" s="17">
        <f t="shared" si="189"/>
        <v>1</v>
      </c>
      <c r="AV579" s="21">
        <v>3.5</v>
      </c>
      <c r="AW579" s="17">
        <f t="shared" si="190"/>
        <v>0.25</v>
      </c>
      <c r="AX579" s="17" t="s">
        <v>1516</v>
      </c>
      <c r="AY579" s="21">
        <v>0</v>
      </c>
      <c r="AZ579" s="17">
        <f t="shared" ref="AZ579:AZ640" si="191">AY579/AE579</f>
        <v>0</v>
      </c>
      <c r="BA579" s="17" t="s">
        <v>1516</v>
      </c>
      <c r="BB579" s="21">
        <v>0</v>
      </c>
      <c r="BC579" s="17">
        <f t="shared" ref="BC579:BC640" si="192">BB579/AF579</f>
        <v>0</v>
      </c>
      <c r="BD579" s="21">
        <v>0</v>
      </c>
      <c r="BE579" s="17">
        <f t="shared" ref="BE579:BE640" si="193">BD579/AG579</f>
        <v>0</v>
      </c>
      <c r="BF579" s="21">
        <v>0</v>
      </c>
      <c r="BG579" s="17">
        <f t="shared" ref="BG579:BG642" si="194">BF579/AH579</f>
        <v>0</v>
      </c>
      <c r="BH579" s="21"/>
      <c r="BI579" s="17"/>
      <c r="BJ579" s="21">
        <f t="shared" ref="BJ579:BJ642" si="195">SUM(Y579:AI579)</f>
        <v>139</v>
      </c>
      <c r="BK579" s="21">
        <f t="shared" ref="BK579:BK642" si="196">AL579+AN579+AP579+AR579+AT579+AV579+AY579+BB579+BD579+BF579+BH579</f>
        <v>74.5</v>
      </c>
      <c r="BL579" s="21">
        <f t="shared" ref="BL579:BL642" si="197">AH579+AI579+AJ579</f>
        <v>11</v>
      </c>
      <c r="BM579" s="21">
        <f t="shared" ref="BM579:BM642" si="198">BF579+BH579</f>
        <v>0</v>
      </c>
      <c r="BN579" s="17"/>
      <c r="BO579" s="17"/>
      <c r="BQ579" s="17">
        <v>0.64139941690962099</v>
      </c>
      <c r="BR579" s="26">
        <v>0.72</v>
      </c>
      <c r="BS579" s="26">
        <f t="shared" ref="BS579:BS642" si="199">BQ579+10%</f>
        <v>0.74139941690962097</v>
      </c>
      <c r="BU579" s="17" t="e">
        <f t="shared" ref="BU579:BU642" si="200">BT579/AJ579</f>
        <v>#DIV/0!</v>
      </c>
    </row>
    <row r="580" spans="1:73" s="6" customFormat="1" ht="18.75" customHeight="1" x14ac:dyDescent="0.15">
      <c r="A580" s="6" t="s">
        <v>1542</v>
      </c>
      <c r="B580" s="6" t="s">
        <v>510</v>
      </c>
      <c r="C580" s="6" t="s">
        <v>1334</v>
      </c>
      <c r="D580" s="6" t="s">
        <v>543</v>
      </c>
      <c r="E580" s="6" t="s">
        <v>543</v>
      </c>
      <c r="F580" s="6" t="s">
        <v>543</v>
      </c>
      <c r="G580" s="6" t="s">
        <v>355</v>
      </c>
      <c r="H580" s="6" t="s">
        <v>554</v>
      </c>
      <c r="I580" s="6" t="s">
        <v>555</v>
      </c>
      <c r="J580" s="6" t="s">
        <v>29</v>
      </c>
      <c r="K580" s="6" t="s">
        <v>1520</v>
      </c>
      <c r="L580" s="6" t="s">
        <v>1545</v>
      </c>
      <c r="M580" s="6" t="s">
        <v>1521</v>
      </c>
      <c r="N580" s="6">
        <v>0</v>
      </c>
      <c r="O580" s="8"/>
      <c r="P580" s="8">
        <v>0.5</v>
      </c>
      <c r="Q580" s="8">
        <v>3.9833333333333329</v>
      </c>
      <c r="R580" s="7">
        <f t="shared" si="186"/>
        <v>9.6486666666666654</v>
      </c>
      <c r="S580" s="17">
        <f t="shared" si="187"/>
        <v>1.4222594142259415</v>
      </c>
      <c r="U580" s="6">
        <v>4</v>
      </c>
      <c r="V580" s="6">
        <v>4</v>
      </c>
      <c r="W580" s="6">
        <v>3</v>
      </c>
      <c r="X580" s="6" t="s">
        <v>28</v>
      </c>
      <c r="Y580" s="8">
        <v>11.568</v>
      </c>
      <c r="Z580" s="8">
        <v>7.7639999999999993</v>
      </c>
      <c r="AA580" s="8">
        <v>9.5759999999999987</v>
      </c>
      <c r="AB580" s="8">
        <v>9.24</v>
      </c>
      <c r="AC580" s="8">
        <v>9.7200000000000006</v>
      </c>
      <c r="AD580" s="8">
        <v>9.1920000000000002</v>
      </c>
      <c r="AE580" s="8">
        <v>9.48</v>
      </c>
      <c r="AF580" s="8">
        <v>9.9480000000000004</v>
      </c>
      <c r="AG580" s="8">
        <v>11.052</v>
      </c>
      <c r="AH580" s="21">
        <v>8</v>
      </c>
      <c r="AI580" s="21">
        <v>9</v>
      </c>
      <c r="AJ580" s="21">
        <v>11.244</v>
      </c>
      <c r="AK580" s="8">
        <f t="shared" si="188"/>
        <v>115.78399999999999</v>
      </c>
      <c r="AL580" s="8">
        <v>9</v>
      </c>
      <c r="AM580" s="17">
        <f t="shared" si="182"/>
        <v>0.77800829875518673</v>
      </c>
      <c r="AN580" s="8">
        <v>7.8</v>
      </c>
      <c r="AO580" s="17">
        <f t="shared" si="183"/>
        <v>1.0046367851622875</v>
      </c>
      <c r="AP580" s="7">
        <v>9.6</v>
      </c>
      <c r="AQ580" s="17">
        <f t="shared" si="184"/>
        <v>1.0025062656641606</v>
      </c>
      <c r="AR580" s="21">
        <v>9.58</v>
      </c>
      <c r="AS580" s="17">
        <f t="shared" si="185"/>
        <v>1.0367965367965368</v>
      </c>
      <c r="AT580" s="21">
        <v>0.5</v>
      </c>
      <c r="AU580" s="17">
        <f t="shared" si="189"/>
        <v>5.1440329218106991E-2</v>
      </c>
      <c r="AV580" s="21">
        <v>3</v>
      </c>
      <c r="AW580" s="17">
        <f t="shared" si="190"/>
        <v>0.32637075718015668</v>
      </c>
      <c r="AX580" s="17" t="s">
        <v>1516</v>
      </c>
      <c r="AY580" s="21">
        <v>0</v>
      </c>
      <c r="AZ580" s="17">
        <f t="shared" si="191"/>
        <v>0</v>
      </c>
      <c r="BA580" s="17" t="s">
        <v>1516</v>
      </c>
      <c r="BB580" s="21">
        <v>0</v>
      </c>
      <c r="BC580" s="17">
        <f t="shared" si="192"/>
        <v>0</v>
      </c>
      <c r="BD580" s="21">
        <v>0</v>
      </c>
      <c r="BE580" s="17">
        <f t="shared" si="193"/>
        <v>0</v>
      </c>
      <c r="BF580" s="21">
        <v>0</v>
      </c>
      <c r="BG580" s="17">
        <f t="shared" si="194"/>
        <v>0</v>
      </c>
      <c r="BH580" s="21">
        <v>2</v>
      </c>
      <c r="BI580" s="17">
        <f t="shared" ref="BI580:BI642" si="201">BH580/AI580</f>
        <v>0.22222222222222221</v>
      </c>
      <c r="BJ580" s="21">
        <f t="shared" si="195"/>
        <v>104.53999999999999</v>
      </c>
      <c r="BK580" s="21">
        <f t="shared" si="196"/>
        <v>41.48</v>
      </c>
      <c r="BL580" s="21">
        <f t="shared" si="197"/>
        <v>28.244</v>
      </c>
      <c r="BM580" s="21">
        <f t="shared" si="198"/>
        <v>2</v>
      </c>
      <c r="BN580" s="17" t="s">
        <v>1601</v>
      </c>
      <c r="BO580" s="17" t="s">
        <v>1601</v>
      </c>
      <c r="BQ580" s="17">
        <v>0.67796610169491522</v>
      </c>
      <c r="BR580" s="26">
        <v>0.72</v>
      </c>
      <c r="BS580" s="26">
        <f t="shared" si="199"/>
        <v>0.7779661016949152</v>
      </c>
      <c r="BU580" s="17">
        <f t="shared" si="200"/>
        <v>0</v>
      </c>
    </row>
    <row r="581" spans="1:73" s="6" customFormat="1" ht="18.75" customHeight="1" x14ac:dyDescent="0.15">
      <c r="A581" s="6" t="s">
        <v>1542</v>
      </c>
      <c r="B581" s="6" t="s">
        <v>510</v>
      </c>
      <c r="C581" s="6" t="s">
        <v>1334</v>
      </c>
      <c r="D581" s="6" t="s">
        <v>543</v>
      </c>
      <c r="E581" s="6" t="s">
        <v>543</v>
      </c>
      <c r="F581" s="6" t="s">
        <v>543</v>
      </c>
      <c r="G581" s="6" t="s">
        <v>355</v>
      </c>
      <c r="H581" s="6" t="s">
        <v>544</v>
      </c>
      <c r="I581" s="6" t="s">
        <v>545</v>
      </c>
      <c r="J581" s="6" t="s">
        <v>27</v>
      </c>
      <c r="K581" s="6" t="s">
        <v>1513</v>
      </c>
      <c r="L581" s="6" t="s">
        <v>1546</v>
      </c>
      <c r="M581" s="6" t="s">
        <v>1521</v>
      </c>
      <c r="N581" s="6">
        <v>0</v>
      </c>
      <c r="O581" s="8"/>
      <c r="P581" s="8">
        <v>5</v>
      </c>
      <c r="Q581" s="8">
        <v>5</v>
      </c>
      <c r="R581" s="7">
        <f t="shared" si="186"/>
        <v>7.2949999999999982</v>
      </c>
      <c r="S581" s="17">
        <f t="shared" si="187"/>
        <v>0.45899999999999963</v>
      </c>
      <c r="U581" s="6">
        <v>4</v>
      </c>
      <c r="V581" s="6">
        <v>4</v>
      </c>
      <c r="W581" s="6">
        <v>4</v>
      </c>
      <c r="X581" s="6" t="s">
        <v>28</v>
      </c>
      <c r="Y581" s="8">
        <v>8.6760000000000002</v>
      </c>
      <c r="Z581" s="8">
        <v>5.8229999999999995</v>
      </c>
      <c r="AA581" s="8">
        <v>7.1819999999999995</v>
      </c>
      <c r="AB581" s="8">
        <v>6.93</v>
      </c>
      <c r="AC581" s="8">
        <v>7.29</v>
      </c>
      <c r="AD581" s="8">
        <v>6.8940000000000001</v>
      </c>
      <c r="AE581" s="8">
        <v>7.11</v>
      </c>
      <c r="AF581" s="8">
        <v>7.4610000000000003</v>
      </c>
      <c r="AG581" s="8">
        <v>8.2889999999999997</v>
      </c>
      <c r="AH581" s="21"/>
      <c r="AI581" s="21"/>
      <c r="AJ581" s="21"/>
      <c r="AK581" s="8">
        <f t="shared" si="188"/>
        <v>65.654999999999987</v>
      </c>
      <c r="AL581" s="8">
        <v>12</v>
      </c>
      <c r="AM581" s="17">
        <f t="shared" si="182"/>
        <v>1.3831258644536653</v>
      </c>
      <c r="AN581" s="8">
        <v>5.85</v>
      </c>
      <c r="AO581" s="17">
        <f t="shared" si="183"/>
        <v>1.0046367851622875</v>
      </c>
      <c r="AP581" s="7">
        <v>7.5</v>
      </c>
      <c r="AQ581" s="17">
        <f t="shared" si="184"/>
        <v>1.0442773600668338</v>
      </c>
      <c r="AR581" s="21">
        <v>6.9</v>
      </c>
      <c r="AS581" s="17">
        <f t="shared" si="185"/>
        <v>0.99567099567099582</v>
      </c>
      <c r="AT581" s="21">
        <v>7.29</v>
      </c>
      <c r="AU581" s="17">
        <f t="shared" si="189"/>
        <v>1</v>
      </c>
      <c r="AV581" s="21">
        <v>1</v>
      </c>
      <c r="AW581" s="17">
        <f t="shared" si="190"/>
        <v>0.1450536698578474</v>
      </c>
      <c r="AX581" s="17" t="s">
        <v>1516</v>
      </c>
      <c r="AY581" s="21">
        <v>1</v>
      </c>
      <c r="AZ581" s="17">
        <f t="shared" si="191"/>
        <v>0.14064697609001406</v>
      </c>
      <c r="BA581" s="17" t="s">
        <v>1516</v>
      </c>
      <c r="BB581" s="21">
        <v>0</v>
      </c>
      <c r="BC581" s="17">
        <f t="shared" si="192"/>
        <v>0</v>
      </c>
      <c r="BD581" s="21">
        <v>0</v>
      </c>
      <c r="BE581" s="17">
        <f t="shared" si="193"/>
        <v>0</v>
      </c>
      <c r="BF581" s="21"/>
      <c r="BG581" s="17"/>
      <c r="BH581" s="21"/>
      <c r="BI581" s="17"/>
      <c r="BJ581" s="21">
        <f t="shared" si="195"/>
        <v>65.654999999999987</v>
      </c>
      <c r="BK581" s="21">
        <f t="shared" si="196"/>
        <v>41.54</v>
      </c>
      <c r="BL581" s="21">
        <f t="shared" si="197"/>
        <v>0</v>
      </c>
      <c r="BM581" s="21">
        <f t="shared" si="198"/>
        <v>0</v>
      </c>
      <c r="BN581" s="17"/>
      <c r="BO581" s="17"/>
      <c r="BQ581" s="17">
        <v>0.67796610169491522</v>
      </c>
      <c r="BR581" s="26">
        <v>0.72</v>
      </c>
      <c r="BS581" s="26">
        <f t="shared" si="199"/>
        <v>0.7779661016949152</v>
      </c>
      <c r="BU581" s="17" t="e">
        <f t="shared" si="200"/>
        <v>#DIV/0!</v>
      </c>
    </row>
    <row r="582" spans="1:73" s="6" customFormat="1" ht="18.75" customHeight="1" x14ac:dyDescent="0.15">
      <c r="A582" s="6" t="s">
        <v>1542</v>
      </c>
      <c r="B582" s="6" t="s">
        <v>510</v>
      </c>
      <c r="C582" s="6" t="s">
        <v>1334</v>
      </c>
      <c r="D582" s="6" t="s">
        <v>543</v>
      </c>
      <c r="E582" s="6" t="s">
        <v>543</v>
      </c>
      <c r="F582" s="6" t="s">
        <v>543</v>
      </c>
      <c r="G582" s="6" t="s">
        <v>355</v>
      </c>
      <c r="H582" s="6" t="s">
        <v>546</v>
      </c>
      <c r="I582" s="6" t="s">
        <v>547</v>
      </c>
      <c r="J582" s="6" t="s">
        <v>27</v>
      </c>
      <c r="K582" s="6" t="s">
        <v>1519</v>
      </c>
      <c r="L582" s="6" t="s">
        <v>1545</v>
      </c>
      <c r="M582" s="6" t="s">
        <v>1518</v>
      </c>
      <c r="N582" s="6">
        <v>1</v>
      </c>
      <c r="O582" s="8"/>
      <c r="P582" s="8">
        <v>11.666666666666666</v>
      </c>
      <c r="Q582" s="8">
        <v>12.583333333333334</v>
      </c>
      <c r="R582" s="7">
        <f t="shared" si="186"/>
        <v>20.839558333333333</v>
      </c>
      <c r="S582" s="17">
        <f t="shared" si="187"/>
        <v>0.65612384105960242</v>
      </c>
      <c r="U582" s="6">
        <v>4</v>
      </c>
      <c r="V582" s="6">
        <v>4</v>
      </c>
      <c r="W582" s="6">
        <v>3</v>
      </c>
      <c r="X582" s="6" t="s">
        <v>28</v>
      </c>
      <c r="Y582" s="8">
        <v>25.113299999999999</v>
      </c>
      <c r="Z582" s="8">
        <v>16.828499999999998</v>
      </c>
      <c r="AA582" s="8">
        <v>20.712</v>
      </c>
      <c r="AB582" s="8">
        <v>19.935299999999998</v>
      </c>
      <c r="AC582" s="8">
        <v>20.9709</v>
      </c>
      <c r="AD582" s="8">
        <v>19.676400000000001</v>
      </c>
      <c r="AE582" s="8">
        <v>20.453099999999999</v>
      </c>
      <c r="AF582" s="8">
        <v>21.488699999999998</v>
      </c>
      <c r="AG582" s="8">
        <v>23.8188</v>
      </c>
      <c r="AH582" s="21">
        <v>18</v>
      </c>
      <c r="AI582" s="21">
        <v>19</v>
      </c>
      <c r="AJ582" s="21">
        <v>24.077700000000004</v>
      </c>
      <c r="AK582" s="8">
        <f t="shared" si="188"/>
        <v>250.07470000000001</v>
      </c>
      <c r="AL582" s="8">
        <v>15</v>
      </c>
      <c r="AM582" s="17">
        <f t="shared" si="182"/>
        <v>0.59729306781665492</v>
      </c>
      <c r="AN582" s="8">
        <v>16.8</v>
      </c>
      <c r="AO582" s="17">
        <f t="shared" si="183"/>
        <v>0.9983064444246369</v>
      </c>
      <c r="AP582" s="7">
        <v>17</v>
      </c>
      <c r="AQ582" s="17">
        <f t="shared" si="184"/>
        <v>0.82078022402471995</v>
      </c>
      <c r="AR582" s="21">
        <v>20</v>
      </c>
      <c r="AS582" s="17">
        <f t="shared" si="185"/>
        <v>1.0032454991898794</v>
      </c>
      <c r="AT582" s="21">
        <v>2</v>
      </c>
      <c r="AU582" s="17">
        <f t="shared" si="189"/>
        <v>9.5370251157556415E-2</v>
      </c>
      <c r="AV582" s="21">
        <v>11</v>
      </c>
      <c r="AW582" s="17">
        <f t="shared" si="190"/>
        <v>0.55904535382488663</v>
      </c>
      <c r="AX582" s="17" t="s">
        <v>1516</v>
      </c>
      <c r="AY582" s="21">
        <v>21</v>
      </c>
      <c r="AZ582" s="17">
        <f t="shared" si="191"/>
        <v>1.0267392229050853</v>
      </c>
      <c r="BA582" s="17"/>
      <c r="BB582" s="21">
        <v>8.25</v>
      </c>
      <c r="BC582" s="17">
        <f t="shared" si="192"/>
        <v>0.38392271286769331</v>
      </c>
      <c r="BD582" s="21">
        <v>0</v>
      </c>
      <c r="BE582" s="17">
        <f t="shared" si="193"/>
        <v>0</v>
      </c>
      <c r="BF582" s="21">
        <v>12.5</v>
      </c>
      <c r="BG582" s="17">
        <f t="shared" si="194"/>
        <v>0.69444444444444442</v>
      </c>
      <c r="BH582" s="21">
        <v>2.4900000000000002</v>
      </c>
      <c r="BI582" s="17">
        <f t="shared" si="201"/>
        <v>0.13105263157894739</v>
      </c>
      <c r="BJ582" s="21">
        <f t="shared" si="195"/>
        <v>225.99700000000001</v>
      </c>
      <c r="BK582" s="21">
        <f t="shared" si="196"/>
        <v>126.03999999999999</v>
      </c>
      <c r="BL582" s="21">
        <f t="shared" si="197"/>
        <v>61.077700000000007</v>
      </c>
      <c r="BM582" s="21">
        <f t="shared" si="198"/>
        <v>14.99</v>
      </c>
      <c r="BN582" s="17" t="s">
        <v>1601</v>
      </c>
      <c r="BO582" s="17" t="s">
        <v>1601</v>
      </c>
      <c r="BQ582" s="17">
        <v>0.67796610169491522</v>
      </c>
      <c r="BR582" s="26">
        <v>0.72</v>
      </c>
      <c r="BS582" s="26">
        <f t="shared" si="199"/>
        <v>0.7779661016949152</v>
      </c>
      <c r="BU582" s="17">
        <f t="shared" si="200"/>
        <v>0</v>
      </c>
    </row>
    <row r="583" spans="1:73" s="6" customFormat="1" ht="18.75" customHeight="1" x14ac:dyDescent="0.15">
      <c r="A583" s="6" t="s">
        <v>1542</v>
      </c>
      <c r="B583" s="6" t="s">
        <v>510</v>
      </c>
      <c r="C583" s="6" t="s">
        <v>1334</v>
      </c>
      <c r="D583" s="6" t="s">
        <v>543</v>
      </c>
      <c r="E583" s="6" t="s">
        <v>543</v>
      </c>
      <c r="F583" s="6" t="s">
        <v>543</v>
      </c>
      <c r="G583" s="6" t="s">
        <v>355</v>
      </c>
      <c r="H583" s="6" t="s">
        <v>548</v>
      </c>
      <c r="I583" s="6" t="s">
        <v>549</v>
      </c>
      <c r="J583" s="6" t="s">
        <v>29</v>
      </c>
      <c r="K583" s="6" t="s">
        <v>1520</v>
      </c>
      <c r="L583" s="6" t="s">
        <v>1545</v>
      </c>
      <c r="M583" s="6" t="s">
        <v>1518</v>
      </c>
      <c r="N583" s="6">
        <v>1</v>
      </c>
      <c r="O583" s="8"/>
      <c r="P583" s="8">
        <v>14.166666666666666</v>
      </c>
      <c r="Q583" s="8">
        <v>9.5833333333333339</v>
      </c>
      <c r="R583" s="7">
        <f t="shared" si="186"/>
        <v>15.28660693034</v>
      </c>
      <c r="S583" s="17">
        <f t="shared" si="187"/>
        <v>0.59512420142678257</v>
      </c>
      <c r="U583" s="6">
        <v>4</v>
      </c>
      <c r="V583" s="6">
        <v>4</v>
      </c>
      <c r="W583" s="6">
        <v>3</v>
      </c>
      <c r="X583" s="6" t="s">
        <v>28</v>
      </c>
      <c r="Y583" s="8">
        <v>18.319663383160002</v>
      </c>
      <c r="Z583" s="8">
        <v>12.29545872293</v>
      </c>
      <c r="AA583" s="8">
        <v>15.16503255162</v>
      </c>
      <c r="AB583" s="8">
        <v>14.632926146300001</v>
      </c>
      <c r="AC583" s="8">
        <v>15.393078153900001</v>
      </c>
      <c r="AD583" s="8">
        <v>14.55691094554</v>
      </c>
      <c r="AE583" s="8">
        <v>15.013002150100002</v>
      </c>
      <c r="AF583" s="8">
        <v>15.754150357510001</v>
      </c>
      <c r="AG583" s="8">
        <v>17.502499974990002</v>
      </c>
      <c r="AH583" s="21">
        <v>13</v>
      </c>
      <c r="AI583" s="21">
        <v>14</v>
      </c>
      <c r="AJ583" s="21">
        <v>17.806560778030001</v>
      </c>
      <c r="AK583" s="8">
        <f t="shared" si="188"/>
        <v>183.43928316408</v>
      </c>
      <c r="AL583" s="8">
        <v>11</v>
      </c>
      <c r="AM583" s="17">
        <f t="shared" si="182"/>
        <v>0.60044771401812647</v>
      </c>
      <c r="AN583" s="8">
        <v>12.5</v>
      </c>
      <c r="AO583" s="17">
        <f t="shared" si="183"/>
        <v>1.0166355141096564</v>
      </c>
      <c r="AP583" s="7">
        <v>15.5</v>
      </c>
      <c r="AQ583" s="17">
        <f t="shared" si="184"/>
        <v>1.0220881456890918</v>
      </c>
      <c r="AR583" s="21">
        <v>14.6</v>
      </c>
      <c r="AS583" s="17">
        <f t="shared" si="185"/>
        <v>0.99774985905274138</v>
      </c>
      <c r="AT583" s="21">
        <v>15</v>
      </c>
      <c r="AU583" s="17">
        <f t="shared" si="189"/>
        <v>0.9744639668577002</v>
      </c>
      <c r="AV583" s="21">
        <v>4.25</v>
      </c>
      <c r="AW583" s="17">
        <f t="shared" si="190"/>
        <v>0.29195754620606035</v>
      </c>
      <c r="AX583" s="17" t="s">
        <v>1516</v>
      </c>
      <c r="AY583" s="21">
        <v>15</v>
      </c>
      <c r="AZ583" s="17">
        <f t="shared" si="191"/>
        <v>0.99913394070219885</v>
      </c>
      <c r="BA583" s="17" t="s">
        <v>1516</v>
      </c>
      <c r="BB583" s="21">
        <v>1.75</v>
      </c>
      <c r="BC583" s="17">
        <f t="shared" si="192"/>
        <v>0.11108183940657741</v>
      </c>
      <c r="BD583" s="21">
        <v>8</v>
      </c>
      <c r="BE583" s="17">
        <f t="shared" si="193"/>
        <v>0.45707756100165742</v>
      </c>
      <c r="BF583" s="21">
        <v>15.41</v>
      </c>
      <c r="BG583" s="17">
        <f t="shared" si="194"/>
        <v>1.1853846153846155</v>
      </c>
      <c r="BH583" s="21">
        <v>8.120000000000001</v>
      </c>
      <c r="BI583" s="17">
        <f t="shared" si="201"/>
        <v>0.58000000000000007</v>
      </c>
      <c r="BJ583" s="21">
        <f t="shared" si="195"/>
        <v>165.63272238605001</v>
      </c>
      <c r="BK583" s="21">
        <f t="shared" si="196"/>
        <v>121.13</v>
      </c>
      <c r="BL583" s="21">
        <f t="shared" si="197"/>
        <v>44.806560778030004</v>
      </c>
      <c r="BM583" s="21">
        <f t="shared" si="198"/>
        <v>23.53</v>
      </c>
      <c r="BN583" s="17" t="s">
        <v>1601</v>
      </c>
      <c r="BO583" s="17" t="s">
        <v>1601</v>
      </c>
      <c r="BQ583" s="17">
        <v>0.67796610169491522</v>
      </c>
      <c r="BR583" s="26">
        <v>0.72</v>
      </c>
      <c r="BS583" s="26">
        <f t="shared" si="199"/>
        <v>0.7779661016949152</v>
      </c>
      <c r="BU583" s="17">
        <f t="shared" si="200"/>
        <v>0</v>
      </c>
    </row>
    <row r="584" spans="1:73" s="6" customFormat="1" ht="18.75" customHeight="1" x14ac:dyDescent="0.15">
      <c r="A584" s="6" t="s">
        <v>1542</v>
      </c>
      <c r="B584" s="6" t="s">
        <v>510</v>
      </c>
      <c r="C584" s="6" t="s">
        <v>1334</v>
      </c>
      <c r="D584" s="6" t="s">
        <v>543</v>
      </c>
      <c r="E584" s="6" t="s">
        <v>543</v>
      </c>
      <c r="F584" s="6" t="s">
        <v>543</v>
      </c>
      <c r="G584" s="6" t="s">
        <v>355</v>
      </c>
      <c r="H584" s="6" t="s">
        <v>550</v>
      </c>
      <c r="I584" s="6" t="s">
        <v>551</v>
      </c>
      <c r="J584" s="6" t="s">
        <v>29</v>
      </c>
      <c r="K584" s="6" t="s">
        <v>1520</v>
      </c>
      <c r="L584" s="6" t="s">
        <v>1545</v>
      </c>
      <c r="M584" s="6" t="s">
        <v>1518</v>
      </c>
      <c r="N584" s="6">
        <v>1</v>
      </c>
      <c r="O584" s="8"/>
      <c r="P584" s="8">
        <v>12</v>
      </c>
      <c r="Q584" s="8">
        <v>13</v>
      </c>
      <c r="R584" s="7">
        <f t="shared" si="186"/>
        <v>17.743933333333331</v>
      </c>
      <c r="S584" s="17">
        <f t="shared" si="187"/>
        <v>0.36491794871794858</v>
      </c>
      <c r="U584" s="6">
        <v>4</v>
      </c>
      <c r="V584" s="6">
        <v>4</v>
      </c>
      <c r="W584" s="6">
        <v>3</v>
      </c>
      <c r="X584" s="6" t="s">
        <v>28</v>
      </c>
      <c r="Y584" s="8">
        <v>21.304400000000001</v>
      </c>
      <c r="Z584" s="8">
        <v>14.298699999999998</v>
      </c>
      <c r="AA584" s="8">
        <v>17.6358</v>
      </c>
      <c r="AB584" s="8">
        <v>17.016999999999999</v>
      </c>
      <c r="AC584" s="8">
        <v>17.901</v>
      </c>
      <c r="AD584" s="8">
        <v>16.928599999999999</v>
      </c>
      <c r="AE584" s="8">
        <v>17.459</v>
      </c>
      <c r="AF584" s="8">
        <v>18.320900000000002</v>
      </c>
      <c r="AG584" s="8">
        <v>20.354099999999999</v>
      </c>
      <c r="AH584" s="21">
        <v>15</v>
      </c>
      <c r="AI584" s="21">
        <v>16</v>
      </c>
      <c r="AJ584" s="21">
        <v>20.707700000000003</v>
      </c>
      <c r="AK584" s="8">
        <f t="shared" si="188"/>
        <v>212.92719999999997</v>
      </c>
      <c r="AL584" s="8">
        <v>17</v>
      </c>
      <c r="AM584" s="17">
        <f t="shared" si="182"/>
        <v>0.79795722949249914</v>
      </c>
      <c r="AN584" s="8">
        <v>14.6</v>
      </c>
      <c r="AO584" s="17">
        <f t="shared" si="183"/>
        <v>1.0210718456922658</v>
      </c>
      <c r="AP584" s="7">
        <v>18</v>
      </c>
      <c r="AQ584" s="17">
        <f t="shared" si="184"/>
        <v>1.020651175449937</v>
      </c>
      <c r="AR584" s="21">
        <v>17</v>
      </c>
      <c r="AS584" s="17">
        <f t="shared" si="185"/>
        <v>0.99900099900099903</v>
      </c>
      <c r="AT584" s="21">
        <v>1</v>
      </c>
      <c r="AU584" s="17">
        <f t="shared" si="189"/>
        <v>5.5862800960840175E-2</v>
      </c>
      <c r="AV584" s="21">
        <v>12</v>
      </c>
      <c r="AW584" s="17">
        <f t="shared" si="190"/>
        <v>0.70885956310622267</v>
      </c>
      <c r="AX584" s="17" t="s">
        <v>1516</v>
      </c>
      <c r="AY584" s="21">
        <v>17</v>
      </c>
      <c r="AZ584" s="17">
        <f t="shared" si="191"/>
        <v>0.97370983446932813</v>
      </c>
      <c r="BA584" s="17" t="s">
        <v>1516</v>
      </c>
      <c r="BB584" s="21">
        <v>0.5</v>
      </c>
      <c r="BC584" s="17">
        <f t="shared" si="192"/>
        <v>2.7291235692569686E-2</v>
      </c>
      <c r="BD584" s="21">
        <v>0</v>
      </c>
      <c r="BE584" s="17">
        <f t="shared" si="193"/>
        <v>0</v>
      </c>
      <c r="BF584" s="21">
        <v>0</v>
      </c>
      <c r="BG584" s="17">
        <f t="shared" si="194"/>
        <v>0</v>
      </c>
      <c r="BH584" s="21">
        <v>0</v>
      </c>
      <c r="BI584" s="17">
        <f t="shared" si="201"/>
        <v>0</v>
      </c>
      <c r="BJ584" s="21">
        <f t="shared" si="195"/>
        <v>192.21949999999998</v>
      </c>
      <c r="BK584" s="21">
        <f t="shared" si="196"/>
        <v>97.1</v>
      </c>
      <c r="BL584" s="21">
        <f t="shared" si="197"/>
        <v>51.707700000000003</v>
      </c>
      <c r="BM584" s="21">
        <f t="shared" si="198"/>
        <v>0</v>
      </c>
      <c r="BN584" s="17" t="s">
        <v>1601</v>
      </c>
      <c r="BO584" s="17" t="s">
        <v>1601</v>
      </c>
      <c r="BQ584" s="17">
        <v>0.67796610169491522</v>
      </c>
      <c r="BR584" s="26">
        <v>0.72</v>
      </c>
      <c r="BS584" s="26">
        <f t="shared" si="199"/>
        <v>0.7779661016949152</v>
      </c>
      <c r="BU584" s="17">
        <f t="shared" si="200"/>
        <v>0</v>
      </c>
    </row>
    <row r="585" spans="1:73" s="6" customFormat="1" ht="18.75" customHeight="1" x14ac:dyDescent="0.15">
      <c r="A585" s="6" t="s">
        <v>1542</v>
      </c>
      <c r="B585" s="6" t="s">
        <v>510</v>
      </c>
      <c r="C585" s="6" t="s">
        <v>1334</v>
      </c>
      <c r="D585" s="6" t="s">
        <v>543</v>
      </c>
      <c r="E585" s="6" t="s">
        <v>543</v>
      </c>
      <c r="F585" s="6" t="s">
        <v>543</v>
      </c>
      <c r="G585" s="6" t="s">
        <v>355</v>
      </c>
      <c r="H585" s="6" t="s">
        <v>552</v>
      </c>
      <c r="I585" s="6" t="s">
        <v>553</v>
      </c>
      <c r="J585" s="6" t="s">
        <v>29</v>
      </c>
      <c r="K585" s="6" t="s">
        <v>1520</v>
      </c>
      <c r="L585" s="6" t="s">
        <v>1545</v>
      </c>
      <c r="M585" s="6" t="s">
        <v>1518</v>
      </c>
      <c r="N585" s="6">
        <v>1</v>
      </c>
      <c r="O585" s="8"/>
      <c r="P585" s="8">
        <v>16.25</v>
      </c>
      <c r="Q585" s="8">
        <v>15.891666666666666</v>
      </c>
      <c r="R585" s="7">
        <f t="shared" si="186"/>
        <v>19.92946666666667</v>
      </c>
      <c r="S585" s="17">
        <f t="shared" si="187"/>
        <v>0.25408285264813868</v>
      </c>
      <c r="U585" s="6">
        <v>3</v>
      </c>
      <c r="V585" s="6">
        <v>3</v>
      </c>
      <c r="W585" s="6">
        <v>2</v>
      </c>
      <c r="X585" s="6" t="s">
        <v>36</v>
      </c>
      <c r="Y585" s="8">
        <v>23.9072</v>
      </c>
      <c r="Z585" s="8">
        <v>16.045599999999997</v>
      </c>
      <c r="AA585" s="8">
        <v>19.790399999999998</v>
      </c>
      <c r="AB585" s="8">
        <v>19.096</v>
      </c>
      <c r="AC585" s="8">
        <v>20.088000000000001</v>
      </c>
      <c r="AD585" s="8">
        <v>18.9968</v>
      </c>
      <c r="AE585" s="8">
        <v>19.591999999999999</v>
      </c>
      <c r="AF585" s="8">
        <v>20.559200000000001</v>
      </c>
      <c r="AG585" s="8">
        <v>22.840800000000002</v>
      </c>
      <c r="AH585" s="21">
        <v>17</v>
      </c>
      <c r="AI585" s="21">
        <v>18</v>
      </c>
      <c r="AJ585" s="21">
        <v>23.2376</v>
      </c>
      <c r="AK585" s="8">
        <f t="shared" si="188"/>
        <v>239.15360000000004</v>
      </c>
      <c r="AL585" s="8">
        <v>14.45</v>
      </c>
      <c r="AM585" s="17">
        <f t="shared" si="182"/>
        <v>0.60442042564583054</v>
      </c>
      <c r="AN585" s="8">
        <v>16</v>
      </c>
      <c r="AO585" s="17">
        <f t="shared" si="183"/>
        <v>0.99715809941666267</v>
      </c>
      <c r="AP585" s="7">
        <v>18</v>
      </c>
      <c r="AQ585" s="17">
        <f t="shared" si="184"/>
        <v>0.90953189425175851</v>
      </c>
      <c r="AR585" s="21">
        <v>28</v>
      </c>
      <c r="AS585" s="17">
        <f t="shared" si="185"/>
        <v>1.466275659824047</v>
      </c>
      <c r="AT585" s="21">
        <v>41</v>
      </c>
      <c r="AU585" s="17">
        <f t="shared" si="189"/>
        <v>2.0410195141377936</v>
      </c>
      <c r="AV585" s="21">
        <v>24</v>
      </c>
      <c r="AW585" s="17">
        <f t="shared" si="190"/>
        <v>1.263370672955445</v>
      </c>
      <c r="AX585" s="17"/>
      <c r="AY585" s="21">
        <v>23</v>
      </c>
      <c r="AZ585" s="17">
        <f t="shared" si="191"/>
        <v>1.1739485504287466</v>
      </c>
      <c r="BA585" s="17"/>
      <c r="BB585" s="21">
        <v>50.25</v>
      </c>
      <c r="BC585" s="17">
        <f t="shared" si="192"/>
        <v>2.4441612514105606</v>
      </c>
      <c r="BD585" s="21">
        <v>2.5</v>
      </c>
      <c r="BE585" s="17">
        <f t="shared" si="193"/>
        <v>0.10945325908024237</v>
      </c>
      <c r="BF585" s="21">
        <v>0</v>
      </c>
      <c r="BG585" s="17">
        <f t="shared" si="194"/>
        <v>0</v>
      </c>
      <c r="BH585" s="21">
        <v>0</v>
      </c>
      <c r="BI585" s="17">
        <f t="shared" si="201"/>
        <v>0</v>
      </c>
      <c r="BJ585" s="21">
        <f t="shared" si="195"/>
        <v>215.91600000000003</v>
      </c>
      <c r="BK585" s="21">
        <f t="shared" si="196"/>
        <v>217.2</v>
      </c>
      <c r="BL585" s="21">
        <f t="shared" si="197"/>
        <v>58.2376</v>
      </c>
      <c r="BM585" s="21">
        <f t="shared" si="198"/>
        <v>0</v>
      </c>
      <c r="BN585" s="17" t="s">
        <v>1601</v>
      </c>
      <c r="BO585" s="17" t="s">
        <v>1601</v>
      </c>
      <c r="BQ585" s="17">
        <v>0.67796610169491522</v>
      </c>
      <c r="BR585" s="26">
        <v>0.72</v>
      </c>
      <c r="BS585" s="26">
        <f t="shared" si="199"/>
        <v>0.7779661016949152</v>
      </c>
      <c r="BU585" s="17">
        <f t="shared" si="200"/>
        <v>0</v>
      </c>
    </row>
    <row r="586" spans="1:73" s="6" customFormat="1" ht="18.75" customHeight="1" x14ac:dyDescent="0.15">
      <c r="A586" s="6" t="s">
        <v>1542</v>
      </c>
      <c r="B586" s="6" t="s">
        <v>510</v>
      </c>
      <c r="C586" s="6" t="s">
        <v>1334</v>
      </c>
      <c r="D586" s="6" t="s">
        <v>543</v>
      </c>
      <c r="E586" s="6" t="s">
        <v>543</v>
      </c>
      <c r="F586" s="6" t="s">
        <v>543</v>
      </c>
      <c r="G586" s="6" t="s">
        <v>355</v>
      </c>
      <c r="H586" s="6" t="s">
        <v>556</v>
      </c>
      <c r="I586" s="6" t="s">
        <v>557</v>
      </c>
      <c r="J586" s="6" t="s">
        <v>27</v>
      </c>
      <c r="K586" s="6" t="s">
        <v>1513</v>
      </c>
      <c r="L586" s="6" t="s">
        <v>1546</v>
      </c>
      <c r="M586" s="6" t="s">
        <v>1518</v>
      </c>
      <c r="N586" s="6">
        <v>1</v>
      </c>
      <c r="O586" s="8"/>
      <c r="P586" s="8">
        <v>12</v>
      </c>
      <c r="Q586" s="8">
        <v>13</v>
      </c>
      <c r="R586" s="7">
        <f t="shared" si="186"/>
        <v>16.454277777777779</v>
      </c>
      <c r="S586" s="17">
        <f t="shared" si="187"/>
        <v>0.26571367521367528</v>
      </c>
      <c r="U586" s="6">
        <v>4</v>
      </c>
      <c r="V586" s="6">
        <v>4</v>
      </c>
      <c r="W586" s="6">
        <v>3</v>
      </c>
      <c r="X586" s="6" t="s">
        <v>28</v>
      </c>
      <c r="Y586" s="8">
        <v>19.569199999999999</v>
      </c>
      <c r="Z586" s="8">
        <v>13.134099999999998</v>
      </c>
      <c r="AA586" s="8">
        <v>16.199400000000001</v>
      </c>
      <c r="AB586" s="8">
        <v>15.631</v>
      </c>
      <c r="AC586" s="8">
        <v>16.443000000000001</v>
      </c>
      <c r="AD586" s="8">
        <v>15.549800000000001</v>
      </c>
      <c r="AE586" s="8">
        <v>16.036999999999999</v>
      </c>
      <c r="AF586" s="8">
        <v>16.828700000000001</v>
      </c>
      <c r="AG586" s="8">
        <v>18.696300000000001</v>
      </c>
      <c r="AH586" s="21"/>
      <c r="AI586" s="21"/>
      <c r="AJ586" s="21"/>
      <c r="AK586" s="8">
        <f t="shared" si="188"/>
        <v>148.08850000000001</v>
      </c>
      <c r="AL586" s="8">
        <v>14</v>
      </c>
      <c r="AM586" s="17">
        <f t="shared" si="182"/>
        <v>0.71540992988982688</v>
      </c>
      <c r="AN586" s="8">
        <v>13.2</v>
      </c>
      <c r="AO586" s="17">
        <f t="shared" si="183"/>
        <v>1.005017473599257</v>
      </c>
      <c r="AP586" s="7">
        <v>16.5</v>
      </c>
      <c r="AQ586" s="17">
        <f t="shared" si="184"/>
        <v>1.0185562428238082</v>
      </c>
      <c r="AR586" s="21">
        <v>0.5</v>
      </c>
      <c r="AS586" s="17">
        <f t="shared" si="185"/>
        <v>3.1987716716780759E-2</v>
      </c>
      <c r="AT586" s="21">
        <v>4.5</v>
      </c>
      <c r="AU586" s="17">
        <f t="shared" si="189"/>
        <v>0.27367268746579088</v>
      </c>
      <c r="AV586" s="21">
        <v>1</v>
      </c>
      <c r="AW586" s="17">
        <f t="shared" si="190"/>
        <v>6.4309508803971752E-2</v>
      </c>
      <c r="AX586" s="17" t="s">
        <v>1516</v>
      </c>
      <c r="AY586" s="21">
        <v>4.08</v>
      </c>
      <c r="AZ586" s="17">
        <f t="shared" si="191"/>
        <v>0.25441167300617323</v>
      </c>
      <c r="BA586" s="17" t="s">
        <v>1516</v>
      </c>
      <c r="BB586" s="21">
        <v>0</v>
      </c>
      <c r="BC586" s="17">
        <f t="shared" si="192"/>
        <v>0</v>
      </c>
      <c r="BD586" s="21">
        <v>0</v>
      </c>
      <c r="BE586" s="17">
        <f t="shared" si="193"/>
        <v>0</v>
      </c>
      <c r="BF586" s="21"/>
      <c r="BG586" s="17"/>
      <c r="BH586" s="21"/>
      <c r="BI586" s="17"/>
      <c r="BJ586" s="21">
        <f t="shared" si="195"/>
        <v>148.08850000000001</v>
      </c>
      <c r="BK586" s="21">
        <f t="shared" si="196"/>
        <v>53.78</v>
      </c>
      <c r="BL586" s="21">
        <f t="shared" si="197"/>
        <v>0</v>
      </c>
      <c r="BM586" s="21">
        <f t="shared" si="198"/>
        <v>0</v>
      </c>
      <c r="BN586" s="17"/>
      <c r="BO586" s="17"/>
      <c r="BQ586" s="17">
        <v>0.67796610169491522</v>
      </c>
      <c r="BR586" s="26">
        <v>0.72</v>
      </c>
      <c r="BS586" s="26">
        <f t="shared" si="199"/>
        <v>0.7779661016949152</v>
      </c>
      <c r="BU586" s="17" t="e">
        <f t="shared" si="200"/>
        <v>#DIV/0!</v>
      </c>
    </row>
    <row r="587" spans="1:73" s="6" customFormat="1" ht="18.75" customHeight="1" x14ac:dyDescent="0.15">
      <c r="A587" s="6" t="s">
        <v>1542</v>
      </c>
      <c r="B587" s="6" t="s">
        <v>510</v>
      </c>
      <c r="C587" s="6" t="s">
        <v>1334</v>
      </c>
      <c r="D587" s="6" t="s">
        <v>543</v>
      </c>
      <c r="E587" s="6" t="s">
        <v>543</v>
      </c>
      <c r="F587" s="6" t="s">
        <v>543</v>
      </c>
      <c r="G587" s="6" t="s">
        <v>355</v>
      </c>
      <c r="H587" s="6" t="s">
        <v>558</v>
      </c>
      <c r="I587" s="6" t="s">
        <v>559</v>
      </c>
      <c r="J587" s="6" t="s">
        <v>29</v>
      </c>
      <c r="K587" s="6" t="s">
        <v>1520</v>
      </c>
      <c r="L587" s="6" t="s">
        <v>1545</v>
      </c>
      <c r="M587" s="6" t="s">
        <v>1521</v>
      </c>
      <c r="N587" s="6">
        <v>0</v>
      </c>
      <c r="O587" s="8"/>
      <c r="P587" s="8"/>
      <c r="Q587" s="8">
        <v>1.3325</v>
      </c>
      <c r="R587" s="7">
        <f t="shared" si="186"/>
        <v>9.6486666666666654</v>
      </c>
      <c r="S587" s="17">
        <f t="shared" si="187"/>
        <v>6.2410256410256402</v>
      </c>
      <c r="V587" s="6">
        <v>4</v>
      </c>
      <c r="W587" s="6">
        <v>3</v>
      </c>
      <c r="X587" s="6" t="s">
        <v>28</v>
      </c>
      <c r="Y587" s="8">
        <v>11.568</v>
      </c>
      <c r="Z587" s="8">
        <v>7.7639999999999993</v>
      </c>
      <c r="AA587" s="8">
        <v>9.5759999999999987</v>
      </c>
      <c r="AB587" s="8">
        <v>9.24</v>
      </c>
      <c r="AC587" s="8">
        <v>9.7200000000000006</v>
      </c>
      <c r="AD587" s="8">
        <v>9.1920000000000002</v>
      </c>
      <c r="AE587" s="8">
        <v>9.48</v>
      </c>
      <c r="AF587" s="8">
        <v>9.9480000000000004</v>
      </c>
      <c r="AG587" s="8">
        <v>11.052</v>
      </c>
      <c r="AH587" s="21">
        <v>8</v>
      </c>
      <c r="AI587" s="21">
        <v>9</v>
      </c>
      <c r="AJ587" s="21">
        <v>11.244</v>
      </c>
      <c r="AK587" s="8">
        <f t="shared" si="188"/>
        <v>115.78399999999999</v>
      </c>
      <c r="AL587" s="8">
        <v>20</v>
      </c>
      <c r="AM587" s="17">
        <f t="shared" si="182"/>
        <v>1.7289073305670817</v>
      </c>
      <c r="AN587" s="8">
        <v>7.8</v>
      </c>
      <c r="AO587" s="17">
        <f t="shared" si="183"/>
        <v>1.0046367851622875</v>
      </c>
      <c r="AP587" s="7">
        <v>9.8000000000000007</v>
      </c>
      <c r="AQ587" s="17">
        <f t="shared" si="184"/>
        <v>1.0233918128654973</v>
      </c>
      <c r="AR587" s="21">
        <v>9.24</v>
      </c>
      <c r="AS587" s="17">
        <f t="shared" si="185"/>
        <v>1</v>
      </c>
      <c r="AT587" s="21">
        <v>0.5</v>
      </c>
      <c r="AU587" s="17">
        <f t="shared" si="189"/>
        <v>5.1440329218106991E-2</v>
      </c>
      <c r="AV587" s="21">
        <v>2.75</v>
      </c>
      <c r="AW587" s="17">
        <f t="shared" si="190"/>
        <v>0.29917319408181026</v>
      </c>
      <c r="AX587" s="17" t="s">
        <v>1516</v>
      </c>
      <c r="AY587" s="21">
        <v>2.87</v>
      </c>
      <c r="AZ587" s="17">
        <f t="shared" si="191"/>
        <v>0.3027426160337553</v>
      </c>
      <c r="BA587" s="17" t="s">
        <v>1516</v>
      </c>
      <c r="BB587" s="21">
        <v>0</v>
      </c>
      <c r="BC587" s="17">
        <f t="shared" si="192"/>
        <v>0</v>
      </c>
      <c r="BD587" s="21">
        <v>2.13</v>
      </c>
      <c r="BE587" s="17">
        <f t="shared" si="193"/>
        <v>0.19272529858849077</v>
      </c>
      <c r="BF587" s="21">
        <v>0</v>
      </c>
      <c r="BG587" s="17">
        <f t="shared" si="194"/>
        <v>0</v>
      </c>
      <c r="BH587" s="21">
        <v>11</v>
      </c>
      <c r="BI587" s="17">
        <f t="shared" si="201"/>
        <v>1.2222222222222223</v>
      </c>
      <c r="BJ587" s="21">
        <f t="shared" si="195"/>
        <v>104.53999999999999</v>
      </c>
      <c r="BK587" s="21">
        <f t="shared" si="196"/>
        <v>66.09</v>
      </c>
      <c r="BL587" s="21">
        <f t="shared" si="197"/>
        <v>28.244</v>
      </c>
      <c r="BM587" s="21">
        <f t="shared" si="198"/>
        <v>11</v>
      </c>
      <c r="BN587" s="17"/>
      <c r="BO587" s="17"/>
      <c r="BQ587" s="17">
        <v>0.67796610169491522</v>
      </c>
      <c r="BR587" s="26">
        <v>0.72</v>
      </c>
      <c r="BS587" s="26">
        <f t="shared" si="199"/>
        <v>0.7779661016949152</v>
      </c>
      <c r="BU587" s="17">
        <f t="shared" si="200"/>
        <v>0</v>
      </c>
    </row>
    <row r="588" spans="1:73" s="6" customFormat="1" ht="18.75" customHeight="1" x14ac:dyDescent="0.15">
      <c r="A588" s="6" t="s">
        <v>1542</v>
      </c>
      <c r="B588" s="6" t="s">
        <v>510</v>
      </c>
      <c r="C588" s="6" t="s">
        <v>1334</v>
      </c>
      <c r="D588" s="6" t="s">
        <v>543</v>
      </c>
      <c r="E588" s="6" t="s">
        <v>543</v>
      </c>
      <c r="F588" s="6" t="s">
        <v>543</v>
      </c>
      <c r="G588" s="6" t="s">
        <v>355</v>
      </c>
      <c r="H588" s="6" t="s">
        <v>560</v>
      </c>
      <c r="I588" s="6" t="s">
        <v>561</v>
      </c>
      <c r="J588" s="6" t="s">
        <v>29</v>
      </c>
      <c r="K588" s="6" t="s">
        <v>1520</v>
      </c>
      <c r="L588" s="6" t="s">
        <v>1545</v>
      </c>
      <c r="M588" s="6" t="s">
        <v>1518</v>
      </c>
      <c r="N588" s="6">
        <v>1</v>
      </c>
      <c r="O588" s="8"/>
      <c r="P588" s="8">
        <v>1.5</v>
      </c>
      <c r="Q588" s="8">
        <v>9.1666666666666661</v>
      </c>
      <c r="R588" s="7">
        <f t="shared" si="186"/>
        <v>12.755466666666669</v>
      </c>
      <c r="S588" s="17">
        <f t="shared" si="187"/>
        <v>0.39150545454545482</v>
      </c>
      <c r="U588" s="6">
        <v>4</v>
      </c>
      <c r="V588" s="6">
        <v>3</v>
      </c>
      <c r="W588" s="6">
        <v>2</v>
      </c>
      <c r="X588" s="6" t="s">
        <v>36</v>
      </c>
      <c r="Y588" s="8">
        <v>15.231199999999999</v>
      </c>
      <c r="Z588" s="8">
        <v>10.222599999999998</v>
      </c>
      <c r="AA588" s="8">
        <v>12.6084</v>
      </c>
      <c r="AB588" s="8">
        <v>12.166</v>
      </c>
      <c r="AC588" s="8">
        <v>12.798</v>
      </c>
      <c r="AD588" s="8">
        <v>12.1028</v>
      </c>
      <c r="AE588" s="8">
        <v>12.481999999999999</v>
      </c>
      <c r="AF588" s="8">
        <v>13.0982</v>
      </c>
      <c r="AG588" s="8">
        <v>14.5518</v>
      </c>
      <c r="AH588" s="21">
        <v>11</v>
      </c>
      <c r="AI588" s="21">
        <v>12</v>
      </c>
      <c r="AJ588" s="21">
        <v>14.804600000000001</v>
      </c>
      <c r="AK588" s="8">
        <f t="shared" si="188"/>
        <v>153.06560000000002</v>
      </c>
      <c r="AL588" s="8">
        <v>13</v>
      </c>
      <c r="AM588" s="17">
        <f t="shared" si="182"/>
        <v>0.85351121382425554</v>
      </c>
      <c r="AN588" s="8">
        <v>15.5</v>
      </c>
      <c r="AO588" s="17">
        <f t="shared" si="183"/>
        <v>1.516248312562362</v>
      </c>
      <c r="AP588" s="7">
        <v>13</v>
      </c>
      <c r="AQ588" s="17">
        <f t="shared" si="184"/>
        <v>1.0310586593064941</v>
      </c>
      <c r="AR588" s="21">
        <v>12.1</v>
      </c>
      <c r="AS588" s="17">
        <f t="shared" si="185"/>
        <v>0.99457504520795659</v>
      </c>
      <c r="AT588" s="21">
        <v>12.8</v>
      </c>
      <c r="AU588" s="17">
        <f t="shared" si="189"/>
        <v>1.0001562744178778</v>
      </c>
      <c r="AV588" s="21">
        <v>2.33</v>
      </c>
      <c r="AW588" s="17">
        <f t="shared" si="190"/>
        <v>0.19251743398221899</v>
      </c>
      <c r="AX588" s="17" t="s">
        <v>1516</v>
      </c>
      <c r="AY588" s="21">
        <v>14</v>
      </c>
      <c r="AZ588" s="17">
        <f t="shared" si="191"/>
        <v>1.1216151257811249</v>
      </c>
      <c r="BA588" s="17"/>
      <c r="BB588" s="21">
        <v>10.719999999999999</v>
      </c>
      <c r="BC588" s="17">
        <f t="shared" si="192"/>
        <v>0.81843306713899611</v>
      </c>
      <c r="BD588" s="21">
        <v>25.45</v>
      </c>
      <c r="BE588" s="17">
        <f t="shared" si="193"/>
        <v>1.7489245316730575</v>
      </c>
      <c r="BF588" s="21">
        <v>28.509999999999994</v>
      </c>
      <c r="BG588" s="17">
        <f t="shared" si="194"/>
        <v>2.5918181818181814</v>
      </c>
      <c r="BH588" s="21">
        <v>26.25</v>
      </c>
      <c r="BI588" s="17">
        <f t="shared" si="201"/>
        <v>2.1875</v>
      </c>
      <c r="BJ588" s="21">
        <f t="shared" si="195"/>
        <v>138.26100000000002</v>
      </c>
      <c r="BK588" s="21">
        <f t="shared" si="196"/>
        <v>173.66</v>
      </c>
      <c r="BL588" s="21">
        <f t="shared" si="197"/>
        <v>37.804600000000001</v>
      </c>
      <c r="BM588" s="21">
        <f t="shared" si="198"/>
        <v>54.759999999999991</v>
      </c>
      <c r="BN588" s="17"/>
      <c r="BO588" s="17"/>
      <c r="BQ588" s="17">
        <v>0.67796610169491522</v>
      </c>
      <c r="BR588" s="26">
        <v>0.72</v>
      </c>
      <c r="BS588" s="26">
        <f t="shared" si="199"/>
        <v>0.7779661016949152</v>
      </c>
      <c r="BU588" s="17">
        <f t="shared" si="200"/>
        <v>0</v>
      </c>
    </row>
    <row r="589" spans="1:73" s="6" customFormat="1" ht="18.75" customHeight="1" x14ac:dyDescent="0.15">
      <c r="A589" s="6" t="s">
        <v>1542</v>
      </c>
      <c r="B589" s="6" t="s">
        <v>510</v>
      </c>
      <c r="C589" s="6" t="s">
        <v>1334</v>
      </c>
      <c r="D589" s="6" t="s">
        <v>543</v>
      </c>
      <c r="E589" s="6" t="s">
        <v>543</v>
      </c>
      <c r="F589" s="6" t="s">
        <v>543</v>
      </c>
      <c r="G589" s="6" t="s">
        <v>355</v>
      </c>
      <c r="H589" s="6" t="s">
        <v>562</v>
      </c>
      <c r="I589" s="6" t="s">
        <v>563</v>
      </c>
      <c r="J589" s="6" t="s">
        <v>27</v>
      </c>
      <c r="K589" s="6" t="s">
        <v>1513</v>
      </c>
      <c r="L589" s="6" t="s">
        <v>1545</v>
      </c>
      <c r="M589" s="6" t="s">
        <v>1518</v>
      </c>
      <c r="N589" s="6">
        <v>1</v>
      </c>
      <c r="O589" s="8"/>
      <c r="P589" s="8"/>
      <c r="Q589" s="8">
        <v>4.8333000000000004</v>
      </c>
      <c r="R589" s="7">
        <f t="shared" si="186"/>
        <v>12.123333333333335</v>
      </c>
      <c r="S589" s="17">
        <f t="shared" si="187"/>
        <v>1.5082931606424874</v>
      </c>
      <c r="V589" s="6">
        <v>4</v>
      </c>
      <c r="W589" s="6">
        <v>3</v>
      </c>
      <c r="X589" s="6" t="s">
        <v>28</v>
      </c>
      <c r="Y589" s="8">
        <v>14.46</v>
      </c>
      <c r="Z589" s="8">
        <v>9.7050000000000001</v>
      </c>
      <c r="AA589" s="8">
        <v>11.97</v>
      </c>
      <c r="AB589" s="8">
        <v>11.55</v>
      </c>
      <c r="AC589" s="8">
        <v>12.15</v>
      </c>
      <c r="AD589" s="8">
        <v>11.49</v>
      </c>
      <c r="AE589" s="8">
        <v>11.85</v>
      </c>
      <c r="AF589" s="8">
        <v>12.435</v>
      </c>
      <c r="AG589" s="8">
        <v>13.815</v>
      </c>
      <c r="AH589" s="21">
        <v>10</v>
      </c>
      <c r="AI589" s="21">
        <v>12</v>
      </c>
      <c r="AJ589" s="21">
        <v>14.055</v>
      </c>
      <c r="AK589" s="8">
        <f t="shared" si="188"/>
        <v>145.48000000000002</v>
      </c>
      <c r="AL589" s="8">
        <v>15</v>
      </c>
      <c r="AM589" s="17">
        <f t="shared" si="182"/>
        <v>1.0373443983402488</v>
      </c>
      <c r="AN589" s="8">
        <v>10</v>
      </c>
      <c r="AO589" s="17">
        <f t="shared" si="183"/>
        <v>1.0303967027305512</v>
      </c>
      <c r="AP589" s="7">
        <v>12</v>
      </c>
      <c r="AQ589" s="17">
        <f t="shared" si="184"/>
        <v>1.0025062656641603</v>
      </c>
      <c r="AR589" s="21">
        <v>12</v>
      </c>
      <c r="AS589" s="17">
        <f t="shared" si="185"/>
        <v>1.0389610389610389</v>
      </c>
      <c r="AT589" s="21">
        <v>12.15</v>
      </c>
      <c r="AU589" s="17">
        <f t="shared" si="189"/>
        <v>1</v>
      </c>
      <c r="AV589" s="21">
        <v>9</v>
      </c>
      <c r="AW589" s="17">
        <f t="shared" si="190"/>
        <v>0.78328981723237601</v>
      </c>
      <c r="AX589" s="17" t="s">
        <v>1516</v>
      </c>
      <c r="AY589" s="21">
        <v>12.5</v>
      </c>
      <c r="AZ589" s="17">
        <f t="shared" si="191"/>
        <v>1.0548523206751055</v>
      </c>
      <c r="BA589" s="17"/>
      <c r="BB589" s="21">
        <v>2.08</v>
      </c>
      <c r="BC589" s="17">
        <f t="shared" si="192"/>
        <v>0.16726980297547245</v>
      </c>
      <c r="BD589" s="21">
        <v>15.5</v>
      </c>
      <c r="BE589" s="17">
        <f t="shared" si="193"/>
        <v>1.1219688744118712</v>
      </c>
      <c r="BF589" s="21">
        <v>11.92</v>
      </c>
      <c r="BG589" s="17">
        <f t="shared" si="194"/>
        <v>1.1919999999999999</v>
      </c>
      <c r="BH589" s="21">
        <v>2.84</v>
      </c>
      <c r="BI589" s="17">
        <f t="shared" si="201"/>
        <v>0.23666666666666666</v>
      </c>
      <c r="BJ589" s="21">
        <f t="shared" si="195"/>
        <v>131.42500000000001</v>
      </c>
      <c r="BK589" s="21">
        <f t="shared" si="196"/>
        <v>114.99000000000001</v>
      </c>
      <c r="BL589" s="21">
        <f t="shared" si="197"/>
        <v>36.055</v>
      </c>
      <c r="BM589" s="21">
        <f t="shared" si="198"/>
        <v>14.76</v>
      </c>
      <c r="BN589" s="17" t="s">
        <v>1601</v>
      </c>
      <c r="BO589" s="17" t="s">
        <v>1601</v>
      </c>
      <c r="BQ589" s="17">
        <v>0.67796610169491522</v>
      </c>
      <c r="BR589" s="26">
        <v>0.72</v>
      </c>
      <c r="BS589" s="26">
        <f t="shared" si="199"/>
        <v>0.7779661016949152</v>
      </c>
      <c r="BU589" s="17">
        <f t="shared" si="200"/>
        <v>0</v>
      </c>
    </row>
    <row r="590" spans="1:73" s="6" customFormat="1" ht="18.75" customHeight="1" x14ac:dyDescent="0.15">
      <c r="A590" s="6" t="s">
        <v>1542</v>
      </c>
      <c r="B590" s="6" t="s">
        <v>510</v>
      </c>
      <c r="C590" s="6" t="s">
        <v>1333</v>
      </c>
      <c r="D590" s="6" t="s">
        <v>597</v>
      </c>
      <c r="E590" s="6" t="s">
        <v>597</v>
      </c>
      <c r="F590" s="6" t="s">
        <v>597</v>
      </c>
      <c r="G590" s="6" t="s">
        <v>355</v>
      </c>
      <c r="H590" s="6" t="s">
        <v>604</v>
      </c>
      <c r="I590" s="6" t="s">
        <v>605</v>
      </c>
      <c r="J590" s="6" t="s">
        <v>29</v>
      </c>
      <c r="K590" s="6" t="s">
        <v>1520</v>
      </c>
      <c r="L590" s="6" t="s">
        <v>1545</v>
      </c>
      <c r="M590" s="6" t="s">
        <v>1518</v>
      </c>
      <c r="N590" s="6">
        <v>1</v>
      </c>
      <c r="O590" s="8"/>
      <c r="P590" s="8">
        <v>0.83333333333333337</v>
      </c>
      <c r="Q590" s="8">
        <v>7.25</v>
      </c>
      <c r="R590" s="7">
        <f t="shared" si="186"/>
        <v>9.7975666666666665</v>
      </c>
      <c r="S590" s="17">
        <f t="shared" si="187"/>
        <v>0.35138850574712643</v>
      </c>
      <c r="U590" s="6">
        <v>5</v>
      </c>
      <c r="V590" s="6">
        <v>4</v>
      </c>
      <c r="W590" s="6">
        <v>3</v>
      </c>
      <c r="X590" s="6" t="s">
        <v>36</v>
      </c>
      <c r="Y590" s="8">
        <v>11.589600000000001</v>
      </c>
      <c r="Z590" s="8">
        <v>6.7176</v>
      </c>
      <c r="AA590" s="8">
        <v>9.5388000000000002</v>
      </c>
      <c r="AB590" s="8">
        <v>9.7439999999999998</v>
      </c>
      <c r="AC590" s="8">
        <v>9.7439999999999998</v>
      </c>
      <c r="AD590" s="8">
        <v>9.18</v>
      </c>
      <c r="AE590" s="8">
        <v>9.4356000000000009</v>
      </c>
      <c r="AF590" s="8">
        <v>9.9491999999999994</v>
      </c>
      <c r="AG590" s="8">
        <v>11.589600000000001</v>
      </c>
      <c r="AH590" s="21">
        <v>8.8000000000000007</v>
      </c>
      <c r="AI590" s="21">
        <v>10</v>
      </c>
      <c r="AJ590" s="21">
        <v>11.282400000000001</v>
      </c>
      <c r="AK590" s="8">
        <f t="shared" si="188"/>
        <v>117.57080000000001</v>
      </c>
      <c r="AL590" s="8">
        <v>19</v>
      </c>
      <c r="AM590" s="17">
        <f t="shared" si="182"/>
        <v>1.6394008421343271</v>
      </c>
      <c r="AN590" s="8">
        <v>6</v>
      </c>
      <c r="AO590" s="17">
        <f t="shared" si="183"/>
        <v>0.89317613433369059</v>
      </c>
      <c r="AP590" s="7">
        <v>10</v>
      </c>
      <c r="AQ590" s="17">
        <f t="shared" si="184"/>
        <v>1.04834989726171</v>
      </c>
      <c r="AR590" s="21">
        <v>10.8</v>
      </c>
      <c r="AS590" s="17">
        <f t="shared" si="185"/>
        <v>1.1083743842364533</v>
      </c>
      <c r="AT590" s="21">
        <v>14.58</v>
      </c>
      <c r="AU590" s="17">
        <f t="shared" si="189"/>
        <v>1.496305418719212</v>
      </c>
      <c r="AV590" s="21">
        <v>9.1999999999999993</v>
      </c>
      <c r="AW590" s="17">
        <f t="shared" si="190"/>
        <v>1.0021786492374727</v>
      </c>
      <c r="AX590" s="17"/>
      <c r="AY590" s="21">
        <v>11.57</v>
      </c>
      <c r="AZ590" s="17">
        <f t="shared" si="191"/>
        <v>1.2262071304421551</v>
      </c>
      <c r="BA590" s="17"/>
      <c r="BB590" s="21">
        <v>8.4166666666666661</v>
      </c>
      <c r="BC590" s="17">
        <f t="shared" si="192"/>
        <v>0.84596416462295121</v>
      </c>
      <c r="BD590" s="21">
        <v>21.374999999999996</v>
      </c>
      <c r="BE590" s="17">
        <f t="shared" si="193"/>
        <v>1.8443259474011178</v>
      </c>
      <c r="BF590" s="21">
        <v>16.125</v>
      </c>
      <c r="BG590" s="17">
        <f t="shared" si="194"/>
        <v>1.8323863636363635</v>
      </c>
      <c r="BH590" s="21">
        <v>13.749999999999998</v>
      </c>
      <c r="BI590" s="17">
        <f t="shared" si="201"/>
        <v>1.3749999999999998</v>
      </c>
      <c r="BJ590" s="21">
        <f t="shared" si="195"/>
        <v>106.28840000000001</v>
      </c>
      <c r="BK590" s="21">
        <f t="shared" si="196"/>
        <v>140.81666666666666</v>
      </c>
      <c r="BL590" s="21">
        <f t="shared" si="197"/>
        <v>30.0824</v>
      </c>
      <c r="BM590" s="21">
        <f t="shared" si="198"/>
        <v>29.875</v>
      </c>
      <c r="BN590" s="17"/>
      <c r="BO590" s="17"/>
      <c r="BQ590" s="17">
        <v>0.72727272727272729</v>
      </c>
      <c r="BR590" s="26">
        <v>0.72</v>
      </c>
      <c r="BS590" s="26">
        <f t="shared" si="199"/>
        <v>0.82727272727272727</v>
      </c>
      <c r="BU590" s="17">
        <f t="shared" si="200"/>
        <v>0</v>
      </c>
    </row>
    <row r="591" spans="1:73" s="6" customFormat="1" ht="18.75" customHeight="1" x14ac:dyDescent="0.15">
      <c r="A591" s="6" t="s">
        <v>1542</v>
      </c>
      <c r="B591" s="6" t="s">
        <v>510</v>
      </c>
      <c r="C591" s="6" t="s">
        <v>1333</v>
      </c>
      <c r="D591" s="6" t="s">
        <v>597</v>
      </c>
      <c r="E591" s="6" t="s">
        <v>597</v>
      </c>
      <c r="F591" s="6" t="s">
        <v>597</v>
      </c>
      <c r="G591" s="6" t="s">
        <v>355</v>
      </c>
      <c r="H591" s="6" t="s">
        <v>598</v>
      </c>
      <c r="I591" s="6" t="s">
        <v>599</v>
      </c>
      <c r="J591" s="6" t="s">
        <v>27</v>
      </c>
      <c r="K591" s="6" t="s">
        <v>1513</v>
      </c>
      <c r="L591" s="6" t="s">
        <v>1545</v>
      </c>
      <c r="M591" s="6" t="s">
        <v>1518</v>
      </c>
      <c r="N591" s="6">
        <v>1</v>
      </c>
      <c r="O591" s="8"/>
      <c r="P591" s="8">
        <v>0.75</v>
      </c>
      <c r="Q591" s="8">
        <v>8.0833333333333339</v>
      </c>
      <c r="R591" s="7">
        <f t="shared" si="186"/>
        <v>9.7975666666666665</v>
      </c>
      <c r="S591" s="17">
        <f t="shared" si="187"/>
        <v>0.2120701030927834</v>
      </c>
      <c r="U591" s="6">
        <v>6</v>
      </c>
      <c r="V591" s="6">
        <v>5</v>
      </c>
      <c r="W591" s="6">
        <v>4</v>
      </c>
      <c r="X591" s="6" t="s">
        <v>28</v>
      </c>
      <c r="Y591" s="8">
        <v>11.589600000000001</v>
      </c>
      <c r="Z591" s="8">
        <v>6.7176</v>
      </c>
      <c r="AA591" s="8">
        <v>9.5388000000000002</v>
      </c>
      <c r="AB591" s="8">
        <v>9.7439999999999998</v>
      </c>
      <c r="AC591" s="8">
        <v>9.7439999999999998</v>
      </c>
      <c r="AD591" s="8">
        <v>9.18</v>
      </c>
      <c r="AE591" s="8">
        <v>9.4356000000000009</v>
      </c>
      <c r="AF591" s="8">
        <v>9.9491999999999994</v>
      </c>
      <c r="AG591" s="8">
        <v>11.589600000000001</v>
      </c>
      <c r="AH591" s="21">
        <v>8.8000000000000007</v>
      </c>
      <c r="AI591" s="21">
        <v>10</v>
      </c>
      <c r="AJ591" s="21">
        <v>11.282400000000001</v>
      </c>
      <c r="AK591" s="8">
        <f t="shared" si="188"/>
        <v>117.57080000000001</v>
      </c>
      <c r="AL591" s="8">
        <v>12</v>
      </c>
      <c r="AM591" s="17">
        <f t="shared" si="182"/>
        <v>1.0354110581901015</v>
      </c>
      <c r="AN591" s="8">
        <v>11</v>
      </c>
      <c r="AO591" s="17">
        <f t="shared" si="183"/>
        <v>1.6374895796117661</v>
      </c>
      <c r="AP591" s="7">
        <v>12</v>
      </c>
      <c r="AQ591" s="17">
        <f t="shared" si="184"/>
        <v>1.258019876714052</v>
      </c>
      <c r="AR591" s="21">
        <v>10</v>
      </c>
      <c r="AS591" s="17">
        <f t="shared" si="185"/>
        <v>1.0262725779967159</v>
      </c>
      <c r="AT591" s="21">
        <v>11.5</v>
      </c>
      <c r="AU591" s="17">
        <f t="shared" si="189"/>
        <v>1.1802134646962232</v>
      </c>
      <c r="AV591" s="21">
        <v>9.1999999999999993</v>
      </c>
      <c r="AW591" s="17">
        <f t="shared" si="190"/>
        <v>1.0021786492374727</v>
      </c>
      <c r="AX591" s="17"/>
      <c r="AY591" s="21">
        <v>13.4</v>
      </c>
      <c r="AZ591" s="17">
        <f t="shared" si="191"/>
        <v>1.420153461359108</v>
      </c>
      <c r="BA591" s="17"/>
      <c r="BB591" s="21">
        <v>2</v>
      </c>
      <c r="BC591" s="17">
        <f t="shared" si="192"/>
        <v>0.20102118763317656</v>
      </c>
      <c r="BD591" s="21">
        <v>11.875</v>
      </c>
      <c r="BE591" s="17">
        <f t="shared" si="193"/>
        <v>1.0246255263339545</v>
      </c>
      <c r="BF591" s="21">
        <v>13.416666666666666</v>
      </c>
      <c r="BG591" s="17">
        <f t="shared" si="194"/>
        <v>1.5246212121212119</v>
      </c>
      <c r="BH591" s="21">
        <v>16.25</v>
      </c>
      <c r="BI591" s="17">
        <f t="shared" si="201"/>
        <v>1.625</v>
      </c>
      <c r="BJ591" s="21">
        <f t="shared" si="195"/>
        <v>106.28840000000001</v>
      </c>
      <c r="BK591" s="21">
        <f t="shared" si="196"/>
        <v>122.64166666666668</v>
      </c>
      <c r="BL591" s="21">
        <f t="shared" si="197"/>
        <v>30.0824</v>
      </c>
      <c r="BM591" s="21">
        <f t="shared" si="198"/>
        <v>29.666666666666664</v>
      </c>
      <c r="BN591" s="17"/>
      <c r="BO591" s="17"/>
      <c r="BQ591" s="17">
        <v>0.72727272727272729</v>
      </c>
      <c r="BR591" s="26">
        <v>0.72</v>
      </c>
      <c r="BS591" s="26">
        <f t="shared" si="199"/>
        <v>0.82727272727272727</v>
      </c>
      <c r="BU591" s="17">
        <f t="shared" si="200"/>
        <v>0</v>
      </c>
    </row>
    <row r="592" spans="1:73" s="6" customFormat="1" ht="18.75" customHeight="1" x14ac:dyDescent="0.15">
      <c r="A592" s="6" t="s">
        <v>1542</v>
      </c>
      <c r="B592" s="6" t="s">
        <v>510</v>
      </c>
      <c r="C592" s="6" t="s">
        <v>1333</v>
      </c>
      <c r="D592" s="6" t="s">
        <v>597</v>
      </c>
      <c r="E592" s="6" t="s">
        <v>597</v>
      </c>
      <c r="F592" s="6" t="s">
        <v>597</v>
      </c>
      <c r="G592" s="6" t="s">
        <v>355</v>
      </c>
      <c r="H592" s="6" t="s">
        <v>600</v>
      </c>
      <c r="I592" s="6" t="s">
        <v>601</v>
      </c>
      <c r="J592" s="6" t="s">
        <v>27</v>
      </c>
      <c r="K592" s="6" t="s">
        <v>1513</v>
      </c>
      <c r="L592" s="6" t="s">
        <v>1545</v>
      </c>
      <c r="M592" s="6" t="s">
        <v>1521</v>
      </c>
      <c r="N592" s="6">
        <v>0</v>
      </c>
      <c r="O592" s="8"/>
      <c r="P592" s="8">
        <v>0.41666666666666669</v>
      </c>
      <c r="Q592" s="8">
        <v>1.75</v>
      </c>
      <c r="R592" s="7">
        <f t="shared" si="186"/>
        <v>6.1026458333333338</v>
      </c>
      <c r="S592" s="17">
        <f t="shared" si="187"/>
        <v>2.4872261904761905</v>
      </c>
      <c r="U592" s="6">
        <v>6</v>
      </c>
      <c r="V592" s="6">
        <v>5</v>
      </c>
      <c r="W592" s="6">
        <v>4</v>
      </c>
      <c r="X592" s="6" t="s">
        <v>28</v>
      </c>
      <c r="Y592" s="8">
        <v>7.2435</v>
      </c>
      <c r="Z592" s="8">
        <v>4.1985000000000001</v>
      </c>
      <c r="AA592" s="8">
        <v>5.9617500000000003</v>
      </c>
      <c r="AB592" s="8">
        <v>6.09</v>
      </c>
      <c r="AC592" s="8">
        <v>6.09</v>
      </c>
      <c r="AD592" s="8">
        <v>5.7374999999999998</v>
      </c>
      <c r="AE592" s="8">
        <v>5.8972500000000005</v>
      </c>
      <c r="AF592" s="8">
        <v>6.2182499999999994</v>
      </c>
      <c r="AG592" s="8">
        <v>7.2435</v>
      </c>
      <c r="AH592" s="21">
        <v>5.5</v>
      </c>
      <c r="AI592" s="21">
        <v>6</v>
      </c>
      <c r="AJ592" s="21">
        <v>7.0515000000000008</v>
      </c>
      <c r="AK592" s="8">
        <f t="shared" si="188"/>
        <v>73.231750000000005</v>
      </c>
      <c r="AL592" s="8">
        <v>2</v>
      </c>
      <c r="AM592" s="17">
        <f t="shared" si="182"/>
        <v>0.27610961551736041</v>
      </c>
      <c r="AN592" s="8">
        <v>3.5</v>
      </c>
      <c r="AO592" s="17">
        <f t="shared" si="183"/>
        <v>0.83363105871144449</v>
      </c>
      <c r="AP592" s="7">
        <v>6</v>
      </c>
      <c r="AQ592" s="17">
        <f t="shared" si="184"/>
        <v>1.0064159013712417</v>
      </c>
      <c r="AR592" s="21">
        <v>6.25</v>
      </c>
      <c r="AS592" s="17">
        <f t="shared" si="185"/>
        <v>1.0262725779967159</v>
      </c>
      <c r="AT592" s="21">
        <v>7</v>
      </c>
      <c r="AU592" s="17">
        <f t="shared" si="189"/>
        <v>1.1494252873563218</v>
      </c>
      <c r="AV592" s="21">
        <v>0</v>
      </c>
      <c r="AW592" s="17">
        <f t="shared" si="190"/>
        <v>0</v>
      </c>
      <c r="AX592" s="17" t="s">
        <v>1516</v>
      </c>
      <c r="AY592" s="21">
        <v>0.17</v>
      </c>
      <c r="AZ592" s="17">
        <f t="shared" si="191"/>
        <v>2.8826995633558013E-2</v>
      </c>
      <c r="BA592" s="17" t="s">
        <v>1516</v>
      </c>
      <c r="BB592" s="21">
        <v>0</v>
      </c>
      <c r="BC592" s="17">
        <f t="shared" si="192"/>
        <v>0</v>
      </c>
      <c r="BD592" s="21">
        <v>0</v>
      </c>
      <c r="BE592" s="17">
        <f t="shared" si="193"/>
        <v>0</v>
      </c>
      <c r="BF592" s="21">
        <v>0</v>
      </c>
      <c r="BG592" s="17">
        <f t="shared" si="194"/>
        <v>0</v>
      </c>
      <c r="BH592" s="21">
        <v>0</v>
      </c>
      <c r="BI592" s="17">
        <f t="shared" si="201"/>
        <v>0</v>
      </c>
      <c r="BJ592" s="21">
        <f t="shared" si="195"/>
        <v>66.180250000000001</v>
      </c>
      <c r="BK592" s="21">
        <f t="shared" si="196"/>
        <v>24.92</v>
      </c>
      <c r="BL592" s="21">
        <f t="shared" si="197"/>
        <v>18.551500000000001</v>
      </c>
      <c r="BM592" s="21">
        <f t="shared" si="198"/>
        <v>0</v>
      </c>
      <c r="BN592" s="17" t="s">
        <v>1601</v>
      </c>
      <c r="BO592" s="17" t="s">
        <v>1601</v>
      </c>
      <c r="BQ592" s="17">
        <v>0.72727272727272729</v>
      </c>
      <c r="BR592" s="26">
        <v>0.72</v>
      </c>
      <c r="BS592" s="26">
        <f t="shared" si="199"/>
        <v>0.82727272727272727</v>
      </c>
      <c r="BU592" s="17">
        <f t="shared" si="200"/>
        <v>0</v>
      </c>
    </row>
    <row r="593" spans="1:73" s="6" customFormat="1" ht="18.75" customHeight="1" x14ac:dyDescent="0.15">
      <c r="A593" s="6" t="s">
        <v>1542</v>
      </c>
      <c r="B593" s="6" t="s">
        <v>510</v>
      </c>
      <c r="C593" s="6" t="s">
        <v>1333</v>
      </c>
      <c r="D593" s="6" t="s">
        <v>597</v>
      </c>
      <c r="E593" s="6" t="s">
        <v>597</v>
      </c>
      <c r="F593" s="6" t="s">
        <v>597</v>
      </c>
      <c r="G593" s="6" t="s">
        <v>355</v>
      </c>
      <c r="H593" s="6" t="s">
        <v>602</v>
      </c>
      <c r="I593" s="6" t="s">
        <v>603</v>
      </c>
      <c r="J593" s="6" t="s">
        <v>29</v>
      </c>
      <c r="K593" s="6" t="s">
        <v>1520</v>
      </c>
      <c r="L593" s="6" t="s">
        <v>1545</v>
      </c>
      <c r="M593" s="6" t="s">
        <v>1521</v>
      </c>
      <c r="N593" s="6">
        <v>0</v>
      </c>
      <c r="O593" s="8"/>
      <c r="P593" s="8">
        <v>0.41666666666666669</v>
      </c>
      <c r="Q593" s="8">
        <v>3.92</v>
      </c>
      <c r="R593" s="7">
        <f t="shared" si="186"/>
        <v>5.2516016666666667</v>
      </c>
      <c r="S593" s="17">
        <f t="shared" si="187"/>
        <v>0.33969430272108858</v>
      </c>
      <c r="U593" s="6">
        <v>5</v>
      </c>
      <c r="V593" s="6">
        <v>4</v>
      </c>
      <c r="W593" s="6">
        <v>3</v>
      </c>
      <c r="X593" s="6" t="s">
        <v>36</v>
      </c>
      <c r="Y593" s="8">
        <v>5.6016399999999997</v>
      </c>
      <c r="Z593" s="8">
        <v>3.2468400000000002</v>
      </c>
      <c r="AA593" s="8">
        <v>4.6104200000000004</v>
      </c>
      <c r="AB593" s="8">
        <v>4.7096</v>
      </c>
      <c r="AC593" s="8">
        <v>4.7096</v>
      </c>
      <c r="AD593" s="8">
        <v>4.4370000000000003</v>
      </c>
      <c r="AE593" s="8">
        <v>4.5605400000000005</v>
      </c>
      <c r="AF593" s="8">
        <v>4.8087799999999996</v>
      </c>
      <c r="AG593" s="8">
        <v>5.6016399999999997</v>
      </c>
      <c r="AH593" s="21">
        <v>4.28</v>
      </c>
      <c r="AI593" s="21">
        <v>11</v>
      </c>
      <c r="AJ593" s="21">
        <v>5.4531600000000005</v>
      </c>
      <c r="AK593" s="8">
        <f t="shared" si="188"/>
        <v>63.019220000000004</v>
      </c>
      <c r="AL593" s="8">
        <v>8</v>
      </c>
      <c r="AM593" s="17">
        <f t="shared" si="182"/>
        <v>1.4281531837104848</v>
      </c>
      <c r="AN593" s="8">
        <v>6</v>
      </c>
      <c r="AO593" s="17">
        <f t="shared" si="183"/>
        <v>1.8479506227593598</v>
      </c>
      <c r="AP593" s="7">
        <v>6</v>
      </c>
      <c r="AQ593" s="17">
        <f t="shared" si="184"/>
        <v>1.3013998724628124</v>
      </c>
      <c r="AR593" s="21">
        <v>4.8</v>
      </c>
      <c r="AS593" s="17">
        <f t="shared" si="185"/>
        <v>1.0191948360794971</v>
      </c>
      <c r="AT593" s="21">
        <v>6</v>
      </c>
      <c r="AU593" s="17">
        <f t="shared" si="189"/>
        <v>1.2739935450993716</v>
      </c>
      <c r="AV593" s="21">
        <v>4.5</v>
      </c>
      <c r="AW593" s="17">
        <f t="shared" si="190"/>
        <v>1.0141987829614605</v>
      </c>
      <c r="AX593" s="17"/>
      <c r="AY593" s="21">
        <v>4.7</v>
      </c>
      <c r="AZ593" s="17">
        <f t="shared" si="191"/>
        <v>1.0305797120516429</v>
      </c>
      <c r="BA593" s="17"/>
      <c r="BB593" s="21">
        <v>0</v>
      </c>
      <c r="BC593" s="17">
        <f t="shared" si="192"/>
        <v>0</v>
      </c>
      <c r="BD593" s="21">
        <v>9.4583333333333339</v>
      </c>
      <c r="BE593" s="17">
        <f t="shared" si="193"/>
        <v>1.6884936078243755</v>
      </c>
      <c r="BF593" s="21">
        <v>9.0416666666666661</v>
      </c>
      <c r="BG593" s="17">
        <f t="shared" si="194"/>
        <v>2.1125389408099684</v>
      </c>
      <c r="BH593" s="21">
        <v>11.250000000000002</v>
      </c>
      <c r="BI593" s="17">
        <f t="shared" si="201"/>
        <v>1.0227272727272729</v>
      </c>
      <c r="BJ593" s="21">
        <f t="shared" si="195"/>
        <v>57.566060000000007</v>
      </c>
      <c r="BK593" s="21">
        <f t="shared" si="196"/>
        <v>69.75</v>
      </c>
      <c r="BL593" s="21">
        <f t="shared" si="197"/>
        <v>20.733160000000002</v>
      </c>
      <c r="BM593" s="21">
        <f t="shared" si="198"/>
        <v>20.291666666666668</v>
      </c>
      <c r="BN593" s="17"/>
      <c r="BO593" s="17"/>
      <c r="BQ593" s="17">
        <v>0.72727272727272729</v>
      </c>
      <c r="BR593" s="26">
        <v>0.72</v>
      </c>
      <c r="BS593" s="26">
        <f t="shared" si="199"/>
        <v>0.82727272727272727</v>
      </c>
      <c r="BU593" s="17">
        <f t="shared" si="200"/>
        <v>0</v>
      </c>
    </row>
    <row r="594" spans="1:73" s="6" customFormat="1" ht="18.75" customHeight="1" x14ac:dyDescent="0.15">
      <c r="A594" s="6" t="s">
        <v>1542</v>
      </c>
      <c r="B594" s="6" t="s">
        <v>510</v>
      </c>
      <c r="C594" s="6" t="s">
        <v>1333</v>
      </c>
      <c r="D594" s="6" t="s">
        <v>597</v>
      </c>
      <c r="E594" s="6" t="s">
        <v>597</v>
      </c>
      <c r="F594" s="6" t="s">
        <v>597</v>
      </c>
      <c r="G594" s="6" t="s">
        <v>355</v>
      </c>
      <c r="H594" s="6" t="s">
        <v>606</v>
      </c>
      <c r="I594" s="6" t="s">
        <v>607</v>
      </c>
      <c r="J594" s="6" t="s">
        <v>27</v>
      </c>
      <c r="K594" s="6" t="s">
        <v>1513</v>
      </c>
      <c r="L594" s="6" t="s">
        <v>1545</v>
      </c>
      <c r="M594" s="6" t="s">
        <v>1518</v>
      </c>
      <c r="N594" s="6">
        <v>1</v>
      </c>
      <c r="O594" s="8"/>
      <c r="P594" s="8">
        <v>3.75</v>
      </c>
      <c r="Q594" s="8">
        <v>9.58</v>
      </c>
      <c r="R594" s="7">
        <f t="shared" si="186"/>
        <v>12.205120809023725</v>
      </c>
      <c r="S594" s="17">
        <f t="shared" si="187"/>
        <v>0.27402096127596298</v>
      </c>
      <c r="U594" s="6">
        <v>6</v>
      </c>
      <c r="V594" s="6">
        <v>4</v>
      </c>
      <c r="W594" s="6">
        <v>3</v>
      </c>
      <c r="X594" s="6" t="s">
        <v>36</v>
      </c>
      <c r="Y594" s="8">
        <v>14.481252742123688</v>
      </c>
      <c r="Z594" s="8">
        <v>8.2726627771295203</v>
      </c>
      <c r="AA594" s="8">
        <v>11.915873978996498</v>
      </c>
      <c r="AB594" s="8">
        <v>12.237406767794633</v>
      </c>
      <c r="AC594" s="8">
        <v>12.18209194865811</v>
      </c>
      <c r="AD594" s="8">
        <v>11.481107117852977</v>
      </c>
      <c r="AE594" s="8">
        <v>11.789679346557758</v>
      </c>
      <c r="AF594" s="8">
        <v>12.434481213535589</v>
      </c>
      <c r="AG594" s="8">
        <v>14.550396266044341</v>
      </c>
      <c r="AH594" s="21">
        <v>11</v>
      </c>
      <c r="AI594" s="21">
        <v>12</v>
      </c>
      <c r="AJ594" s="21">
        <v>14.116497549591598</v>
      </c>
      <c r="AK594" s="8">
        <f t="shared" si="188"/>
        <v>146.4614497082847</v>
      </c>
      <c r="AL594" s="8">
        <v>13</v>
      </c>
      <c r="AM594" s="17">
        <f t="shared" si="182"/>
        <v>0.89771238935600117</v>
      </c>
      <c r="AN594" s="8">
        <v>10</v>
      </c>
      <c r="AO594" s="17">
        <f t="shared" si="183"/>
        <v>1.2088006328078367</v>
      </c>
      <c r="AP594" s="7">
        <v>12</v>
      </c>
      <c r="AQ594" s="17">
        <f t="shared" si="184"/>
        <v>1.007059995863651</v>
      </c>
      <c r="AR594" s="21">
        <v>7.5</v>
      </c>
      <c r="AS594" s="17">
        <f t="shared" si="185"/>
        <v>0.61287494502003992</v>
      </c>
      <c r="AT594" s="21">
        <v>15</v>
      </c>
      <c r="AU594" s="17">
        <f t="shared" si="189"/>
        <v>1.231315611737136</v>
      </c>
      <c r="AV594" s="21">
        <v>0</v>
      </c>
      <c r="AW594" s="17">
        <f t="shared" si="190"/>
        <v>0</v>
      </c>
      <c r="AX594" s="17" t="s">
        <v>1516</v>
      </c>
      <c r="AY594" s="21">
        <v>10.8</v>
      </c>
      <c r="AZ594" s="17">
        <f t="shared" si="191"/>
        <v>0.91605544837428388</v>
      </c>
      <c r="BA594" s="17" t="s">
        <v>1516</v>
      </c>
      <c r="BB594" s="21">
        <v>3.333333333333333</v>
      </c>
      <c r="BC594" s="17">
        <f t="shared" si="192"/>
        <v>0.26807176560810786</v>
      </c>
      <c r="BD594" s="21">
        <v>13.333333333333332</v>
      </c>
      <c r="BE594" s="17">
        <f t="shared" si="193"/>
        <v>0.91635534108777372</v>
      </c>
      <c r="BF594" s="21">
        <v>20.208333333333336</v>
      </c>
      <c r="BG594" s="17">
        <f t="shared" si="194"/>
        <v>1.8371212121212124</v>
      </c>
      <c r="BH594" s="21">
        <v>22.75</v>
      </c>
      <c r="BI594" s="17">
        <f t="shared" si="201"/>
        <v>1.8958333333333333</v>
      </c>
      <c r="BJ594" s="21">
        <f t="shared" si="195"/>
        <v>132.3449521586931</v>
      </c>
      <c r="BK594" s="21">
        <f t="shared" si="196"/>
        <v>127.92499999999998</v>
      </c>
      <c r="BL594" s="21">
        <f t="shared" si="197"/>
        <v>37.1164975495916</v>
      </c>
      <c r="BM594" s="21">
        <f t="shared" si="198"/>
        <v>42.958333333333336</v>
      </c>
      <c r="BN594" s="17"/>
      <c r="BO594" s="17"/>
      <c r="BQ594" s="17">
        <v>0.72727272727272729</v>
      </c>
      <c r="BR594" s="26">
        <v>0.72</v>
      </c>
      <c r="BS594" s="26">
        <f t="shared" si="199"/>
        <v>0.82727272727272727</v>
      </c>
      <c r="BU594" s="17">
        <f t="shared" si="200"/>
        <v>0</v>
      </c>
    </row>
    <row r="595" spans="1:73" s="6" customFormat="1" ht="18.75" customHeight="1" x14ac:dyDescent="0.15">
      <c r="A595" s="6" t="s">
        <v>1542</v>
      </c>
      <c r="B595" s="6" t="s">
        <v>510</v>
      </c>
      <c r="C595" s="6" t="s">
        <v>1333</v>
      </c>
      <c r="D595" s="6" t="s">
        <v>597</v>
      </c>
      <c r="E595" s="6" t="s">
        <v>597</v>
      </c>
      <c r="F595" s="6" t="s">
        <v>597</v>
      </c>
      <c r="G595" s="6" t="s">
        <v>355</v>
      </c>
      <c r="H595" s="6" t="s">
        <v>608</v>
      </c>
      <c r="I595" s="6" t="s">
        <v>609</v>
      </c>
      <c r="J595" s="6" t="s">
        <v>27</v>
      </c>
      <c r="K595" s="6" t="s">
        <v>1513</v>
      </c>
      <c r="L595" s="6" t="s">
        <v>1545</v>
      </c>
      <c r="M595" s="6" t="s">
        <v>1518</v>
      </c>
      <c r="N595" s="6">
        <v>1</v>
      </c>
      <c r="O595" s="8"/>
      <c r="P595" s="8">
        <v>4</v>
      </c>
      <c r="Q595" s="8">
        <v>9.5</v>
      </c>
      <c r="R595" s="7">
        <f t="shared" si="186"/>
        <v>12.205291666666668</v>
      </c>
      <c r="S595" s="17">
        <f t="shared" si="187"/>
        <v>0.28476754385964931</v>
      </c>
      <c r="U595" s="6">
        <v>6</v>
      </c>
      <c r="V595" s="6">
        <v>4</v>
      </c>
      <c r="W595" s="6">
        <v>3</v>
      </c>
      <c r="X595" s="6" t="s">
        <v>36</v>
      </c>
      <c r="Y595" s="8">
        <v>14.487</v>
      </c>
      <c r="Z595" s="8">
        <v>8.3970000000000002</v>
      </c>
      <c r="AA595" s="8">
        <v>11.923500000000001</v>
      </c>
      <c r="AB595" s="8">
        <v>12.18</v>
      </c>
      <c r="AC595" s="8">
        <v>12.18</v>
      </c>
      <c r="AD595" s="8">
        <v>11.475</v>
      </c>
      <c r="AE595" s="8">
        <v>11.794500000000001</v>
      </c>
      <c r="AF595" s="8">
        <v>12.436499999999999</v>
      </c>
      <c r="AG595" s="8">
        <v>14.487</v>
      </c>
      <c r="AH595" s="21">
        <v>11</v>
      </c>
      <c r="AI595" s="21">
        <v>12</v>
      </c>
      <c r="AJ595" s="21">
        <v>14.103000000000002</v>
      </c>
      <c r="AK595" s="8">
        <f t="shared" si="188"/>
        <v>146.46350000000001</v>
      </c>
      <c r="AL595" s="8">
        <v>13</v>
      </c>
      <c r="AM595" s="17">
        <f t="shared" si="182"/>
        <v>0.89735625043142131</v>
      </c>
      <c r="AN595" s="8">
        <v>13</v>
      </c>
      <c r="AO595" s="17">
        <f t="shared" si="183"/>
        <v>1.548171966178397</v>
      </c>
      <c r="AP595" s="7">
        <v>12</v>
      </c>
      <c r="AQ595" s="17">
        <f t="shared" si="184"/>
        <v>1.0064159013712417</v>
      </c>
      <c r="AR595" s="21">
        <v>16.75</v>
      </c>
      <c r="AS595" s="17">
        <f t="shared" si="185"/>
        <v>1.3752052545155993</v>
      </c>
      <c r="AT595" s="21">
        <v>19.670000000000002</v>
      </c>
      <c r="AU595" s="17">
        <f t="shared" si="189"/>
        <v>1.6149425287356323</v>
      </c>
      <c r="AV595" s="21">
        <v>0</v>
      </c>
      <c r="AW595" s="17">
        <f t="shared" si="190"/>
        <v>0</v>
      </c>
      <c r="AX595" s="17" t="s">
        <v>1516</v>
      </c>
      <c r="AY595" s="21">
        <v>11.8</v>
      </c>
      <c r="AZ595" s="17">
        <f t="shared" si="191"/>
        <v>1.0004663190470133</v>
      </c>
      <c r="BA595" s="17"/>
      <c r="BB595" s="21">
        <v>6.9166666666666661</v>
      </c>
      <c r="BC595" s="17">
        <f t="shared" si="192"/>
        <v>0.5561586191184551</v>
      </c>
      <c r="BD595" s="21">
        <v>19.583333333333336</v>
      </c>
      <c r="BE595" s="17">
        <f t="shared" si="193"/>
        <v>1.3517866593037438</v>
      </c>
      <c r="BF595" s="21">
        <v>16.583333333333332</v>
      </c>
      <c r="BG595" s="17">
        <f t="shared" si="194"/>
        <v>1.5075757575757576</v>
      </c>
      <c r="BH595" s="21">
        <v>17.124999999999996</v>
      </c>
      <c r="BI595" s="17">
        <f t="shared" si="201"/>
        <v>1.427083333333333</v>
      </c>
      <c r="BJ595" s="21">
        <f t="shared" si="195"/>
        <v>132.3605</v>
      </c>
      <c r="BK595" s="21">
        <f t="shared" si="196"/>
        <v>146.42833333333334</v>
      </c>
      <c r="BL595" s="21">
        <f t="shared" si="197"/>
        <v>37.103000000000002</v>
      </c>
      <c r="BM595" s="21">
        <f t="shared" si="198"/>
        <v>33.708333333333329</v>
      </c>
      <c r="BN595" s="17"/>
      <c r="BO595" s="17"/>
      <c r="BQ595" s="17">
        <v>0.72727272727272729</v>
      </c>
      <c r="BR595" s="26">
        <v>0.72</v>
      </c>
      <c r="BS595" s="26">
        <f t="shared" si="199"/>
        <v>0.82727272727272727</v>
      </c>
      <c r="BU595" s="17">
        <f t="shared" si="200"/>
        <v>0</v>
      </c>
    </row>
    <row r="596" spans="1:73" s="6" customFormat="1" ht="18.75" customHeight="1" x14ac:dyDescent="0.15">
      <c r="A596" s="6" t="s">
        <v>1542</v>
      </c>
      <c r="B596" s="6" t="s">
        <v>510</v>
      </c>
      <c r="C596" s="6" t="s">
        <v>1333</v>
      </c>
      <c r="D596" s="6" t="s">
        <v>597</v>
      </c>
      <c r="E596" s="6" t="s">
        <v>597</v>
      </c>
      <c r="F596" s="6" t="s">
        <v>597</v>
      </c>
      <c r="G596" s="6" t="s">
        <v>355</v>
      </c>
      <c r="H596" s="6" t="s">
        <v>610</v>
      </c>
      <c r="I596" s="6" t="s">
        <v>611</v>
      </c>
      <c r="J596" s="6" t="s">
        <v>27</v>
      </c>
      <c r="K596" s="6" t="s">
        <v>1519</v>
      </c>
      <c r="L596" s="6" t="s">
        <v>1545</v>
      </c>
      <c r="M596" s="6" t="s">
        <v>1518</v>
      </c>
      <c r="N596" s="6">
        <v>1</v>
      </c>
      <c r="O596" s="8"/>
      <c r="P596" s="8">
        <v>1.3333333333333333</v>
      </c>
      <c r="Q596" s="8">
        <v>7.25</v>
      </c>
      <c r="R596" s="7">
        <f t="shared" si="186"/>
        <v>9.6288400000000003</v>
      </c>
      <c r="S596" s="17">
        <f t="shared" si="187"/>
        <v>0.32811586206896548</v>
      </c>
      <c r="U596" s="6">
        <v>6</v>
      </c>
      <c r="V596" s="6">
        <v>4</v>
      </c>
      <c r="W596" s="6">
        <v>3</v>
      </c>
      <c r="X596" s="6" t="s">
        <v>31</v>
      </c>
      <c r="Y596" s="8">
        <v>11.589600000000001</v>
      </c>
      <c r="Z596" s="8">
        <v>6.7176</v>
      </c>
      <c r="AA596" s="8">
        <v>9.5388000000000002</v>
      </c>
      <c r="AB596" s="8">
        <v>9.7439999999999998</v>
      </c>
      <c r="AC596" s="8">
        <v>9.7439999999999998</v>
      </c>
      <c r="AD596" s="8">
        <v>9.18</v>
      </c>
      <c r="AE596" s="8">
        <v>9.4356000000000009</v>
      </c>
      <c r="AF596" s="8">
        <v>9.9491999999999994</v>
      </c>
      <c r="AG596" s="8">
        <v>11.589600000000001</v>
      </c>
      <c r="AH596" s="21">
        <v>8.8000000000000007</v>
      </c>
      <c r="AI596" s="21"/>
      <c r="AJ596" s="21"/>
      <c r="AK596" s="8">
        <f t="shared" si="188"/>
        <v>96.28840000000001</v>
      </c>
      <c r="AL596" s="8">
        <v>10</v>
      </c>
      <c r="AM596" s="17">
        <f t="shared" si="182"/>
        <v>0.86284254849175113</v>
      </c>
      <c r="AN596" s="8">
        <v>11</v>
      </c>
      <c r="AO596" s="17">
        <f t="shared" si="183"/>
        <v>1.6374895796117661</v>
      </c>
      <c r="AP596" s="7">
        <v>12</v>
      </c>
      <c r="AQ596" s="17">
        <f t="shared" si="184"/>
        <v>1.258019876714052</v>
      </c>
      <c r="AR596" s="21">
        <v>10</v>
      </c>
      <c r="AS596" s="17">
        <f t="shared" si="185"/>
        <v>1.0262725779967159</v>
      </c>
      <c r="AT596" s="21">
        <v>13</v>
      </c>
      <c r="AU596" s="17">
        <f t="shared" si="189"/>
        <v>1.3341543513957308</v>
      </c>
      <c r="AV596" s="21">
        <v>9.1999999999999993</v>
      </c>
      <c r="AW596" s="17">
        <f t="shared" si="190"/>
        <v>1.0021786492374727</v>
      </c>
      <c r="AX596" s="17"/>
      <c r="AY596" s="21">
        <v>4.08</v>
      </c>
      <c r="AZ596" s="17">
        <f t="shared" si="191"/>
        <v>0.4324049345033702</v>
      </c>
      <c r="BA596" s="17" t="s">
        <v>1516</v>
      </c>
      <c r="BB596" s="21">
        <v>5.5</v>
      </c>
      <c r="BC596" s="17">
        <f t="shared" si="192"/>
        <v>0.55280826599123556</v>
      </c>
      <c r="BD596" s="21">
        <v>10.250000000000002</v>
      </c>
      <c r="BE596" s="17">
        <f t="shared" si="193"/>
        <v>0.88441361220404513</v>
      </c>
      <c r="BF596" s="21">
        <v>0</v>
      </c>
      <c r="BG596" s="17">
        <f t="shared" si="194"/>
        <v>0</v>
      </c>
      <c r="BH596" s="21"/>
      <c r="BI596" s="17"/>
      <c r="BJ596" s="21">
        <f t="shared" si="195"/>
        <v>96.28840000000001</v>
      </c>
      <c r="BK596" s="21">
        <f t="shared" si="196"/>
        <v>85.03</v>
      </c>
      <c r="BL596" s="21">
        <f t="shared" si="197"/>
        <v>8.8000000000000007</v>
      </c>
      <c r="BM596" s="21">
        <f t="shared" si="198"/>
        <v>0</v>
      </c>
      <c r="BN596" s="17"/>
      <c r="BO596" s="17"/>
      <c r="BQ596" s="17">
        <v>0.72727272727272729</v>
      </c>
      <c r="BR596" s="26">
        <v>0.72</v>
      </c>
      <c r="BS596" s="26">
        <f t="shared" si="199"/>
        <v>0.82727272727272727</v>
      </c>
      <c r="BU596" s="17" t="e">
        <f t="shared" si="200"/>
        <v>#DIV/0!</v>
      </c>
    </row>
    <row r="597" spans="1:73" s="6" customFormat="1" ht="18.75" customHeight="1" x14ac:dyDescent="0.15">
      <c r="A597" s="6" t="s">
        <v>1542</v>
      </c>
      <c r="B597" s="6" t="s">
        <v>510</v>
      </c>
      <c r="C597" s="6" t="s">
        <v>1333</v>
      </c>
      <c r="D597" s="6" t="s">
        <v>597</v>
      </c>
      <c r="E597" s="6" t="s">
        <v>597</v>
      </c>
      <c r="F597" s="6" t="s">
        <v>597</v>
      </c>
      <c r="G597" s="6" t="s">
        <v>355</v>
      </c>
      <c r="H597" s="6" t="s">
        <v>612</v>
      </c>
      <c r="I597" s="6" t="s">
        <v>613</v>
      </c>
      <c r="J597" s="6" t="s">
        <v>29</v>
      </c>
      <c r="K597" s="6" t="s">
        <v>1520</v>
      </c>
      <c r="L597" s="6" t="s">
        <v>1545</v>
      </c>
      <c r="M597" s="6" t="s">
        <v>1518</v>
      </c>
      <c r="N597" s="6">
        <v>1</v>
      </c>
      <c r="O597" s="8"/>
      <c r="P597" s="8"/>
      <c r="Q597" s="8">
        <v>5.92</v>
      </c>
      <c r="R597" s="7">
        <f t="shared" si="186"/>
        <v>8.0286999999999988</v>
      </c>
      <c r="S597" s="17">
        <f t="shared" si="187"/>
        <v>0.35619932432432422</v>
      </c>
      <c r="V597" s="6">
        <v>1</v>
      </c>
      <c r="X597" s="6" t="s">
        <v>28</v>
      </c>
      <c r="Y597" s="8">
        <v>9.6579999999999995</v>
      </c>
      <c r="Z597" s="8">
        <v>5.5979999999999999</v>
      </c>
      <c r="AA597" s="8">
        <v>7.9490000000000007</v>
      </c>
      <c r="AB597" s="8">
        <v>8.1199999999999992</v>
      </c>
      <c r="AC597" s="8">
        <v>8.1199999999999992</v>
      </c>
      <c r="AD597" s="8">
        <v>7.6499999999999995</v>
      </c>
      <c r="AE597" s="8">
        <v>7.8630000000000004</v>
      </c>
      <c r="AF597" s="8">
        <v>8.2910000000000004</v>
      </c>
      <c r="AG597" s="8">
        <v>9.6579999999999995</v>
      </c>
      <c r="AH597" s="21">
        <v>7.38</v>
      </c>
      <c r="AI597" s="21"/>
      <c r="AJ597" s="21"/>
      <c r="AK597" s="8">
        <f t="shared" si="188"/>
        <v>80.286999999999992</v>
      </c>
      <c r="AL597" s="8">
        <v>12</v>
      </c>
      <c r="AM597" s="17">
        <f t="shared" si="182"/>
        <v>1.2424932698281219</v>
      </c>
      <c r="AN597" s="8">
        <v>5</v>
      </c>
      <c r="AO597" s="17">
        <f t="shared" si="183"/>
        <v>0.89317613433369059</v>
      </c>
      <c r="AP597" s="7">
        <v>10</v>
      </c>
      <c r="AQ597" s="17">
        <f t="shared" si="184"/>
        <v>1.258019876714052</v>
      </c>
      <c r="AR597" s="21">
        <v>8.5</v>
      </c>
      <c r="AS597" s="17">
        <f t="shared" si="185"/>
        <v>1.0467980295566504</v>
      </c>
      <c r="AT597" s="21">
        <v>10.5</v>
      </c>
      <c r="AU597" s="17">
        <f t="shared" si="189"/>
        <v>1.2931034482758621</v>
      </c>
      <c r="AV597" s="21">
        <v>9.379999999999999</v>
      </c>
      <c r="AW597" s="17">
        <f t="shared" si="190"/>
        <v>1.2261437908496731</v>
      </c>
      <c r="AX597" s="17"/>
      <c r="AY597" s="21">
        <v>8.08</v>
      </c>
      <c r="AZ597" s="17">
        <f t="shared" si="191"/>
        <v>1.027597609055068</v>
      </c>
      <c r="BA597" s="17"/>
      <c r="BB597" s="21">
        <v>1.25</v>
      </c>
      <c r="BC597" s="17">
        <f t="shared" si="192"/>
        <v>0.15076589072488239</v>
      </c>
      <c r="BD597" s="21">
        <v>3.333333333333333</v>
      </c>
      <c r="BE597" s="17">
        <f t="shared" si="193"/>
        <v>0.3451370193967005</v>
      </c>
      <c r="BF597" s="21">
        <v>0.58333333333333326</v>
      </c>
      <c r="BG597" s="17">
        <f t="shared" si="194"/>
        <v>7.904245709123757E-2</v>
      </c>
      <c r="BH597" s="21"/>
      <c r="BI597" s="17"/>
      <c r="BJ597" s="21">
        <f t="shared" si="195"/>
        <v>80.286999999999992</v>
      </c>
      <c r="BK597" s="21">
        <f t="shared" si="196"/>
        <v>68.626666666666651</v>
      </c>
      <c r="BL597" s="21">
        <f t="shared" si="197"/>
        <v>7.38</v>
      </c>
      <c r="BM597" s="21">
        <f t="shared" si="198"/>
        <v>0.58333333333333326</v>
      </c>
      <c r="BN597" s="17"/>
      <c r="BO597" s="17"/>
      <c r="BQ597" s="17">
        <v>0.72727272727272729</v>
      </c>
      <c r="BR597" s="26">
        <v>0.72</v>
      </c>
      <c r="BS597" s="26">
        <f t="shared" si="199"/>
        <v>0.82727272727272727</v>
      </c>
      <c r="BU597" s="17" t="e">
        <f t="shared" si="200"/>
        <v>#DIV/0!</v>
      </c>
    </row>
    <row r="598" spans="1:73" s="6" customFormat="1" ht="18.75" customHeight="1" x14ac:dyDescent="0.15">
      <c r="A598" s="6" t="s">
        <v>1542</v>
      </c>
      <c r="B598" s="6" t="s">
        <v>510</v>
      </c>
      <c r="C598" s="6" t="s">
        <v>1333</v>
      </c>
      <c r="D598" s="6" t="s">
        <v>597</v>
      </c>
      <c r="E598" s="6" t="s">
        <v>597</v>
      </c>
      <c r="F598" s="6" t="s">
        <v>597</v>
      </c>
      <c r="G598" s="6" t="s">
        <v>355</v>
      </c>
      <c r="H598" s="6" t="s">
        <v>625</v>
      </c>
      <c r="I598" s="6" t="s">
        <v>626</v>
      </c>
      <c r="J598" s="6" t="s">
        <v>27</v>
      </c>
      <c r="K598" s="6" t="s">
        <v>1513</v>
      </c>
      <c r="L598" s="6" t="s">
        <v>1545</v>
      </c>
      <c r="M598" s="6" t="s">
        <v>1521</v>
      </c>
      <c r="N598" s="6">
        <v>0</v>
      </c>
      <c r="O598" s="8"/>
      <c r="P598" s="8">
        <v>2.7</v>
      </c>
      <c r="Q598" s="8">
        <v>3.92</v>
      </c>
      <c r="R598" s="7">
        <f t="shared" si="186"/>
        <v>5.3584041666666664</v>
      </c>
      <c r="S598" s="17">
        <f t="shared" si="187"/>
        <v>0.36693983843537414</v>
      </c>
      <c r="U598" s="6">
        <v>5</v>
      </c>
      <c r="V598" s="6">
        <v>3</v>
      </c>
      <c r="W598" s="6">
        <v>2</v>
      </c>
      <c r="X598" s="6" t="s">
        <v>28</v>
      </c>
      <c r="Y598" s="8">
        <v>6.2777000000000003</v>
      </c>
      <c r="Z598" s="8">
        <v>3.6387</v>
      </c>
      <c r="AA598" s="8">
        <v>5.1668500000000002</v>
      </c>
      <c r="AB598" s="8">
        <v>5.2779999999999996</v>
      </c>
      <c r="AC598" s="8">
        <v>5.2779999999999996</v>
      </c>
      <c r="AD598" s="8">
        <v>4.9725000000000001</v>
      </c>
      <c r="AE598" s="8">
        <v>5.1109500000000008</v>
      </c>
      <c r="AF598" s="8">
        <v>5.3891499999999999</v>
      </c>
      <c r="AG598" s="8">
        <v>6.2777000000000003</v>
      </c>
      <c r="AH598" s="21">
        <v>4.8</v>
      </c>
      <c r="AI598" s="21">
        <v>6</v>
      </c>
      <c r="AJ598" s="21">
        <v>6.1113000000000008</v>
      </c>
      <c r="AK598" s="8">
        <f t="shared" si="188"/>
        <v>64.300849999999997</v>
      </c>
      <c r="AL598" s="8">
        <v>7</v>
      </c>
      <c r="AM598" s="17">
        <f t="shared" si="182"/>
        <v>1.1150580626662632</v>
      </c>
      <c r="AN598" s="8">
        <v>5</v>
      </c>
      <c r="AO598" s="17">
        <f t="shared" si="183"/>
        <v>1.3741171297441395</v>
      </c>
      <c r="AP598" s="7">
        <v>5.5</v>
      </c>
      <c r="AQ598" s="17">
        <f t="shared" si="184"/>
        <v>1.0644783572195824</v>
      </c>
      <c r="AR598" s="21">
        <v>5.3</v>
      </c>
      <c r="AS598" s="17">
        <f t="shared" si="185"/>
        <v>1.004168245547556</v>
      </c>
      <c r="AT598" s="21">
        <v>5.33</v>
      </c>
      <c r="AU598" s="17">
        <f t="shared" si="189"/>
        <v>1.0098522167487685</v>
      </c>
      <c r="AV598" s="21">
        <v>0</v>
      </c>
      <c r="AW598" s="17">
        <f t="shared" si="190"/>
        <v>0</v>
      </c>
      <c r="AX598" s="17" t="s">
        <v>1516</v>
      </c>
      <c r="AY598" s="21">
        <v>1</v>
      </c>
      <c r="AZ598" s="17">
        <f t="shared" si="191"/>
        <v>0.19565834140423988</v>
      </c>
      <c r="BA598" s="17" t="s">
        <v>1516</v>
      </c>
      <c r="BB598" s="21">
        <v>0.33333333333333331</v>
      </c>
      <c r="BC598" s="17">
        <f t="shared" si="192"/>
        <v>6.1852673117900471E-2</v>
      </c>
      <c r="BD598" s="21">
        <v>0.75</v>
      </c>
      <c r="BE598" s="17">
        <f t="shared" si="193"/>
        <v>0.11947050671424247</v>
      </c>
      <c r="BF598" s="21">
        <v>0</v>
      </c>
      <c r="BG598" s="17">
        <f t="shared" si="194"/>
        <v>0</v>
      </c>
      <c r="BH598" s="21">
        <v>0</v>
      </c>
      <c r="BI598" s="17">
        <f t="shared" si="201"/>
        <v>0</v>
      </c>
      <c r="BJ598" s="21">
        <f t="shared" si="195"/>
        <v>58.189549999999997</v>
      </c>
      <c r="BK598" s="21">
        <f t="shared" si="196"/>
        <v>30.213333333333335</v>
      </c>
      <c r="BL598" s="21">
        <f t="shared" si="197"/>
        <v>16.911300000000001</v>
      </c>
      <c r="BM598" s="21">
        <f t="shared" si="198"/>
        <v>0</v>
      </c>
      <c r="BN598" s="17" t="s">
        <v>1601</v>
      </c>
      <c r="BO598" s="17" t="s">
        <v>1601</v>
      </c>
      <c r="BQ598" s="17">
        <v>0.72727272727272729</v>
      </c>
      <c r="BR598" s="26">
        <v>0.72</v>
      </c>
      <c r="BS598" s="26">
        <f t="shared" si="199"/>
        <v>0.82727272727272727</v>
      </c>
      <c r="BU598" s="17">
        <f t="shared" si="200"/>
        <v>0</v>
      </c>
    </row>
    <row r="599" spans="1:73" s="6" customFormat="1" ht="18.75" customHeight="1" x14ac:dyDescent="0.15">
      <c r="A599" s="6" t="s">
        <v>1542</v>
      </c>
      <c r="B599" s="6" t="s">
        <v>510</v>
      </c>
      <c r="C599" s="6" t="s">
        <v>1333</v>
      </c>
      <c r="D599" s="6" t="s">
        <v>597</v>
      </c>
      <c r="E599" s="6" t="s">
        <v>597</v>
      </c>
      <c r="F599" s="6" t="s">
        <v>597</v>
      </c>
      <c r="G599" s="6" t="s">
        <v>355</v>
      </c>
      <c r="H599" s="6" t="s">
        <v>627</v>
      </c>
      <c r="I599" s="6" t="s">
        <v>628</v>
      </c>
      <c r="J599" s="6" t="s">
        <v>27</v>
      </c>
      <c r="K599" s="6" t="s">
        <v>1519</v>
      </c>
      <c r="L599" s="6" t="s">
        <v>1545</v>
      </c>
      <c r="M599" s="6" t="s">
        <v>1521</v>
      </c>
      <c r="N599" s="6">
        <v>0</v>
      </c>
      <c r="O599" s="8"/>
      <c r="P599" s="8"/>
      <c r="Q599" s="8">
        <v>4.5</v>
      </c>
      <c r="R599" s="7">
        <f t="shared" si="186"/>
        <v>6.2217506399999998</v>
      </c>
      <c r="S599" s="17">
        <f t="shared" si="187"/>
        <v>0.38261125333333323</v>
      </c>
      <c r="V599" s="6">
        <v>4</v>
      </c>
      <c r="W599" s="6">
        <v>3</v>
      </c>
      <c r="X599" s="6" t="s">
        <v>28</v>
      </c>
      <c r="Y599" s="8">
        <v>7.4868815999999994</v>
      </c>
      <c r="Z599" s="8">
        <v>4.3395695999999999</v>
      </c>
      <c r="AA599" s="8">
        <v>6.1620648000000005</v>
      </c>
      <c r="AB599" s="8">
        <v>6.2946239999999989</v>
      </c>
      <c r="AC599" s="8">
        <v>6.2946239999999989</v>
      </c>
      <c r="AD599" s="8">
        <v>5.9302799999999998</v>
      </c>
      <c r="AE599" s="8">
        <v>6.0953976000000001</v>
      </c>
      <c r="AF599" s="8">
        <v>6.4271831999999991</v>
      </c>
      <c r="AG599" s="8">
        <v>7.4868815999999994</v>
      </c>
      <c r="AH599" s="21">
        <v>5.7</v>
      </c>
      <c r="AI599" s="21"/>
      <c r="AJ599" s="21"/>
      <c r="AK599" s="8">
        <f t="shared" si="188"/>
        <v>62.217506399999998</v>
      </c>
      <c r="AL599" s="8">
        <v>7</v>
      </c>
      <c r="AM599" s="17">
        <f t="shared" si="182"/>
        <v>0.93496870579601532</v>
      </c>
      <c r="AN599" s="8">
        <v>4</v>
      </c>
      <c r="AO599" s="17">
        <f t="shared" si="183"/>
        <v>0.92175039662919567</v>
      </c>
      <c r="AP599" s="7">
        <v>6.5</v>
      </c>
      <c r="AQ599" s="17">
        <f t="shared" si="184"/>
        <v>1.0548412278949095</v>
      </c>
      <c r="AR599" s="21">
        <v>6.5</v>
      </c>
      <c r="AS599" s="17">
        <f t="shared" si="185"/>
        <v>1.0326272069626401</v>
      </c>
      <c r="AT599" s="21">
        <v>5.04</v>
      </c>
      <c r="AU599" s="17">
        <f t="shared" si="189"/>
        <v>0.80068324970641624</v>
      </c>
      <c r="AV599" s="21">
        <v>6</v>
      </c>
      <c r="AW599" s="17">
        <f t="shared" si="190"/>
        <v>1.0117566118294583</v>
      </c>
      <c r="AX599" s="17"/>
      <c r="AY599" s="21">
        <v>0.17</v>
      </c>
      <c r="AZ599" s="17">
        <f t="shared" si="191"/>
        <v>2.7889895156306129E-2</v>
      </c>
      <c r="BA599" s="17" t="s">
        <v>1516</v>
      </c>
      <c r="BB599" s="21">
        <v>0</v>
      </c>
      <c r="BC599" s="17">
        <f t="shared" si="192"/>
        <v>0</v>
      </c>
      <c r="BD599" s="21">
        <v>0</v>
      </c>
      <c r="BE599" s="17">
        <f t="shared" si="193"/>
        <v>0</v>
      </c>
      <c r="BF599" s="21">
        <v>0</v>
      </c>
      <c r="BG599" s="17">
        <f t="shared" si="194"/>
        <v>0</v>
      </c>
      <c r="BH599" s="21"/>
      <c r="BI599" s="17"/>
      <c r="BJ599" s="21">
        <f t="shared" si="195"/>
        <v>62.217506399999998</v>
      </c>
      <c r="BK599" s="21">
        <f t="shared" si="196"/>
        <v>35.21</v>
      </c>
      <c r="BL599" s="21">
        <f t="shared" si="197"/>
        <v>5.7</v>
      </c>
      <c r="BM599" s="21">
        <f t="shared" si="198"/>
        <v>0</v>
      </c>
      <c r="BN599" s="17"/>
      <c r="BO599" s="17"/>
      <c r="BQ599" s="17">
        <v>0.72727272727272729</v>
      </c>
      <c r="BR599" s="26">
        <v>0.72</v>
      </c>
      <c r="BS599" s="26">
        <f t="shared" si="199"/>
        <v>0.82727272727272727</v>
      </c>
      <c r="BU599" s="17" t="e">
        <f t="shared" si="200"/>
        <v>#DIV/0!</v>
      </c>
    </row>
    <row r="600" spans="1:73" s="6" customFormat="1" ht="18.75" customHeight="1" x14ac:dyDescent="0.15">
      <c r="A600" s="6" t="s">
        <v>1542</v>
      </c>
      <c r="B600" s="6" t="s">
        <v>510</v>
      </c>
      <c r="C600" s="6" t="s">
        <v>1333</v>
      </c>
      <c r="D600" s="6" t="s">
        <v>597</v>
      </c>
      <c r="E600" s="6" t="s">
        <v>614</v>
      </c>
      <c r="F600" s="6" t="s">
        <v>614</v>
      </c>
      <c r="G600" s="6" t="s">
        <v>333</v>
      </c>
      <c r="H600" s="6" t="s">
        <v>615</v>
      </c>
      <c r="I600" s="6" t="s">
        <v>616</v>
      </c>
      <c r="J600" s="6" t="s">
        <v>27</v>
      </c>
      <c r="K600" s="6" t="s">
        <v>1513</v>
      </c>
      <c r="L600" s="6" t="s">
        <v>1545</v>
      </c>
      <c r="M600" s="6" t="s">
        <v>1518</v>
      </c>
      <c r="N600" s="6">
        <v>1</v>
      </c>
      <c r="O600" s="8"/>
      <c r="P600" s="8">
        <v>1.3333333333333333</v>
      </c>
      <c r="Q600" s="8">
        <v>7.7</v>
      </c>
      <c r="R600" s="7">
        <f t="shared" si="186"/>
        <v>14.761991869918697</v>
      </c>
      <c r="S600" s="17">
        <f t="shared" si="187"/>
        <v>0.91714180128814249</v>
      </c>
      <c r="U600" s="6">
        <v>5</v>
      </c>
      <c r="V600" s="6">
        <v>3</v>
      </c>
      <c r="W600" s="6">
        <v>2</v>
      </c>
      <c r="X600" s="6" t="s">
        <v>41</v>
      </c>
      <c r="Y600" s="8">
        <v>15.180487804878048</v>
      </c>
      <c r="Z600" s="8">
        <v>9.1414634146341456</v>
      </c>
      <c r="AA600" s="8">
        <v>18.782926829268291</v>
      </c>
      <c r="AB600" s="8">
        <v>12.556097560975608</v>
      </c>
      <c r="AC600" s="8">
        <v>14.339024390243903</v>
      </c>
      <c r="AD600" s="8">
        <v>13.25609756097561</v>
      </c>
      <c r="AE600" s="8">
        <v>13.326829268292684</v>
      </c>
      <c r="AF600" s="8">
        <v>14.409756097560976</v>
      </c>
      <c r="AG600" s="8">
        <v>15.804878048780488</v>
      </c>
      <c r="AH600" s="21">
        <v>16.5</v>
      </c>
      <c r="AI600" s="21">
        <v>17</v>
      </c>
      <c r="AJ600" s="21">
        <v>16.846341463414635</v>
      </c>
      <c r="AK600" s="8">
        <f t="shared" si="188"/>
        <v>177.14390243902437</v>
      </c>
      <c r="AL600" s="8">
        <v>19</v>
      </c>
      <c r="AM600" s="17">
        <f t="shared" ref="AM600:AM640" si="202">AL600/Y600</f>
        <v>1.2516066838046274</v>
      </c>
      <c r="AN600" s="8">
        <v>19</v>
      </c>
      <c r="AO600" s="17">
        <f t="shared" ref="AO600:AO640" si="203">AN600/Z600</f>
        <v>2.0784418356456777</v>
      </c>
      <c r="AP600" s="7">
        <v>19</v>
      </c>
      <c r="AQ600" s="17">
        <f t="shared" ref="AQ600:AQ640" si="204">AP600/AA600</f>
        <v>1.0115569406570577</v>
      </c>
      <c r="AR600" s="21">
        <v>12.75</v>
      </c>
      <c r="AS600" s="17">
        <f t="shared" ref="AS600:AS640" si="205">AR600/AB600</f>
        <v>1.0154428904428905</v>
      </c>
      <c r="AT600" s="21">
        <v>15</v>
      </c>
      <c r="AU600" s="17">
        <f t="shared" si="189"/>
        <v>1.0460962748766796</v>
      </c>
      <c r="AV600" s="21">
        <v>13.5</v>
      </c>
      <c r="AW600" s="17">
        <f t="shared" si="190"/>
        <v>1.0183992640294388</v>
      </c>
      <c r="AX600" s="17"/>
      <c r="AY600" s="21">
        <v>21.010000000000005</v>
      </c>
      <c r="AZ600" s="17">
        <f t="shared" si="191"/>
        <v>1.5765190336749637</v>
      </c>
      <c r="BA600" s="17"/>
      <c r="BB600" s="21">
        <v>9.6199999999999992</v>
      </c>
      <c r="BC600" s="17">
        <f t="shared" si="192"/>
        <v>0.66760324983073793</v>
      </c>
      <c r="BD600" s="21">
        <v>17.360000000000003</v>
      </c>
      <c r="BE600" s="17">
        <f t="shared" si="193"/>
        <v>1.0983950617283953</v>
      </c>
      <c r="BF600" s="21">
        <v>17.43</v>
      </c>
      <c r="BG600" s="17">
        <f t="shared" si="194"/>
        <v>1.0563636363636364</v>
      </c>
      <c r="BH600" s="21">
        <v>21.309999999999995</v>
      </c>
      <c r="BI600" s="17">
        <f t="shared" si="201"/>
        <v>1.2535294117647056</v>
      </c>
      <c r="BJ600" s="21">
        <f t="shared" si="195"/>
        <v>160.29756097560974</v>
      </c>
      <c r="BK600" s="21">
        <f t="shared" si="196"/>
        <v>184.98000000000002</v>
      </c>
      <c r="BL600" s="21">
        <f t="shared" si="197"/>
        <v>50.346341463414632</v>
      </c>
      <c r="BM600" s="21">
        <f t="shared" si="198"/>
        <v>38.739999999999995</v>
      </c>
      <c r="BN600" s="17"/>
      <c r="BO600" s="17"/>
      <c r="BQ600" s="17">
        <v>0.90909090909090906</v>
      </c>
      <c r="BR600" s="26">
        <v>0.72</v>
      </c>
      <c r="BS600" s="26">
        <f t="shared" si="199"/>
        <v>1.009090909090909</v>
      </c>
      <c r="BU600" s="17">
        <f t="shared" si="200"/>
        <v>0</v>
      </c>
    </row>
    <row r="601" spans="1:73" s="6" customFormat="1" ht="18.75" customHeight="1" x14ac:dyDescent="0.15">
      <c r="A601" s="6" t="s">
        <v>1542</v>
      </c>
      <c r="B601" s="6" t="s">
        <v>510</v>
      </c>
      <c r="C601" s="6" t="s">
        <v>1333</v>
      </c>
      <c r="D601" s="6" t="s">
        <v>597</v>
      </c>
      <c r="E601" s="6" t="s">
        <v>614</v>
      </c>
      <c r="F601" s="6" t="s">
        <v>614</v>
      </c>
      <c r="G601" s="6" t="s">
        <v>333</v>
      </c>
      <c r="H601" s="6" t="s">
        <v>617</v>
      </c>
      <c r="I601" s="6" t="s">
        <v>618</v>
      </c>
      <c r="J601" s="6" t="s">
        <v>27</v>
      </c>
      <c r="K601" s="6" t="s">
        <v>1513</v>
      </c>
      <c r="L601" s="6" t="s">
        <v>1545</v>
      </c>
      <c r="M601" s="6" t="s">
        <v>1521</v>
      </c>
      <c r="N601" s="6">
        <v>0</v>
      </c>
      <c r="O601" s="8"/>
      <c r="P601" s="8"/>
      <c r="Q601" s="8" t="s">
        <v>1386</v>
      </c>
      <c r="R601" s="7">
        <f t="shared" si="186"/>
        <v>3.9750000000000001</v>
      </c>
      <c r="S601" s="17" t="e">
        <f t="shared" si="187"/>
        <v>#VALUE!</v>
      </c>
      <c r="V601" s="6">
        <v>4</v>
      </c>
      <c r="W601" s="6">
        <v>3</v>
      </c>
      <c r="X601" s="6" t="s">
        <v>28</v>
      </c>
      <c r="Y601" s="8">
        <v>3.5</v>
      </c>
      <c r="Z601" s="8">
        <v>2.5</v>
      </c>
      <c r="AA601" s="8">
        <v>4.5</v>
      </c>
      <c r="AB601" s="8">
        <v>4.5</v>
      </c>
      <c r="AC601" s="8">
        <v>3.8</v>
      </c>
      <c r="AD601" s="8">
        <v>3.8</v>
      </c>
      <c r="AE601" s="8">
        <v>4</v>
      </c>
      <c r="AF601" s="8">
        <v>4</v>
      </c>
      <c r="AG601" s="8">
        <v>4.5</v>
      </c>
      <c r="AH601" s="21">
        <v>4.4000000000000004</v>
      </c>
      <c r="AI601" s="21">
        <v>4.2</v>
      </c>
      <c r="AJ601" s="21">
        <v>4</v>
      </c>
      <c r="AK601" s="8">
        <f t="shared" si="188"/>
        <v>47.7</v>
      </c>
      <c r="AL601" s="8">
        <v>3</v>
      </c>
      <c r="AM601" s="17">
        <f t="shared" si="202"/>
        <v>0.8571428571428571</v>
      </c>
      <c r="AN601" s="8">
        <v>2</v>
      </c>
      <c r="AO601" s="17">
        <f t="shared" si="203"/>
        <v>0.8</v>
      </c>
      <c r="AP601" s="7">
        <v>7</v>
      </c>
      <c r="AQ601" s="17">
        <f t="shared" si="204"/>
        <v>1.5555555555555556</v>
      </c>
      <c r="AR601" s="21">
        <v>4.75</v>
      </c>
      <c r="AS601" s="17">
        <f t="shared" si="205"/>
        <v>1.0555555555555556</v>
      </c>
      <c r="AT601" s="21">
        <v>2.83</v>
      </c>
      <c r="AU601" s="17">
        <f t="shared" si="189"/>
        <v>0.74473684210526325</v>
      </c>
      <c r="AV601" s="21">
        <v>4</v>
      </c>
      <c r="AW601" s="17">
        <f t="shared" si="190"/>
        <v>1.0526315789473684</v>
      </c>
      <c r="AX601" s="17"/>
      <c r="AY601" s="21">
        <v>0.34</v>
      </c>
      <c r="AZ601" s="17">
        <f t="shared" si="191"/>
        <v>8.5000000000000006E-2</v>
      </c>
      <c r="BA601" s="17" t="s">
        <v>1516</v>
      </c>
      <c r="BB601" s="21">
        <v>0.33999999999999997</v>
      </c>
      <c r="BC601" s="17">
        <f t="shared" si="192"/>
        <v>8.4999999999999992E-2</v>
      </c>
      <c r="BD601" s="21">
        <v>0.33</v>
      </c>
      <c r="BE601" s="17">
        <f t="shared" si="193"/>
        <v>7.3333333333333334E-2</v>
      </c>
      <c r="BF601" s="21">
        <v>0.33</v>
      </c>
      <c r="BG601" s="17">
        <f t="shared" si="194"/>
        <v>7.4999999999999997E-2</v>
      </c>
      <c r="BH601" s="21">
        <v>0.42000000000000004</v>
      </c>
      <c r="BI601" s="17">
        <f t="shared" si="201"/>
        <v>0.1</v>
      </c>
      <c r="BJ601" s="21">
        <f t="shared" si="195"/>
        <v>43.7</v>
      </c>
      <c r="BK601" s="21">
        <f t="shared" si="196"/>
        <v>25.339999999999996</v>
      </c>
      <c r="BL601" s="21">
        <f t="shared" si="197"/>
        <v>12.600000000000001</v>
      </c>
      <c r="BM601" s="21">
        <f t="shared" si="198"/>
        <v>0.75</v>
      </c>
      <c r="BN601" s="17" t="s">
        <v>1601</v>
      </c>
      <c r="BO601" s="17" t="s">
        <v>1601</v>
      </c>
      <c r="BQ601" s="17">
        <v>0.90909090909090906</v>
      </c>
      <c r="BR601" s="26">
        <v>0.72</v>
      </c>
      <c r="BS601" s="26">
        <f t="shared" si="199"/>
        <v>1.009090909090909</v>
      </c>
      <c r="BU601" s="17">
        <f t="shared" si="200"/>
        <v>0</v>
      </c>
    </row>
    <row r="602" spans="1:73" s="6" customFormat="1" ht="18.75" customHeight="1" x14ac:dyDescent="0.15">
      <c r="A602" s="6" t="s">
        <v>1542</v>
      </c>
      <c r="B602" s="6" t="s">
        <v>510</v>
      </c>
      <c r="C602" s="6" t="s">
        <v>1333</v>
      </c>
      <c r="D602" s="6" t="s">
        <v>597</v>
      </c>
      <c r="E602" s="6" t="s">
        <v>614</v>
      </c>
      <c r="F602" s="6" t="s">
        <v>614</v>
      </c>
      <c r="G602" s="6" t="s">
        <v>333</v>
      </c>
      <c r="H602" s="6" t="s">
        <v>619</v>
      </c>
      <c r="I602" s="6" t="s">
        <v>620</v>
      </c>
      <c r="J602" s="6" t="s">
        <v>27</v>
      </c>
      <c r="K602" s="6" t="s">
        <v>1513</v>
      </c>
      <c r="L602" s="6" t="s">
        <v>1545</v>
      </c>
      <c r="M602" s="6" t="s">
        <v>1518</v>
      </c>
      <c r="N602" s="6">
        <v>1</v>
      </c>
      <c r="O602" s="8"/>
      <c r="P602" s="8"/>
      <c r="Q602" s="8" t="s">
        <v>1386</v>
      </c>
      <c r="R602" s="7">
        <f t="shared" si="186"/>
        <v>4.2166666666666668</v>
      </c>
      <c r="S602" s="17" t="e">
        <f t="shared" si="187"/>
        <v>#VALUE!</v>
      </c>
      <c r="W602" s="6">
        <v>4</v>
      </c>
      <c r="X602" s="6" t="s">
        <v>28</v>
      </c>
      <c r="Y602" s="8">
        <v>11.2</v>
      </c>
      <c r="Z602" s="8">
        <v>5.6</v>
      </c>
      <c r="AA602" s="8">
        <v>3.7</v>
      </c>
      <c r="AB602" s="8">
        <v>2.8</v>
      </c>
      <c r="AC602" s="8">
        <v>3.8</v>
      </c>
      <c r="AD602" s="8">
        <v>2.8</v>
      </c>
      <c r="AE602" s="8">
        <v>2.9</v>
      </c>
      <c r="AF602" s="8">
        <v>3.1</v>
      </c>
      <c r="AG602" s="8">
        <v>3.6</v>
      </c>
      <c r="AH602" s="21">
        <v>3.6</v>
      </c>
      <c r="AI602" s="21">
        <v>3.8</v>
      </c>
      <c r="AJ602" s="21">
        <v>3.7</v>
      </c>
      <c r="AK602" s="8">
        <f t="shared" si="188"/>
        <v>50.6</v>
      </c>
      <c r="AL602" s="8">
        <v>6</v>
      </c>
      <c r="AM602" s="17">
        <f t="shared" si="202"/>
        <v>0.5357142857142857</v>
      </c>
      <c r="AN602" s="8">
        <v>3</v>
      </c>
      <c r="AO602" s="17">
        <f t="shared" si="203"/>
        <v>0.5357142857142857</v>
      </c>
      <c r="AP602" s="7">
        <v>7</v>
      </c>
      <c r="AQ602" s="17">
        <f t="shared" si="204"/>
        <v>1.8918918918918919</v>
      </c>
      <c r="AR602" s="21">
        <v>3</v>
      </c>
      <c r="AS602" s="17">
        <f t="shared" si="205"/>
        <v>1.0714285714285714</v>
      </c>
      <c r="AT602" s="21">
        <v>10.370000000000001</v>
      </c>
      <c r="AU602" s="17">
        <f t="shared" si="189"/>
        <v>2.728947368421053</v>
      </c>
      <c r="AV602" s="21">
        <v>8.75</v>
      </c>
      <c r="AW602" s="17">
        <f t="shared" si="190"/>
        <v>3.125</v>
      </c>
      <c r="AX602" s="17"/>
      <c r="AY602" s="21">
        <v>1.52</v>
      </c>
      <c r="AZ602" s="17">
        <f t="shared" si="191"/>
        <v>0.52413793103448281</v>
      </c>
      <c r="BA602" s="17" t="s">
        <v>1516</v>
      </c>
      <c r="BB602" s="21">
        <v>0.71</v>
      </c>
      <c r="BC602" s="17">
        <f t="shared" si="192"/>
        <v>0.2290322580645161</v>
      </c>
      <c r="BD602" s="21">
        <v>0.38</v>
      </c>
      <c r="BE602" s="17">
        <f t="shared" si="193"/>
        <v>0.10555555555555556</v>
      </c>
      <c r="BF602" s="21">
        <v>0.34</v>
      </c>
      <c r="BG602" s="17">
        <f t="shared" si="194"/>
        <v>9.4444444444444442E-2</v>
      </c>
      <c r="BH602" s="21">
        <v>0.41000000000000003</v>
      </c>
      <c r="BI602" s="17">
        <f t="shared" si="201"/>
        <v>0.10789473684210528</v>
      </c>
      <c r="BJ602" s="21">
        <f t="shared" si="195"/>
        <v>46.9</v>
      </c>
      <c r="BK602" s="21">
        <f t="shared" si="196"/>
        <v>41.480000000000011</v>
      </c>
      <c r="BL602" s="21">
        <f t="shared" si="197"/>
        <v>11.100000000000001</v>
      </c>
      <c r="BM602" s="21">
        <f t="shared" si="198"/>
        <v>0.75</v>
      </c>
      <c r="BN602" s="17" t="s">
        <v>1601</v>
      </c>
      <c r="BO602" s="17" t="s">
        <v>1601</v>
      </c>
      <c r="BQ602" s="17">
        <v>0.90909090909090906</v>
      </c>
      <c r="BR602" s="26">
        <v>0.72</v>
      </c>
      <c r="BS602" s="26">
        <f t="shared" si="199"/>
        <v>1.009090909090909</v>
      </c>
      <c r="BU602" s="17">
        <f t="shared" si="200"/>
        <v>0</v>
      </c>
    </row>
    <row r="603" spans="1:73" s="6" customFormat="1" ht="18.75" customHeight="1" x14ac:dyDescent="0.15">
      <c r="A603" s="6" t="s">
        <v>1542</v>
      </c>
      <c r="B603" s="6" t="s">
        <v>510</v>
      </c>
      <c r="C603" s="6" t="s">
        <v>1333</v>
      </c>
      <c r="D603" s="6" t="s">
        <v>597</v>
      </c>
      <c r="E603" s="6" t="s">
        <v>614</v>
      </c>
      <c r="F603" s="6" t="s">
        <v>614</v>
      </c>
      <c r="G603" s="6" t="s">
        <v>333</v>
      </c>
      <c r="H603" s="6" t="s">
        <v>621</v>
      </c>
      <c r="I603" s="6" t="s">
        <v>622</v>
      </c>
      <c r="J603" s="6" t="s">
        <v>27</v>
      </c>
      <c r="K603" s="6" t="s">
        <v>1513</v>
      </c>
      <c r="L603" s="6" t="s">
        <v>1545</v>
      </c>
      <c r="M603" s="6" t="s">
        <v>1521</v>
      </c>
      <c r="N603" s="6">
        <v>0</v>
      </c>
      <c r="O603" s="8"/>
      <c r="P603" s="8"/>
      <c r="Q603" s="8" t="s">
        <v>1386</v>
      </c>
      <c r="R603" s="7">
        <f t="shared" si="186"/>
        <v>9.8819512195121941</v>
      </c>
      <c r="S603" s="17" t="e">
        <f t="shared" si="187"/>
        <v>#VALUE!</v>
      </c>
      <c r="W603" s="6">
        <v>4</v>
      </c>
      <c r="X603" s="6" t="s">
        <v>28</v>
      </c>
      <c r="Y603" s="8">
        <v>10.097560975609756</v>
      </c>
      <c r="Z603" s="8">
        <v>6.3</v>
      </c>
      <c r="AA603" s="8">
        <v>12.585365853658535</v>
      </c>
      <c r="AB603" s="8">
        <v>9.2195121951219505</v>
      </c>
      <c r="AC603" s="8">
        <v>9.8048780487804876</v>
      </c>
      <c r="AD603" s="8">
        <v>9.2195121951219505</v>
      </c>
      <c r="AE603" s="8">
        <v>9.3658536585365848</v>
      </c>
      <c r="AF603" s="8">
        <v>9.9512195121951219</v>
      </c>
      <c r="AG603" s="8">
        <v>10.97560975609756</v>
      </c>
      <c r="AH603" s="21">
        <v>11.3</v>
      </c>
      <c r="AI603" s="21"/>
      <c r="AJ603" s="21"/>
      <c r="AK603" s="8">
        <f t="shared" si="188"/>
        <v>98.819512195121945</v>
      </c>
      <c r="AL603" s="8">
        <v>3</v>
      </c>
      <c r="AM603" s="17">
        <f t="shared" si="202"/>
        <v>0.29710144927536231</v>
      </c>
      <c r="AN603" s="8">
        <v>3.5</v>
      </c>
      <c r="AO603" s="17">
        <f t="shared" si="203"/>
        <v>0.55555555555555558</v>
      </c>
      <c r="AP603" s="7">
        <v>13</v>
      </c>
      <c r="AQ603" s="17">
        <f t="shared" si="204"/>
        <v>1.0329457364341086</v>
      </c>
      <c r="AR603" s="21">
        <v>9.5</v>
      </c>
      <c r="AS603" s="17">
        <f t="shared" si="205"/>
        <v>1.0304232804232805</v>
      </c>
      <c r="AT603" s="21">
        <v>10</v>
      </c>
      <c r="AU603" s="17">
        <f t="shared" si="189"/>
        <v>1.0199004975124377</v>
      </c>
      <c r="AV603" s="21">
        <v>9.5</v>
      </c>
      <c r="AW603" s="17">
        <f t="shared" si="190"/>
        <v>1.0304232804232805</v>
      </c>
      <c r="AX603" s="17"/>
      <c r="AY603" s="21">
        <v>0.33</v>
      </c>
      <c r="AZ603" s="17">
        <f t="shared" si="191"/>
        <v>3.5234375000000005E-2</v>
      </c>
      <c r="BA603" s="17" t="s">
        <v>1516</v>
      </c>
      <c r="BB603" s="21">
        <v>0.33999999999999997</v>
      </c>
      <c r="BC603" s="17">
        <f t="shared" si="192"/>
        <v>3.4166666666666665E-2</v>
      </c>
      <c r="BD603" s="21">
        <v>0.29000000000000004</v>
      </c>
      <c r="BE603" s="17">
        <f t="shared" si="193"/>
        <v>2.6422222222222229E-2</v>
      </c>
      <c r="BF603" s="21">
        <v>0.34</v>
      </c>
      <c r="BG603" s="17">
        <f t="shared" si="194"/>
        <v>3.0088495575221239E-2</v>
      </c>
      <c r="BH603" s="21"/>
      <c r="BI603" s="17"/>
      <c r="BJ603" s="21">
        <f t="shared" si="195"/>
        <v>98.819512195121945</v>
      </c>
      <c r="BK603" s="21">
        <f t="shared" si="196"/>
        <v>49.800000000000004</v>
      </c>
      <c r="BL603" s="21">
        <f t="shared" si="197"/>
        <v>11.3</v>
      </c>
      <c r="BM603" s="21">
        <f t="shared" si="198"/>
        <v>0.34</v>
      </c>
      <c r="BN603" s="17"/>
      <c r="BO603" s="17"/>
      <c r="BQ603" s="17">
        <v>0.90909090909090906</v>
      </c>
      <c r="BR603" s="26">
        <v>0.72</v>
      </c>
      <c r="BS603" s="26">
        <f t="shared" si="199"/>
        <v>1.009090909090909</v>
      </c>
      <c r="BU603" s="17" t="e">
        <f t="shared" si="200"/>
        <v>#DIV/0!</v>
      </c>
    </row>
    <row r="604" spans="1:73" s="6" customFormat="1" ht="18.75" customHeight="1" x14ac:dyDescent="0.15">
      <c r="A604" s="6" t="s">
        <v>1542</v>
      </c>
      <c r="B604" s="6" t="s">
        <v>510</v>
      </c>
      <c r="C604" s="6" t="s">
        <v>1333</v>
      </c>
      <c r="D604" s="6" t="s">
        <v>597</v>
      </c>
      <c r="E604" s="6" t="s">
        <v>614</v>
      </c>
      <c r="F604" s="6" t="s">
        <v>614</v>
      </c>
      <c r="G604" s="6" t="s">
        <v>333</v>
      </c>
      <c r="H604" s="6" t="s">
        <v>623</v>
      </c>
      <c r="I604" s="6" t="s">
        <v>624</v>
      </c>
      <c r="J604" s="6" t="s">
        <v>29</v>
      </c>
      <c r="K604" s="6" t="s">
        <v>1520</v>
      </c>
      <c r="L604" s="6" t="s">
        <v>1545</v>
      </c>
      <c r="M604" s="6" t="s">
        <v>1521</v>
      </c>
      <c r="N604" s="6">
        <v>0</v>
      </c>
      <c r="O604" s="8"/>
      <c r="P604" s="8"/>
      <c r="Q604" s="8" t="s">
        <v>1386</v>
      </c>
      <c r="R604" s="7">
        <f t="shared" si="186"/>
        <v>10.151219512195111</v>
      </c>
      <c r="S604" s="17" t="e">
        <f t="shared" si="187"/>
        <v>#VALUE!</v>
      </c>
      <c r="W604" s="6">
        <v>4</v>
      </c>
      <c r="X604" s="6" t="s">
        <v>28</v>
      </c>
      <c r="Y604" s="8">
        <v>8.4146341463414647</v>
      </c>
      <c r="Z604" s="8">
        <v>7.25</v>
      </c>
      <c r="AA604" s="8">
        <v>12</v>
      </c>
      <c r="AB604" s="8">
        <v>8.7229268292682907</v>
      </c>
      <c r="AC604" s="8">
        <v>9.4600000000000009</v>
      </c>
      <c r="AD604" s="8">
        <v>9.7229268292682907</v>
      </c>
      <c r="AE604" s="8">
        <v>9.8048780487804894</v>
      </c>
      <c r="AF604" s="8">
        <v>10.3426829268292</v>
      </c>
      <c r="AG604" s="8">
        <v>11.116341463414599</v>
      </c>
      <c r="AH604" s="21">
        <v>11.6</v>
      </c>
      <c r="AI604" s="21">
        <v>12</v>
      </c>
      <c r="AJ604" s="21">
        <v>11.380243902439</v>
      </c>
      <c r="AK604" s="8">
        <f t="shared" si="188"/>
        <v>121.81463414634133</v>
      </c>
      <c r="AL604" s="8">
        <v>3</v>
      </c>
      <c r="AM604" s="17">
        <f t="shared" si="202"/>
        <v>0.35652173913043472</v>
      </c>
      <c r="AN604" s="8">
        <v>0.5</v>
      </c>
      <c r="AO604" s="17">
        <f t="shared" si="203"/>
        <v>6.8965517241379309E-2</v>
      </c>
      <c r="AP604" s="7">
        <v>12</v>
      </c>
      <c r="AQ604" s="17">
        <f t="shared" si="204"/>
        <v>1</v>
      </c>
      <c r="AR604" s="21">
        <v>8.75</v>
      </c>
      <c r="AS604" s="17">
        <f t="shared" si="205"/>
        <v>1.0031036796778887</v>
      </c>
      <c r="AT604" s="21">
        <v>5.2</v>
      </c>
      <c r="AU604" s="17">
        <f t="shared" si="189"/>
        <v>0.54968287526427062</v>
      </c>
      <c r="AV604" s="21">
        <v>10</v>
      </c>
      <c r="AW604" s="17">
        <f t="shared" si="190"/>
        <v>1.028496889424042</v>
      </c>
      <c r="AX604" s="17"/>
      <c r="AY604" s="21">
        <v>8.26</v>
      </c>
      <c r="AZ604" s="17">
        <f t="shared" si="191"/>
        <v>0.84243781094527348</v>
      </c>
      <c r="BA604" s="17" t="s">
        <v>1516</v>
      </c>
      <c r="BB604" s="21">
        <v>10.169999999999998</v>
      </c>
      <c r="BC604" s="17">
        <f t="shared" si="192"/>
        <v>0.98330385567740286</v>
      </c>
      <c r="BD604" s="21">
        <v>9.42</v>
      </c>
      <c r="BE604" s="17">
        <f t="shared" si="193"/>
        <v>0.84740110143274283</v>
      </c>
      <c r="BF604" s="21">
        <v>8.8000000000000007</v>
      </c>
      <c r="BG604" s="17">
        <f t="shared" si="194"/>
        <v>0.75862068965517249</v>
      </c>
      <c r="BH604" s="21">
        <v>11.71</v>
      </c>
      <c r="BI604" s="17">
        <f t="shared" si="201"/>
        <v>0.97583333333333344</v>
      </c>
      <c r="BJ604" s="21">
        <f t="shared" si="195"/>
        <v>110.43439024390233</v>
      </c>
      <c r="BK604" s="21">
        <f t="shared" si="196"/>
        <v>87.81</v>
      </c>
      <c r="BL604" s="21">
        <f t="shared" si="197"/>
        <v>34.980243902439</v>
      </c>
      <c r="BM604" s="21">
        <f t="shared" si="198"/>
        <v>20.51</v>
      </c>
      <c r="BN604" s="17"/>
      <c r="BO604" s="17" t="s">
        <v>1601</v>
      </c>
      <c r="BQ604" s="17">
        <v>0.90909090909090906</v>
      </c>
      <c r="BR604" s="26">
        <v>0.72</v>
      </c>
      <c r="BS604" s="26">
        <f t="shared" si="199"/>
        <v>1.009090909090909</v>
      </c>
      <c r="BU604" s="17">
        <f t="shared" si="200"/>
        <v>0</v>
      </c>
    </row>
    <row r="605" spans="1:73" s="6" customFormat="1" ht="18.75" customHeight="1" x14ac:dyDescent="0.15">
      <c r="A605" s="6" t="s">
        <v>1542</v>
      </c>
      <c r="B605" s="6" t="s">
        <v>510</v>
      </c>
      <c r="C605" s="6" t="s">
        <v>1333</v>
      </c>
      <c r="D605" s="6" t="s">
        <v>511</v>
      </c>
      <c r="E605" s="6" t="s">
        <v>511</v>
      </c>
      <c r="F605" s="6" t="s">
        <v>511</v>
      </c>
      <c r="G605" s="6" t="s">
        <v>24</v>
      </c>
      <c r="H605" s="6" t="s">
        <v>523</v>
      </c>
      <c r="I605" s="6" t="s">
        <v>524</v>
      </c>
      <c r="J605" s="6" t="s">
        <v>27</v>
      </c>
      <c r="K605" s="6" t="s">
        <v>1513</v>
      </c>
      <c r="L605" s="6" t="s">
        <v>1545</v>
      </c>
      <c r="M605" s="6" t="s">
        <v>1518</v>
      </c>
      <c r="N605" s="6">
        <v>2</v>
      </c>
      <c r="O605" s="8"/>
      <c r="P605" s="8">
        <v>40</v>
      </c>
      <c r="Q605" s="8">
        <v>44</v>
      </c>
      <c r="R605" s="7">
        <f t="shared" si="186"/>
        <v>50.966666666666661</v>
      </c>
      <c r="S605" s="17">
        <f t="shared" si="187"/>
        <v>0.15833333333333321</v>
      </c>
      <c r="U605" s="6">
        <v>2</v>
      </c>
      <c r="V605" s="6">
        <v>2</v>
      </c>
      <c r="W605" s="6">
        <v>1</v>
      </c>
      <c r="X605" s="6" t="s">
        <v>31</v>
      </c>
      <c r="Y605" s="8">
        <v>60.66</v>
      </c>
      <c r="Z605" s="8">
        <v>39.42</v>
      </c>
      <c r="AA605" s="8">
        <v>50.4</v>
      </c>
      <c r="AB605" s="8">
        <v>48.59</v>
      </c>
      <c r="AC605" s="8">
        <v>51.27</v>
      </c>
      <c r="AD605" s="8">
        <v>49.9</v>
      </c>
      <c r="AE605" s="8">
        <v>50.66</v>
      </c>
      <c r="AF605" s="8">
        <v>56.7</v>
      </c>
      <c r="AG605" s="8">
        <v>59.9</v>
      </c>
      <c r="AH605" s="21">
        <v>55.2</v>
      </c>
      <c r="AI605" s="21">
        <v>28</v>
      </c>
      <c r="AJ605" s="21">
        <v>60.9</v>
      </c>
      <c r="AK605" s="8">
        <f t="shared" si="188"/>
        <v>611.59999999999991</v>
      </c>
      <c r="AL605" s="8">
        <v>20</v>
      </c>
      <c r="AM605" s="17">
        <f t="shared" si="202"/>
        <v>0.32970656116056712</v>
      </c>
      <c r="AN605" s="8">
        <v>24.5</v>
      </c>
      <c r="AO605" s="17">
        <f t="shared" si="203"/>
        <v>0.62151192288178592</v>
      </c>
      <c r="AP605" s="7">
        <v>17.8</v>
      </c>
      <c r="AQ605" s="17">
        <f t="shared" si="204"/>
        <v>0.3531746031746032</v>
      </c>
      <c r="AR605" s="21">
        <v>24.17</v>
      </c>
      <c r="AS605" s="17">
        <f t="shared" si="205"/>
        <v>0.49742745420868489</v>
      </c>
      <c r="AT605" s="21">
        <v>15.8</v>
      </c>
      <c r="AU605" s="17">
        <f t="shared" si="189"/>
        <v>0.30817242051882193</v>
      </c>
      <c r="AV605" s="21">
        <v>23.7</v>
      </c>
      <c r="AW605" s="17">
        <f t="shared" si="190"/>
        <v>0.47494989979959917</v>
      </c>
      <c r="AX605" s="17" t="s">
        <v>1516</v>
      </c>
      <c r="AY605" s="21">
        <v>10.65</v>
      </c>
      <c r="AZ605" s="17">
        <f t="shared" si="191"/>
        <v>0.21022502960915912</v>
      </c>
      <c r="BA605" s="17" t="s">
        <v>1516</v>
      </c>
      <c r="BB605" s="21">
        <v>2.5</v>
      </c>
      <c r="BC605" s="17">
        <f t="shared" si="192"/>
        <v>4.4091710758377423E-2</v>
      </c>
      <c r="BD605" s="21">
        <v>16.875</v>
      </c>
      <c r="BE605" s="17">
        <f t="shared" si="193"/>
        <v>0.28171953255425708</v>
      </c>
      <c r="BF605" s="21">
        <v>24.375</v>
      </c>
      <c r="BG605" s="17">
        <f t="shared" si="194"/>
        <v>0.44157608695652173</v>
      </c>
      <c r="BH605" s="21">
        <v>24.75</v>
      </c>
      <c r="BI605" s="17">
        <f t="shared" si="201"/>
        <v>0.8839285714285714</v>
      </c>
      <c r="BJ605" s="21">
        <f t="shared" si="195"/>
        <v>550.69999999999993</v>
      </c>
      <c r="BK605" s="21">
        <f t="shared" si="196"/>
        <v>205.12</v>
      </c>
      <c r="BL605" s="21">
        <f t="shared" si="197"/>
        <v>144.1</v>
      </c>
      <c r="BM605" s="21">
        <f t="shared" si="198"/>
        <v>49.125</v>
      </c>
      <c r="BN605" s="17"/>
      <c r="BO605" s="17" t="s">
        <v>1601</v>
      </c>
      <c r="BQ605" s="17">
        <v>0.59546927379785664</v>
      </c>
      <c r="BR605" s="26">
        <v>0.72</v>
      </c>
      <c r="BS605" s="26">
        <f t="shared" si="199"/>
        <v>0.69546927379785661</v>
      </c>
      <c r="BU605" s="17">
        <f t="shared" si="200"/>
        <v>0</v>
      </c>
    </row>
    <row r="606" spans="1:73" s="6" customFormat="1" ht="18.75" customHeight="1" x14ac:dyDescent="0.15">
      <c r="A606" s="6" t="s">
        <v>1542</v>
      </c>
      <c r="B606" s="6" t="s">
        <v>510</v>
      </c>
      <c r="C606" s="6" t="s">
        <v>1333</v>
      </c>
      <c r="D606" s="6" t="s">
        <v>511</v>
      </c>
      <c r="E606" s="6" t="s">
        <v>511</v>
      </c>
      <c r="F606" s="6" t="s">
        <v>511</v>
      </c>
      <c r="G606" s="6" t="s">
        <v>24</v>
      </c>
      <c r="H606" s="6" t="s">
        <v>525</v>
      </c>
      <c r="I606" s="6" t="s">
        <v>526</v>
      </c>
      <c r="J606" s="6" t="s">
        <v>29</v>
      </c>
      <c r="K606" s="6" t="s">
        <v>1520</v>
      </c>
      <c r="L606" s="6" t="s">
        <v>1545</v>
      </c>
      <c r="M606" s="6" t="s">
        <v>1518</v>
      </c>
      <c r="N606" s="6">
        <v>1</v>
      </c>
      <c r="O606" s="8"/>
      <c r="P606" s="8">
        <v>16</v>
      </c>
      <c r="Q606" s="8">
        <v>17</v>
      </c>
      <c r="R606" s="7">
        <f t="shared" si="186"/>
        <v>20.696375000000007</v>
      </c>
      <c r="S606" s="17">
        <f t="shared" si="187"/>
        <v>0.21743382352941221</v>
      </c>
      <c r="U606" s="6">
        <v>3</v>
      </c>
      <c r="V606" s="6">
        <v>3</v>
      </c>
      <c r="W606" s="6">
        <v>2</v>
      </c>
      <c r="X606" s="6" t="s">
        <v>36</v>
      </c>
      <c r="Y606" s="8">
        <v>25.3535</v>
      </c>
      <c r="Z606" s="8">
        <v>16.477499999999999</v>
      </c>
      <c r="AA606" s="8">
        <v>20.6495</v>
      </c>
      <c r="AB606" s="8">
        <v>19.8935</v>
      </c>
      <c r="AC606" s="8">
        <v>21.013500000000001</v>
      </c>
      <c r="AD606" s="8">
        <v>19.753500000000003</v>
      </c>
      <c r="AE606" s="8">
        <v>20.369500000000002</v>
      </c>
      <c r="AF606" s="8">
        <v>21.573499999999999</v>
      </c>
      <c r="AG606" s="8">
        <v>24.149500000000003</v>
      </c>
      <c r="AH606" s="21">
        <v>22.4695</v>
      </c>
      <c r="AI606" s="21">
        <v>12</v>
      </c>
      <c r="AJ606" s="21">
        <v>24.653500000000001</v>
      </c>
      <c r="AK606" s="8">
        <f t="shared" si="188"/>
        <v>248.35650000000007</v>
      </c>
      <c r="AL606" s="8">
        <v>6</v>
      </c>
      <c r="AM606" s="17">
        <f t="shared" si="202"/>
        <v>0.23665371644940542</v>
      </c>
      <c r="AN606" s="8">
        <v>11.41</v>
      </c>
      <c r="AO606" s="17">
        <f t="shared" si="203"/>
        <v>0.69245941435290548</v>
      </c>
      <c r="AP606" s="7">
        <v>5</v>
      </c>
      <c r="AQ606" s="17">
        <f t="shared" si="204"/>
        <v>0.2421366134773239</v>
      </c>
      <c r="AR606" s="21">
        <v>12.03</v>
      </c>
      <c r="AS606" s="17">
        <f t="shared" si="205"/>
        <v>0.60472013471736996</v>
      </c>
      <c r="AT606" s="21">
        <v>12.4</v>
      </c>
      <c r="AU606" s="17">
        <f t="shared" si="189"/>
        <v>0.59009684250600802</v>
      </c>
      <c r="AV606" s="21">
        <v>11.65</v>
      </c>
      <c r="AW606" s="17">
        <f t="shared" si="190"/>
        <v>0.58976890171362029</v>
      </c>
      <c r="AX606" s="17" t="s">
        <v>1516</v>
      </c>
      <c r="AY606" s="21">
        <v>9.1199999999999992</v>
      </c>
      <c r="AZ606" s="17">
        <f t="shared" si="191"/>
        <v>0.44772822111490207</v>
      </c>
      <c r="BA606" s="17" t="s">
        <v>1516</v>
      </c>
      <c r="BB606" s="21">
        <v>1.25</v>
      </c>
      <c r="BC606" s="17">
        <f t="shared" si="192"/>
        <v>5.7941455952905188E-2</v>
      </c>
      <c r="BD606" s="21">
        <v>11.583333333333334</v>
      </c>
      <c r="BE606" s="17">
        <f t="shared" si="193"/>
        <v>0.47965106247886424</v>
      </c>
      <c r="BF606" s="21">
        <v>14.5</v>
      </c>
      <c r="BG606" s="17">
        <f t="shared" si="194"/>
        <v>0.64531921048532459</v>
      </c>
      <c r="BH606" s="21">
        <v>11.666666666666666</v>
      </c>
      <c r="BI606" s="17">
        <f t="shared" si="201"/>
        <v>0.97222222222222221</v>
      </c>
      <c r="BJ606" s="21">
        <f t="shared" si="195"/>
        <v>223.70300000000006</v>
      </c>
      <c r="BK606" s="21">
        <f t="shared" si="196"/>
        <v>106.61</v>
      </c>
      <c r="BL606" s="21">
        <f t="shared" si="197"/>
        <v>59.122999999999998</v>
      </c>
      <c r="BM606" s="21">
        <f t="shared" si="198"/>
        <v>26.166666666666664</v>
      </c>
      <c r="BN606" s="17"/>
      <c r="BO606" s="17" t="s">
        <v>1601</v>
      </c>
      <c r="BQ606" s="17">
        <v>0.59546927379785664</v>
      </c>
      <c r="BR606" s="26">
        <v>0.72</v>
      </c>
      <c r="BS606" s="26">
        <f t="shared" si="199"/>
        <v>0.69546927379785661</v>
      </c>
      <c r="BU606" s="17">
        <f t="shared" si="200"/>
        <v>0</v>
      </c>
    </row>
    <row r="607" spans="1:73" s="6" customFormat="1" ht="18.75" customHeight="1" x14ac:dyDescent="0.15">
      <c r="A607" s="6" t="s">
        <v>1542</v>
      </c>
      <c r="B607" s="6" t="s">
        <v>510</v>
      </c>
      <c r="C607" s="6" t="s">
        <v>1333</v>
      </c>
      <c r="D607" s="6" t="s">
        <v>511</v>
      </c>
      <c r="E607" s="6" t="s">
        <v>511</v>
      </c>
      <c r="F607" s="6" t="s">
        <v>511</v>
      </c>
      <c r="G607" s="6" t="s">
        <v>24</v>
      </c>
      <c r="H607" s="6" t="s">
        <v>527</v>
      </c>
      <c r="I607" s="6" t="s">
        <v>528</v>
      </c>
      <c r="J607" s="6" t="s">
        <v>29</v>
      </c>
      <c r="K607" s="6" t="s">
        <v>1520</v>
      </c>
      <c r="L607" s="6" t="s">
        <v>1545</v>
      </c>
      <c r="M607" s="6" t="s">
        <v>1518</v>
      </c>
      <c r="N607" s="6">
        <v>1</v>
      </c>
      <c r="O607" s="8"/>
      <c r="P607" s="8">
        <v>6.41</v>
      </c>
      <c r="Q607" s="8">
        <v>1.08</v>
      </c>
      <c r="R607" s="7">
        <f t="shared" si="186"/>
        <v>7.2313499999999991</v>
      </c>
      <c r="S607" s="17">
        <f t="shared" si="187"/>
        <v>5.6956944444444435</v>
      </c>
      <c r="U607" s="6">
        <v>4</v>
      </c>
      <c r="V607" s="6">
        <v>4</v>
      </c>
      <c r="W607" s="6">
        <v>3</v>
      </c>
      <c r="X607" s="6" t="s">
        <v>28</v>
      </c>
      <c r="Y607" s="8">
        <v>6.9997999999999996</v>
      </c>
      <c r="Z607" s="8">
        <v>6.5549999999999997</v>
      </c>
      <c r="AA607" s="8">
        <v>6.9126000000000003</v>
      </c>
      <c r="AB607" s="8">
        <v>6.8478000000000003</v>
      </c>
      <c r="AC607" s="8">
        <v>6.9438000000000004</v>
      </c>
      <c r="AD607" s="8">
        <v>7.0998000000000001</v>
      </c>
      <c r="AE607" s="8">
        <v>6.8886000000000003</v>
      </c>
      <c r="AF607" s="8">
        <v>6.9918000000000005</v>
      </c>
      <c r="AG607" s="8">
        <v>7.2126000000000001</v>
      </c>
      <c r="AH607" s="21">
        <v>7.0686</v>
      </c>
      <c r="AI607" s="21">
        <v>10</v>
      </c>
      <c r="AJ607" s="21">
        <v>7.2557999999999998</v>
      </c>
      <c r="AK607" s="8">
        <f t="shared" si="188"/>
        <v>86.776199999999989</v>
      </c>
      <c r="AL607" s="8">
        <v>3</v>
      </c>
      <c r="AM607" s="17">
        <f t="shared" si="202"/>
        <v>0.428583673819252</v>
      </c>
      <c r="AN607" s="8">
        <v>2</v>
      </c>
      <c r="AO607" s="17">
        <f t="shared" si="203"/>
        <v>0.30511060259344014</v>
      </c>
      <c r="AP607" s="7">
        <v>0</v>
      </c>
      <c r="AQ607" s="17">
        <f t="shared" si="204"/>
        <v>0</v>
      </c>
      <c r="AR607" s="21">
        <v>7</v>
      </c>
      <c r="AS607" s="17">
        <f t="shared" si="205"/>
        <v>1.0222261164169513</v>
      </c>
      <c r="AT607" s="21">
        <v>12.5</v>
      </c>
      <c r="AU607" s="17">
        <f t="shared" si="189"/>
        <v>1.8001670555027505</v>
      </c>
      <c r="AV607" s="21">
        <v>8.6</v>
      </c>
      <c r="AW607" s="17">
        <f t="shared" si="190"/>
        <v>1.2113017268092059</v>
      </c>
      <c r="AX607" s="17"/>
      <c r="AY607" s="21">
        <v>6.75</v>
      </c>
      <c r="AZ607" s="17">
        <f t="shared" si="191"/>
        <v>0.97987980141102693</v>
      </c>
      <c r="BA607" s="17" t="s">
        <v>1516</v>
      </c>
      <c r="BB607" s="21">
        <v>1</v>
      </c>
      <c r="BC607" s="17">
        <f t="shared" si="192"/>
        <v>0.14302468606081409</v>
      </c>
      <c r="BD607" s="21">
        <v>6.25</v>
      </c>
      <c r="BE607" s="17">
        <f t="shared" si="193"/>
        <v>0.86653911210936418</v>
      </c>
      <c r="BF607" s="21">
        <v>11.75</v>
      </c>
      <c r="BG607" s="17">
        <f t="shared" si="194"/>
        <v>1.6622810740457798</v>
      </c>
      <c r="BH607" s="21">
        <v>8.25</v>
      </c>
      <c r="BI607" s="17">
        <f t="shared" si="201"/>
        <v>0.82499999999999996</v>
      </c>
      <c r="BJ607" s="21">
        <f t="shared" si="195"/>
        <v>79.520399999999995</v>
      </c>
      <c r="BK607" s="21">
        <f t="shared" si="196"/>
        <v>67.099999999999994</v>
      </c>
      <c r="BL607" s="21">
        <f t="shared" si="197"/>
        <v>24.324400000000001</v>
      </c>
      <c r="BM607" s="21">
        <f t="shared" si="198"/>
        <v>20</v>
      </c>
      <c r="BN607" s="17" t="s">
        <v>1601</v>
      </c>
      <c r="BO607" s="17" t="s">
        <v>1601</v>
      </c>
      <c r="BQ607" s="17">
        <v>0.59546927379785664</v>
      </c>
      <c r="BR607" s="26">
        <v>0.72</v>
      </c>
      <c r="BS607" s="26">
        <f t="shared" si="199"/>
        <v>0.69546927379785661</v>
      </c>
      <c r="BU607" s="17">
        <f t="shared" si="200"/>
        <v>0</v>
      </c>
    </row>
    <row r="608" spans="1:73" s="6" customFormat="1" ht="18.75" customHeight="1" x14ac:dyDescent="0.15">
      <c r="A608" s="6" t="s">
        <v>1542</v>
      </c>
      <c r="B608" s="6" t="s">
        <v>510</v>
      </c>
      <c r="C608" s="6" t="s">
        <v>1333</v>
      </c>
      <c r="D608" s="6" t="s">
        <v>511</v>
      </c>
      <c r="E608" s="6" t="s">
        <v>511</v>
      </c>
      <c r="F608" s="6" t="s">
        <v>511</v>
      </c>
      <c r="G608" s="6" t="s">
        <v>24</v>
      </c>
      <c r="H608" s="6" t="s">
        <v>529</v>
      </c>
      <c r="I608" s="6" t="s">
        <v>530</v>
      </c>
      <c r="J608" s="6" t="s">
        <v>29</v>
      </c>
      <c r="K608" s="6" t="s">
        <v>1520</v>
      </c>
      <c r="L608" s="6" t="s">
        <v>1545</v>
      </c>
      <c r="M608" s="6" t="s">
        <v>1521</v>
      </c>
      <c r="N608" s="6">
        <v>0</v>
      </c>
      <c r="O608" s="8"/>
      <c r="P608" s="8">
        <v>1.83</v>
      </c>
      <c r="Q608" s="8">
        <v>2.08</v>
      </c>
      <c r="R608" s="7">
        <f t="shared" si="186"/>
        <v>2.9052916666666668</v>
      </c>
      <c r="S608" s="17">
        <f t="shared" si="187"/>
        <v>0.39677483974358974</v>
      </c>
      <c r="U608" s="6">
        <v>4</v>
      </c>
      <c r="V608" s="6">
        <v>4</v>
      </c>
      <c r="W608" s="6">
        <v>4</v>
      </c>
      <c r="X608" s="6" t="s">
        <v>36</v>
      </c>
      <c r="Y608" s="8">
        <v>4.0999999999999996</v>
      </c>
      <c r="Z608" s="8">
        <v>2.2679999999999998</v>
      </c>
      <c r="AA608" s="8">
        <v>2.7894999999999999</v>
      </c>
      <c r="AB608" s="8">
        <v>2</v>
      </c>
      <c r="AC608" s="8">
        <v>2.835</v>
      </c>
      <c r="AD608" s="8">
        <v>2.6775000000000002</v>
      </c>
      <c r="AE608" s="8">
        <v>2.7545000000000002</v>
      </c>
      <c r="AF608" s="8">
        <v>2.9049999999999998</v>
      </c>
      <c r="AG608" s="8">
        <v>3.2270000000000003</v>
      </c>
      <c r="AH608" s="21">
        <v>3.0169999999999999</v>
      </c>
      <c r="AI608" s="21">
        <v>3</v>
      </c>
      <c r="AJ608" s="21">
        <v>3.29</v>
      </c>
      <c r="AK608" s="8">
        <f t="shared" si="188"/>
        <v>34.863500000000002</v>
      </c>
      <c r="AL608" s="8">
        <v>4</v>
      </c>
      <c r="AM608" s="17">
        <f t="shared" si="202"/>
        <v>0.97560975609756106</v>
      </c>
      <c r="AN608" s="8">
        <v>2</v>
      </c>
      <c r="AO608" s="17">
        <f t="shared" si="203"/>
        <v>0.88183421516754856</v>
      </c>
      <c r="AP608" s="7">
        <v>0</v>
      </c>
      <c r="AQ608" s="17">
        <f t="shared" si="204"/>
        <v>0</v>
      </c>
      <c r="AR608" s="21">
        <v>7</v>
      </c>
      <c r="AS608" s="17">
        <f t="shared" si="205"/>
        <v>3.5</v>
      </c>
      <c r="AT608" s="21">
        <v>0</v>
      </c>
      <c r="AU608" s="17">
        <f t="shared" si="189"/>
        <v>0</v>
      </c>
      <c r="AV608" s="21">
        <v>2.65</v>
      </c>
      <c r="AW608" s="17">
        <f t="shared" si="190"/>
        <v>0.9897292250233426</v>
      </c>
      <c r="AX608" s="17" t="s">
        <v>1516</v>
      </c>
      <c r="AY608" s="21">
        <v>0</v>
      </c>
      <c r="AZ608" s="17">
        <f t="shared" si="191"/>
        <v>0</v>
      </c>
      <c r="BA608" s="17" t="s">
        <v>1516</v>
      </c>
      <c r="BB608" s="21">
        <v>0</v>
      </c>
      <c r="BC608" s="17">
        <f t="shared" si="192"/>
        <v>0</v>
      </c>
      <c r="BD608" s="21">
        <v>0</v>
      </c>
      <c r="BE608" s="17">
        <f t="shared" si="193"/>
        <v>0</v>
      </c>
      <c r="BF608" s="21">
        <v>12</v>
      </c>
      <c r="BG608" s="17">
        <f t="shared" si="194"/>
        <v>3.9774610540271795</v>
      </c>
      <c r="BH608" s="21">
        <v>11.25</v>
      </c>
      <c r="BI608" s="17">
        <f t="shared" si="201"/>
        <v>3.75</v>
      </c>
      <c r="BJ608" s="21">
        <f t="shared" si="195"/>
        <v>31.573500000000003</v>
      </c>
      <c r="BK608" s="21">
        <f t="shared" si="196"/>
        <v>38.9</v>
      </c>
      <c r="BL608" s="21">
        <f t="shared" si="197"/>
        <v>9.3069999999999986</v>
      </c>
      <c r="BM608" s="21">
        <f t="shared" si="198"/>
        <v>23.25</v>
      </c>
      <c r="BN608" s="17"/>
      <c r="BO608" s="17"/>
      <c r="BQ608" s="17">
        <v>0.59546927379785664</v>
      </c>
      <c r="BR608" s="26">
        <v>0.72</v>
      </c>
      <c r="BS608" s="26">
        <f t="shared" si="199"/>
        <v>0.69546927379785661</v>
      </c>
      <c r="BU608" s="17">
        <f t="shared" si="200"/>
        <v>0</v>
      </c>
    </row>
    <row r="609" spans="1:73" s="6" customFormat="1" ht="18.75" customHeight="1" x14ac:dyDescent="0.15">
      <c r="A609" s="6" t="s">
        <v>1542</v>
      </c>
      <c r="B609" s="6" t="s">
        <v>510</v>
      </c>
      <c r="C609" s="6" t="s">
        <v>1333</v>
      </c>
      <c r="D609" s="6" t="s">
        <v>511</v>
      </c>
      <c r="E609" s="6" t="s">
        <v>511</v>
      </c>
      <c r="F609" s="6" t="s">
        <v>511</v>
      </c>
      <c r="G609" s="6" t="s">
        <v>24</v>
      </c>
      <c r="H609" s="6" t="s">
        <v>531</v>
      </c>
      <c r="I609" s="6" t="s">
        <v>532</v>
      </c>
      <c r="J609" s="6" t="s">
        <v>29</v>
      </c>
      <c r="K609" s="6" t="s">
        <v>1520</v>
      </c>
      <c r="L609" s="6" t="s">
        <v>1545</v>
      </c>
      <c r="M609" s="6" t="s">
        <v>1521</v>
      </c>
      <c r="N609" s="6">
        <v>0</v>
      </c>
      <c r="O609" s="8"/>
      <c r="P609" s="8">
        <v>1.66</v>
      </c>
      <c r="Q609" s="8">
        <v>1.83</v>
      </c>
      <c r="R609" s="7">
        <f t="shared" si="186"/>
        <v>1.9131333333333334</v>
      </c>
      <c r="S609" s="17">
        <f t="shared" si="187"/>
        <v>4.5428051001821457E-2</v>
      </c>
      <c r="U609" s="6">
        <v>4</v>
      </c>
      <c r="V609" s="6">
        <v>4</v>
      </c>
      <c r="W609" s="6">
        <v>4</v>
      </c>
      <c r="X609" s="6" t="s">
        <v>36</v>
      </c>
      <c r="Y609" s="8">
        <v>2.5</v>
      </c>
      <c r="Z609" s="8">
        <v>1.8144</v>
      </c>
      <c r="AA609" s="8">
        <v>2.2315999999999998</v>
      </c>
      <c r="AB609" s="8">
        <v>2</v>
      </c>
      <c r="AC609" s="8">
        <v>2.2680000000000002</v>
      </c>
      <c r="AD609" s="8">
        <v>2.44</v>
      </c>
      <c r="AE609" s="8">
        <v>2.2036000000000002</v>
      </c>
      <c r="AF609" s="8">
        <v>1</v>
      </c>
      <c r="AG609" s="8">
        <v>1</v>
      </c>
      <c r="AH609" s="21">
        <v>1.5</v>
      </c>
      <c r="AI609" s="21">
        <v>2</v>
      </c>
      <c r="AJ609" s="21">
        <v>2</v>
      </c>
      <c r="AK609" s="8">
        <f t="shared" si="188"/>
        <v>22.957599999999999</v>
      </c>
      <c r="AL609" s="8">
        <v>1.5</v>
      </c>
      <c r="AM609" s="17">
        <f t="shared" si="202"/>
        <v>0.6</v>
      </c>
      <c r="AN609" s="8">
        <v>3.1</v>
      </c>
      <c r="AO609" s="17">
        <f t="shared" si="203"/>
        <v>1.7085537918871252</v>
      </c>
      <c r="AP609" s="7">
        <v>0</v>
      </c>
      <c r="AQ609" s="17">
        <f t="shared" si="204"/>
        <v>0</v>
      </c>
      <c r="AR609" s="21">
        <v>7</v>
      </c>
      <c r="AS609" s="17">
        <f t="shared" si="205"/>
        <v>3.5</v>
      </c>
      <c r="AT609" s="21">
        <v>0</v>
      </c>
      <c r="AU609" s="17">
        <f t="shared" si="189"/>
        <v>0</v>
      </c>
      <c r="AV609" s="21">
        <v>3</v>
      </c>
      <c r="AW609" s="17">
        <f t="shared" si="190"/>
        <v>1.2295081967213115</v>
      </c>
      <c r="AX609" s="17"/>
      <c r="AY609" s="21">
        <v>0</v>
      </c>
      <c r="AZ609" s="17">
        <f t="shared" si="191"/>
        <v>0</v>
      </c>
      <c r="BA609" s="17" t="s">
        <v>1516</v>
      </c>
      <c r="BB609" s="21">
        <v>0</v>
      </c>
      <c r="BC609" s="17">
        <f t="shared" si="192"/>
        <v>0</v>
      </c>
      <c r="BD609" s="21">
        <v>0</v>
      </c>
      <c r="BE609" s="17">
        <f t="shared" si="193"/>
        <v>0</v>
      </c>
      <c r="BF609" s="21">
        <v>8</v>
      </c>
      <c r="BG609" s="17">
        <f t="shared" si="194"/>
        <v>5.333333333333333</v>
      </c>
      <c r="BH609" s="21">
        <v>6</v>
      </c>
      <c r="BI609" s="17">
        <f t="shared" si="201"/>
        <v>3</v>
      </c>
      <c r="BJ609" s="21">
        <f t="shared" si="195"/>
        <v>20.957599999999999</v>
      </c>
      <c r="BK609" s="21">
        <f t="shared" si="196"/>
        <v>28.6</v>
      </c>
      <c r="BL609" s="21">
        <f t="shared" si="197"/>
        <v>5.5</v>
      </c>
      <c r="BM609" s="21">
        <f t="shared" si="198"/>
        <v>14</v>
      </c>
      <c r="BN609" s="17"/>
      <c r="BO609" s="17"/>
      <c r="BQ609" s="17">
        <v>0.59546927379785664</v>
      </c>
      <c r="BR609" s="26">
        <v>0.72</v>
      </c>
      <c r="BS609" s="26">
        <f t="shared" si="199"/>
        <v>0.69546927379785661</v>
      </c>
      <c r="BU609" s="17">
        <f t="shared" si="200"/>
        <v>0</v>
      </c>
    </row>
    <row r="610" spans="1:73" s="6" customFormat="1" ht="18.75" customHeight="1" x14ac:dyDescent="0.15">
      <c r="A610" s="6" t="s">
        <v>1542</v>
      </c>
      <c r="B610" s="6" t="s">
        <v>510</v>
      </c>
      <c r="C610" s="6" t="s">
        <v>1333</v>
      </c>
      <c r="D610" s="6" t="s">
        <v>511</v>
      </c>
      <c r="E610" s="6" t="s">
        <v>511</v>
      </c>
      <c r="F610" s="6" t="s">
        <v>511</v>
      </c>
      <c r="G610" s="6" t="s">
        <v>24</v>
      </c>
      <c r="H610" s="6" t="s">
        <v>533</v>
      </c>
      <c r="I610" s="6" t="s">
        <v>534</v>
      </c>
      <c r="J610" s="6" t="s">
        <v>27</v>
      </c>
      <c r="K610" s="6" t="s">
        <v>1513</v>
      </c>
      <c r="L610" s="6" t="s">
        <v>1545</v>
      </c>
      <c r="M610" s="6" t="s">
        <v>1518</v>
      </c>
      <c r="N610" s="6">
        <v>1</v>
      </c>
      <c r="O610" s="8"/>
      <c r="P610" s="8">
        <v>21.5</v>
      </c>
      <c r="Q610" s="8">
        <v>27</v>
      </c>
      <c r="R610" s="7">
        <f t="shared" si="186"/>
        <v>32.304283333333331</v>
      </c>
      <c r="S610" s="17">
        <f t="shared" si="187"/>
        <v>0.19645493827160476</v>
      </c>
      <c r="U610" s="6">
        <v>3</v>
      </c>
      <c r="V610" s="6">
        <v>3</v>
      </c>
      <c r="W610" s="6">
        <v>2</v>
      </c>
      <c r="X610" s="6" t="s">
        <v>36</v>
      </c>
      <c r="Y610" s="8">
        <v>39.661500000000004</v>
      </c>
      <c r="Z610" s="8">
        <v>26.6328</v>
      </c>
      <c r="AA610" s="8">
        <v>32.756699999999995</v>
      </c>
      <c r="AB610" s="8">
        <v>31.646999999999998</v>
      </c>
      <c r="AC610" s="8">
        <v>33.291000000000004</v>
      </c>
      <c r="AD610" s="8">
        <v>31.441499999999998</v>
      </c>
      <c r="AE610" s="8">
        <v>32.345700000000001</v>
      </c>
      <c r="AF610" s="8">
        <v>34.113</v>
      </c>
      <c r="AG610" s="8">
        <v>37.700000000000003</v>
      </c>
      <c r="AH610" s="21">
        <v>35.428199999999997</v>
      </c>
      <c r="AI610" s="21">
        <v>14</v>
      </c>
      <c r="AJ610" s="21">
        <v>38.634</v>
      </c>
      <c r="AK610" s="8">
        <f t="shared" si="188"/>
        <v>387.65139999999997</v>
      </c>
      <c r="AL610" s="8">
        <v>10</v>
      </c>
      <c r="AM610" s="17">
        <f t="shared" si="202"/>
        <v>0.25213368127781349</v>
      </c>
      <c r="AN610" s="8">
        <v>25.1</v>
      </c>
      <c r="AO610" s="17">
        <f t="shared" si="203"/>
        <v>0.94244690757261729</v>
      </c>
      <c r="AP610" s="7">
        <v>17.600000000000001</v>
      </c>
      <c r="AQ610" s="17">
        <f t="shared" si="204"/>
        <v>0.53729466032903206</v>
      </c>
      <c r="AR610" s="21">
        <v>8.4499999999999993</v>
      </c>
      <c r="AS610" s="17">
        <f t="shared" si="205"/>
        <v>0.2670079312415079</v>
      </c>
      <c r="AT610" s="21">
        <v>13.4</v>
      </c>
      <c r="AU610" s="17">
        <f t="shared" si="189"/>
        <v>0.40251118921029705</v>
      </c>
      <c r="AV610" s="21">
        <v>12.9</v>
      </c>
      <c r="AW610" s="17">
        <f t="shared" si="190"/>
        <v>0.41028576880874007</v>
      </c>
      <c r="AX610" s="17" t="s">
        <v>1516</v>
      </c>
      <c r="AY610" s="21">
        <v>4.43</v>
      </c>
      <c r="AZ610" s="17">
        <f t="shared" si="191"/>
        <v>0.13695792640134546</v>
      </c>
      <c r="BA610" s="17" t="s">
        <v>1516</v>
      </c>
      <c r="BB610" s="21">
        <v>1.25</v>
      </c>
      <c r="BC610" s="17">
        <f t="shared" si="192"/>
        <v>3.6642922053176208E-2</v>
      </c>
      <c r="BD610" s="21">
        <v>6.8333333333333339</v>
      </c>
      <c r="BE610" s="17">
        <f t="shared" si="193"/>
        <v>0.18125552608311229</v>
      </c>
      <c r="BF610" s="21">
        <v>10.5</v>
      </c>
      <c r="BG610" s="17">
        <f t="shared" si="194"/>
        <v>0.29637407488949485</v>
      </c>
      <c r="BH610" s="21">
        <v>10</v>
      </c>
      <c r="BI610" s="17">
        <f t="shared" si="201"/>
        <v>0.7142857142857143</v>
      </c>
      <c r="BJ610" s="21">
        <f t="shared" si="195"/>
        <v>349.01739999999995</v>
      </c>
      <c r="BK610" s="21">
        <f t="shared" si="196"/>
        <v>120.46333333333335</v>
      </c>
      <c r="BL610" s="21">
        <f t="shared" si="197"/>
        <v>88.06219999999999</v>
      </c>
      <c r="BM610" s="21">
        <f t="shared" si="198"/>
        <v>20.5</v>
      </c>
      <c r="BN610" s="17" t="s">
        <v>1601</v>
      </c>
      <c r="BO610" s="17" t="s">
        <v>1601</v>
      </c>
      <c r="BQ610" s="17">
        <v>0.59546927379785664</v>
      </c>
      <c r="BR610" s="26">
        <v>0.72</v>
      </c>
      <c r="BS610" s="26">
        <f t="shared" si="199"/>
        <v>0.69546927379785661</v>
      </c>
      <c r="BU610" s="17">
        <f t="shared" si="200"/>
        <v>0</v>
      </c>
    </row>
    <row r="611" spans="1:73" s="6" customFormat="1" ht="18.75" customHeight="1" x14ac:dyDescent="0.15">
      <c r="A611" s="6" t="s">
        <v>1542</v>
      </c>
      <c r="B611" s="6" t="s">
        <v>510</v>
      </c>
      <c r="C611" s="6" t="s">
        <v>1333</v>
      </c>
      <c r="D611" s="6" t="s">
        <v>511</v>
      </c>
      <c r="E611" s="6" t="s">
        <v>511</v>
      </c>
      <c r="F611" s="6" t="s">
        <v>511</v>
      </c>
      <c r="G611" s="6" t="s">
        <v>24</v>
      </c>
      <c r="H611" s="6" t="s">
        <v>535</v>
      </c>
      <c r="I611" s="6" t="s">
        <v>536</v>
      </c>
      <c r="J611" s="6" t="s">
        <v>27</v>
      </c>
      <c r="K611" s="6" t="s">
        <v>1513</v>
      </c>
      <c r="L611" s="6" t="s">
        <v>1545</v>
      </c>
      <c r="M611" s="6" t="s">
        <v>1518</v>
      </c>
      <c r="N611" s="6">
        <v>1</v>
      </c>
      <c r="O611" s="8"/>
      <c r="P611" s="8">
        <v>16.66</v>
      </c>
      <c r="Q611" s="8">
        <v>16</v>
      </c>
      <c r="R611" s="7">
        <f t="shared" si="186"/>
        <v>18.781941666666668</v>
      </c>
      <c r="S611" s="17">
        <f t="shared" si="187"/>
        <v>0.17387135416666677</v>
      </c>
      <c r="U611" s="6">
        <v>4</v>
      </c>
      <c r="V611" s="6">
        <v>4</v>
      </c>
      <c r="W611" s="6">
        <v>3</v>
      </c>
      <c r="X611" s="6" t="s">
        <v>28</v>
      </c>
      <c r="Y611" s="8">
        <v>23.300699999999999</v>
      </c>
      <c r="Z611" s="8">
        <v>14.551499999999999</v>
      </c>
      <c r="AA611" s="8">
        <v>18.663899999999998</v>
      </c>
      <c r="AB611" s="8">
        <v>17.918699999999998</v>
      </c>
      <c r="AC611" s="8">
        <v>19.0227</v>
      </c>
      <c r="AD611" s="8">
        <v>17.7807</v>
      </c>
      <c r="AE611" s="8">
        <v>18.387900000000002</v>
      </c>
      <c r="AF611" s="8">
        <v>19.5747</v>
      </c>
      <c r="AG611" s="8">
        <v>22.113900000000001</v>
      </c>
      <c r="AH611" s="21">
        <v>20.457899999999999</v>
      </c>
      <c r="AI611" s="21">
        <v>11</v>
      </c>
      <c r="AJ611" s="21">
        <v>22.610699999999998</v>
      </c>
      <c r="AK611" s="8">
        <f t="shared" si="188"/>
        <v>225.38330000000002</v>
      </c>
      <c r="AL611" s="8">
        <v>7</v>
      </c>
      <c r="AM611" s="17">
        <f t="shared" si="202"/>
        <v>0.30042015905101566</v>
      </c>
      <c r="AN611" s="8">
        <v>8</v>
      </c>
      <c r="AO611" s="17">
        <f t="shared" si="203"/>
        <v>0.54977150121980556</v>
      </c>
      <c r="AP611" s="7">
        <v>8</v>
      </c>
      <c r="AQ611" s="17">
        <f t="shared" si="204"/>
        <v>0.42863495839561938</v>
      </c>
      <c r="AR611" s="21">
        <v>7.875</v>
      </c>
      <c r="AS611" s="17">
        <f t="shared" si="205"/>
        <v>0.43948500728289447</v>
      </c>
      <c r="AT611" s="21">
        <v>10.6</v>
      </c>
      <c r="AU611" s="17">
        <f t="shared" si="189"/>
        <v>0.55722899483248955</v>
      </c>
      <c r="AV611" s="21">
        <v>11.7</v>
      </c>
      <c r="AW611" s="17">
        <f t="shared" si="190"/>
        <v>0.65801683848217452</v>
      </c>
      <c r="AX611" s="17" t="s">
        <v>1516</v>
      </c>
      <c r="AY611" s="21">
        <v>8.5</v>
      </c>
      <c r="AZ611" s="17">
        <f t="shared" si="191"/>
        <v>0.46226050826902471</v>
      </c>
      <c r="BA611" s="17" t="s">
        <v>1516</v>
      </c>
      <c r="BB611" s="21">
        <v>1</v>
      </c>
      <c r="BC611" s="17">
        <f t="shared" si="192"/>
        <v>5.1086351259533994E-2</v>
      </c>
      <c r="BD611" s="21">
        <v>2</v>
      </c>
      <c r="BE611" s="17">
        <f t="shared" si="193"/>
        <v>9.044085394254292E-2</v>
      </c>
      <c r="BF611" s="21">
        <v>9.5</v>
      </c>
      <c r="BG611" s="17">
        <f t="shared" si="194"/>
        <v>0.46436828804520508</v>
      </c>
      <c r="BH611" s="21">
        <v>9</v>
      </c>
      <c r="BI611" s="17">
        <f t="shared" si="201"/>
        <v>0.81818181818181823</v>
      </c>
      <c r="BJ611" s="21">
        <f t="shared" si="195"/>
        <v>202.77260000000001</v>
      </c>
      <c r="BK611" s="21">
        <f t="shared" si="196"/>
        <v>83.174999999999997</v>
      </c>
      <c r="BL611" s="21">
        <f t="shared" si="197"/>
        <v>54.068599999999996</v>
      </c>
      <c r="BM611" s="21">
        <f t="shared" si="198"/>
        <v>18.5</v>
      </c>
      <c r="BN611" s="17" t="s">
        <v>1601</v>
      </c>
      <c r="BO611" s="17" t="s">
        <v>1601</v>
      </c>
      <c r="BQ611" s="17">
        <v>0.59546927379785664</v>
      </c>
      <c r="BR611" s="26">
        <v>0.72</v>
      </c>
      <c r="BS611" s="26">
        <f t="shared" si="199"/>
        <v>0.69546927379785661</v>
      </c>
      <c r="BU611" s="17">
        <f t="shared" si="200"/>
        <v>0</v>
      </c>
    </row>
    <row r="612" spans="1:73" s="6" customFormat="1" ht="18.75" customHeight="1" x14ac:dyDescent="0.15">
      <c r="A612" s="6" t="s">
        <v>1542</v>
      </c>
      <c r="B612" s="6" t="s">
        <v>510</v>
      </c>
      <c r="C612" s="6" t="s">
        <v>1333</v>
      </c>
      <c r="D612" s="6" t="s">
        <v>511</v>
      </c>
      <c r="E612" s="6" t="s">
        <v>511</v>
      </c>
      <c r="F612" s="6" t="s">
        <v>511</v>
      </c>
      <c r="G612" s="6" t="s">
        <v>24</v>
      </c>
      <c r="H612" s="6" t="s">
        <v>537</v>
      </c>
      <c r="I612" s="6" t="s">
        <v>538</v>
      </c>
      <c r="J612" s="6" t="s">
        <v>29</v>
      </c>
      <c r="K612" s="6" t="s">
        <v>1520</v>
      </c>
      <c r="L612" s="6" t="s">
        <v>1545</v>
      </c>
      <c r="M612" s="6" t="s">
        <v>1521</v>
      </c>
      <c r="N612" s="6">
        <v>0</v>
      </c>
      <c r="O612" s="8"/>
      <c r="P612" s="8">
        <v>19.079999999999998</v>
      </c>
      <c r="Q612" s="8">
        <v>21</v>
      </c>
      <c r="R612" s="7">
        <f t="shared" si="186"/>
        <v>24.073800000000002</v>
      </c>
      <c r="S612" s="17">
        <f t="shared" si="187"/>
        <v>0.1463714285714286</v>
      </c>
      <c r="U612" s="6">
        <v>2</v>
      </c>
      <c r="V612" s="6">
        <v>2</v>
      </c>
      <c r="W612" s="6">
        <v>2</v>
      </c>
      <c r="X612" s="6" t="s">
        <v>36</v>
      </c>
      <c r="Y612" s="8">
        <v>30.011500000000002</v>
      </c>
      <c r="Z612" s="8">
        <v>20.152799999999999</v>
      </c>
      <c r="AA612" s="8">
        <v>24.786699999999996</v>
      </c>
      <c r="AB612" s="8">
        <v>23.946999999999999</v>
      </c>
      <c r="AC612" s="8">
        <v>25.191000000000003</v>
      </c>
      <c r="AD612" s="8">
        <v>23.791499999999999</v>
      </c>
      <c r="AE612" s="8">
        <v>24.475700000000003</v>
      </c>
      <c r="AF612" s="8">
        <v>25.813000000000002</v>
      </c>
      <c r="AG612" s="8">
        <v>28.674200000000003</v>
      </c>
      <c r="AH612" s="21">
        <v>26.808199999999999</v>
      </c>
      <c r="AI612" s="21">
        <v>6</v>
      </c>
      <c r="AJ612" s="21">
        <v>29.234000000000002</v>
      </c>
      <c r="AK612" s="8">
        <f t="shared" si="188"/>
        <v>288.88560000000001</v>
      </c>
      <c r="AL612" s="8">
        <v>0</v>
      </c>
      <c r="AM612" s="17">
        <f t="shared" si="202"/>
        <v>0</v>
      </c>
      <c r="AN612" s="8">
        <v>3</v>
      </c>
      <c r="AO612" s="17">
        <f t="shared" si="203"/>
        <v>0.14886268905561512</v>
      </c>
      <c r="AP612" s="7">
        <v>0</v>
      </c>
      <c r="AQ612" s="17">
        <f t="shared" si="204"/>
        <v>0</v>
      </c>
      <c r="AR612" s="21">
        <v>0</v>
      </c>
      <c r="AS612" s="17">
        <f t="shared" si="205"/>
        <v>0</v>
      </c>
      <c r="AT612" s="21">
        <v>0</v>
      </c>
      <c r="AU612" s="17">
        <f t="shared" si="189"/>
        <v>0</v>
      </c>
      <c r="AV612" s="21">
        <v>0</v>
      </c>
      <c r="AW612" s="17">
        <f t="shared" si="190"/>
        <v>0</v>
      </c>
      <c r="AX612" s="17" t="s">
        <v>1516</v>
      </c>
      <c r="AY612" s="21">
        <v>0</v>
      </c>
      <c r="AZ612" s="17">
        <f t="shared" si="191"/>
        <v>0</v>
      </c>
      <c r="BA612" s="17" t="s">
        <v>1516</v>
      </c>
      <c r="BB612" s="21">
        <v>0</v>
      </c>
      <c r="BC612" s="17">
        <f t="shared" si="192"/>
        <v>0</v>
      </c>
      <c r="BD612" s="21">
        <v>0</v>
      </c>
      <c r="BE612" s="17">
        <f t="shared" si="193"/>
        <v>0</v>
      </c>
      <c r="BF612" s="21">
        <v>0</v>
      </c>
      <c r="BG612" s="17">
        <f t="shared" si="194"/>
        <v>0</v>
      </c>
      <c r="BH612" s="21">
        <v>0</v>
      </c>
      <c r="BI612" s="17">
        <f t="shared" si="201"/>
        <v>0</v>
      </c>
      <c r="BJ612" s="21">
        <f t="shared" si="195"/>
        <v>259.65160000000003</v>
      </c>
      <c r="BK612" s="21">
        <f t="shared" si="196"/>
        <v>3</v>
      </c>
      <c r="BL612" s="21">
        <f t="shared" si="197"/>
        <v>62.042200000000001</v>
      </c>
      <c r="BM612" s="21">
        <f t="shared" si="198"/>
        <v>0</v>
      </c>
      <c r="BN612" s="17" t="s">
        <v>1601</v>
      </c>
      <c r="BO612" s="17" t="s">
        <v>1601</v>
      </c>
      <c r="BQ612" s="17">
        <v>0.59546927379785664</v>
      </c>
      <c r="BR612" s="26">
        <v>0.72</v>
      </c>
      <c r="BS612" s="26">
        <f t="shared" si="199"/>
        <v>0.69546927379785661</v>
      </c>
      <c r="BU612" s="17">
        <f t="shared" si="200"/>
        <v>0</v>
      </c>
    </row>
    <row r="613" spans="1:73" s="6" customFormat="1" ht="18.75" customHeight="1" x14ac:dyDescent="0.15">
      <c r="A613" s="6" t="s">
        <v>1542</v>
      </c>
      <c r="B613" s="6" t="s">
        <v>510</v>
      </c>
      <c r="C613" s="6" t="s">
        <v>1333</v>
      </c>
      <c r="D613" s="6" t="s">
        <v>511</v>
      </c>
      <c r="E613" s="6" t="s">
        <v>511</v>
      </c>
      <c r="F613" s="6" t="s">
        <v>511</v>
      </c>
      <c r="G613" s="6" t="s">
        <v>24</v>
      </c>
      <c r="H613" s="6" t="s">
        <v>539</v>
      </c>
      <c r="I613" s="6" t="s">
        <v>540</v>
      </c>
      <c r="J613" s="6" t="s">
        <v>27</v>
      </c>
      <c r="K613" s="6" t="s">
        <v>1513</v>
      </c>
      <c r="L613" s="6" t="s">
        <v>1545</v>
      </c>
      <c r="M613" s="6" t="s">
        <v>1518</v>
      </c>
      <c r="N613" s="6">
        <v>1</v>
      </c>
      <c r="O613" s="8"/>
      <c r="P613" s="8">
        <v>4.1660000000000004</v>
      </c>
      <c r="Q613" s="8">
        <v>12.75</v>
      </c>
      <c r="R613" s="7">
        <f t="shared" si="186"/>
        <v>14.723999999999998</v>
      </c>
      <c r="S613" s="17">
        <f t="shared" si="187"/>
        <v>0.15482352941176458</v>
      </c>
      <c r="U613" s="6">
        <v>3</v>
      </c>
      <c r="V613" s="6">
        <v>3</v>
      </c>
      <c r="W613" s="6">
        <v>2</v>
      </c>
      <c r="X613" s="6" t="s">
        <v>36</v>
      </c>
      <c r="Y613" s="8">
        <v>17</v>
      </c>
      <c r="Z613" s="8">
        <v>11.664</v>
      </c>
      <c r="AA613" s="8">
        <v>14.345999999999998</v>
      </c>
      <c r="AB613" s="8">
        <v>13.86</v>
      </c>
      <c r="AC613" s="8">
        <v>14.58</v>
      </c>
      <c r="AD613" s="8">
        <v>14.1</v>
      </c>
      <c r="AE613" s="8">
        <v>14.166</v>
      </c>
      <c r="AF613" s="8">
        <v>14.94</v>
      </c>
      <c r="AG613" s="8">
        <v>16.596</v>
      </c>
      <c r="AH613" s="21">
        <v>15.516</v>
      </c>
      <c r="AI613" s="21">
        <v>13</v>
      </c>
      <c r="AJ613" s="21">
        <v>16.920000000000002</v>
      </c>
      <c r="AK613" s="8">
        <f t="shared" si="188"/>
        <v>176.68799999999999</v>
      </c>
      <c r="AL613" s="8">
        <v>10.25</v>
      </c>
      <c r="AM613" s="17">
        <f t="shared" si="202"/>
        <v>0.6029411764705882</v>
      </c>
      <c r="AN613" s="8">
        <v>6.875</v>
      </c>
      <c r="AO613" s="17">
        <f t="shared" si="203"/>
        <v>0.58942043895747598</v>
      </c>
      <c r="AP613" s="7">
        <v>15</v>
      </c>
      <c r="AQ613" s="17">
        <f t="shared" si="204"/>
        <v>1.0455876202425765</v>
      </c>
      <c r="AR613" s="21">
        <v>8.4749999999999996</v>
      </c>
      <c r="AS613" s="17">
        <f t="shared" si="205"/>
        <v>0.6114718614718615</v>
      </c>
      <c r="AT613" s="21">
        <v>12.8</v>
      </c>
      <c r="AU613" s="17">
        <f t="shared" si="189"/>
        <v>0.87791495198902614</v>
      </c>
      <c r="AV613" s="21">
        <v>8.8000000000000007</v>
      </c>
      <c r="AW613" s="17">
        <f t="shared" si="190"/>
        <v>0.62411347517730498</v>
      </c>
      <c r="AX613" s="17" t="s">
        <v>1516</v>
      </c>
      <c r="AY613" s="21">
        <v>8.58</v>
      </c>
      <c r="AZ613" s="17">
        <f t="shared" si="191"/>
        <v>0.60567556120288013</v>
      </c>
      <c r="BA613" s="17" t="s">
        <v>1516</v>
      </c>
      <c r="BB613" s="21">
        <v>2</v>
      </c>
      <c r="BC613" s="17">
        <f t="shared" si="192"/>
        <v>0.13386880856760375</v>
      </c>
      <c r="BD613" s="21">
        <v>8.5</v>
      </c>
      <c r="BE613" s="17">
        <f t="shared" si="193"/>
        <v>0.5121716076162931</v>
      </c>
      <c r="BF613" s="21">
        <v>13</v>
      </c>
      <c r="BG613" s="17">
        <f t="shared" si="194"/>
        <v>0.83784480536220673</v>
      </c>
      <c r="BH613" s="21">
        <v>15.5</v>
      </c>
      <c r="BI613" s="17">
        <f t="shared" si="201"/>
        <v>1.1923076923076923</v>
      </c>
      <c r="BJ613" s="21">
        <f t="shared" si="195"/>
        <v>159.76799999999997</v>
      </c>
      <c r="BK613" s="21">
        <f t="shared" si="196"/>
        <v>109.78</v>
      </c>
      <c r="BL613" s="21">
        <f t="shared" si="197"/>
        <v>45.436</v>
      </c>
      <c r="BM613" s="21">
        <f t="shared" si="198"/>
        <v>28.5</v>
      </c>
      <c r="BN613" s="17"/>
      <c r="BO613" s="17"/>
      <c r="BQ613" s="17">
        <v>0.59546927379785664</v>
      </c>
      <c r="BR613" s="26">
        <v>0.72</v>
      </c>
      <c r="BS613" s="26">
        <f t="shared" si="199"/>
        <v>0.69546927379785661</v>
      </c>
      <c r="BU613" s="17">
        <f t="shared" si="200"/>
        <v>0</v>
      </c>
    </row>
    <row r="614" spans="1:73" s="6" customFormat="1" ht="18.75" customHeight="1" x14ac:dyDescent="0.15">
      <c r="A614" s="6" t="s">
        <v>1542</v>
      </c>
      <c r="B614" s="6" t="s">
        <v>510</v>
      </c>
      <c r="C614" s="6" t="s">
        <v>1333</v>
      </c>
      <c r="D614" s="6" t="s">
        <v>511</v>
      </c>
      <c r="E614" s="6" t="s">
        <v>511</v>
      </c>
      <c r="F614" s="6" t="s">
        <v>511</v>
      </c>
      <c r="G614" s="6" t="s">
        <v>24</v>
      </c>
      <c r="H614" s="6" t="s">
        <v>541</v>
      </c>
      <c r="I614" s="6" t="s">
        <v>542</v>
      </c>
      <c r="J614" s="6" t="s">
        <v>27</v>
      </c>
      <c r="K614" s="6" t="s">
        <v>1519</v>
      </c>
      <c r="L614" s="6" t="s">
        <v>1545</v>
      </c>
      <c r="M614" s="6" t="s">
        <v>1518</v>
      </c>
      <c r="N614" s="6">
        <v>1</v>
      </c>
      <c r="O614" s="8"/>
      <c r="P614" s="8"/>
      <c r="Q614" s="8">
        <v>4.25</v>
      </c>
      <c r="R614" s="7">
        <f t="shared" si="186"/>
        <v>12.572949166666666</v>
      </c>
      <c r="S614" s="17">
        <f t="shared" si="187"/>
        <v>1.9583409803921565</v>
      </c>
      <c r="V614" s="6">
        <v>4</v>
      </c>
      <c r="W614" s="6">
        <v>4</v>
      </c>
      <c r="X614" s="6" t="s">
        <v>31</v>
      </c>
      <c r="Y614" s="8">
        <v>15</v>
      </c>
      <c r="Z614" s="8">
        <v>10</v>
      </c>
      <c r="AA614" s="8">
        <v>12</v>
      </c>
      <c r="AB614" s="8">
        <v>12</v>
      </c>
      <c r="AC614" s="8">
        <v>12</v>
      </c>
      <c r="AD614" s="8">
        <v>11</v>
      </c>
      <c r="AE614" s="8">
        <v>12</v>
      </c>
      <c r="AF614" s="8">
        <v>12</v>
      </c>
      <c r="AG614" s="8">
        <v>13.875389999999999</v>
      </c>
      <c r="AH614" s="21">
        <v>13</v>
      </c>
      <c r="AI614" s="21">
        <v>14</v>
      </c>
      <c r="AJ614" s="21">
        <v>14</v>
      </c>
      <c r="AK614" s="8">
        <f t="shared" si="188"/>
        <v>150.87538999999998</v>
      </c>
      <c r="AL614" s="8">
        <v>18</v>
      </c>
      <c r="AM614" s="17">
        <f t="shared" si="202"/>
        <v>1.2</v>
      </c>
      <c r="AN614" s="8">
        <v>17.454999999999998</v>
      </c>
      <c r="AO614" s="17">
        <f t="shared" si="203"/>
        <v>1.7454999999999998</v>
      </c>
      <c r="AP614" s="7">
        <v>21.708333333333332</v>
      </c>
      <c r="AQ614" s="17">
        <f t="shared" si="204"/>
        <v>1.8090277777777777</v>
      </c>
      <c r="AR614" s="21">
        <v>16.833333333333336</v>
      </c>
      <c r="AS614" s="17">
        <f t="shared" si="205"/>
        <v>1.4027777777777779</v>
      </c>
      <c r="AT614" s="21">
        <v>20.29</v>
      </c>
      <c r="AU614" s="17">
        <f t="shared" si="189"/>
        <v>1.6908333333333332</v>
      </c>
      <c r="AV614" s="21">
        <v>17.833333333333332</v>
      </c>
      <c r="AW614" s="17">
        <f t="shared" si="190"/>
        <v>1.6212121212121211</v>
      </c>
      <c r="AX614" s="17"/>
      <c r="AY614" s="21">
        <v>26.291666666666671</v>
      </c>
      <c r="AZ614" s="17">
        <f t="shared" si="191"/>
        <v>2.1909722222222228</v>
      </c>
      <c r="BA614" s="17"/>
      <c r="BB614" s="21">
        <v>14.583333333333334</v>
      </c>
      <c r="BC614" s="17">
        <f t="shared" si="192"/>
        <v>1.2152777777777779</v>
      </c>
      <c r="BD614" s="21">
        <v>19.958333333333336</v>
      </c>
      <c r="BE614" s="17">
        <f t="shared" si="193"/>
        <v>1.4383980077917331</v>
      </c>
      <c r="BF614" s="21">
        <v>30.166666666666668</v>
      </c>
      <c r="BG614" s="17">
        <f t="shared" si="194"/>
        <v>2.3205128205128207</v>
      </c>
      <c r="BH614" s="21">
        <v>27.75</v>
      </c>
      <c r="BI614" s="17">
        <f t="shared" si="201"/>
        <v>1.9821428571428572</v>
      </c>
      <c r="BJ614" s="21">
        <f t="shared" si="195"/>
        <v>136.87538999999998</v>
      </c>
      <c r="BK614" s="21">
        <f t="shared" si="196"/>
        <v>230.87</v>
      </c>
      <c r="BL614" s="21">
        <f t="shared" si="197"/>
        <v>41</v>
      </c>
      <c r="BM614" s="21">
        <f t="shared" si="198"/>
        <v>57.916666666666671</v>
      </c>
      <c r="BN614" s="17"/>
      <c r="BO614" s="17"/>
      <c r="BQ614" s="17">
        <v>0.59546927379785664</v>
      </c>
      <c r="BR614" s="26">
        <v>0.72</v>
      </c>
      <c r="BS614" s="26">
        <f t="shared" si="199"/>
        <v>0.69546927379785661</v>
      </c>
      <c r="BU614" s="17">
        <f t="shared" si="200"/>
        <v>0</v>
      </c>
    </row>
    <row r="615" spans="1:73" s="6" customFormat="1" ht="18.75" customHeight="1" x14ac:dyDescent="0.15">
      <c r="A615" s="6" t="s">
        <v>1542</v>
      </c>
      <c r="B615" s="6" t="s">
        <v>510</v>
      </c>
      <c r="C615" s="6" t="s">
        <v>1333</v>
      </c>
      <c r="D615" s="6" t="s">
        <v>511</v>
      </c>
      <c r="E615" s="6" t="s">
        <v>512</v>
      </c>
      <c r="F615" s="6" t="s">
        <v>512</v>
      </c>
      <c r="G615" s="6" t="s">
        <v>333</v>
      </c>
      <c r="H615" s="6" t="s">
        <v>515</v>
      </c>
      <c r="I615" s="6" t="s">
        <v>516</v>
      </c>
      <c r="J615" s="6" t="s">
        <v>29</v>
      </c>
      <c r="K615" s="6" t="s">
        <v>1520</v>
      </c>
      <c r="L615" s="6" t="s">
        <v>1545</v>
      </c>
      <c r="M615" s="6" t="s">
        <v>1521</v>
      </c>
      <c r="N615" s="6">
        <v>0</v>
      </c>
      <c r="O615" s="8"/>
      <c r="P615" s="8">
        <v>1.0833299999999999</v>
      </c>
      <c r="Q615" s="8">
        <v>1.25</v>
      </c>
      <c r="R615" s="7">
        <f t="shared" si="186"/>
        <v>8.0633943516666662</v>
      </c>
      <c r="S615" s="17">
        <f t="shared" si="187"/>
        <v>5.4507154813333329</v>
      </c>
      <c r="U615" s="6">
        <v>4</v>
      </c>
      <c r="V615" s="6">
        <v>4</v>
      </c>
      <c r="W615" s="6">
        <v>3</v>
      </c>
      <c r="X615" s="6" t="s">
        <v>28</v>
      </c>
      <c r="Y615" s="8">
        <v>11.9888888</v>
      </c>
      <c r="Z615" s="8">
        <v>8.1171831999999995</v>
      </c>
      <c r="AA615" s="8">
        <v>10.00014344</v>
      </c>
      <c r="AB615" s="8">
        <v>9.6545817199999995</v>
      </c>
      <c r="AC615" s="8">
        <v>10.19760756</v>
      </c>
      <c r="AD615" s="8">
        <v>5.9380258000000001</v>
      </c>
      <c r="AE615" s="8">
        <v>6.1143336799999997</v>
      </c>
      <c r="AF615" s="8">
        <v>6.3470591799999996</v>
      </c>
      <c r="AG615" s="8">
        <v>7.48952946</v>
      </c>
      <c r="AH615" s="21">
        <v>6</v>
      </c>
      <c r="AI615" s="21">
        <v>6.5</v>
      </c>
      <c r="AJ615" s="21">
        <v>8.4133793800000003</v>
      </c>
      <c r="AK615" s="8">
        <f t="shared" si="188"/>
        <v>96.760732219999994</v>
      </c>
      <c r="AL615" s="8">
        <v>15</v>
      </c>
      <c r="AM615" s="17">
        <f t="shared" si="202"/>
        <v>1.2511584893505727</v>
      </c>
      <c r="AN615" s="8">
        <v>9</v>
      </c>
      <c r="AO615" s="17">
        <f t="shared" si="203"/>
        <v>1.1087590089133383</v>
      </c>
      <c r="AP615" s="7">
        <v>10</v>
      </c>
      <c r="AQ615" s="17">
        <f t="shared" si="204"/>
        <v>0.99998565620574731</v>
      </c>
      <c r="AR615" s="21">
        <v>10</v>
      </c>
      <c r="AS615" s="17">
        <f t="shared" si="205"/>
        <v>1.0357776535553527</v>
      </c>
      <c r="AT615" s="21">
        <v>8</v>
      </c>
      <c r="AU615" s="17">
        <f t="shared" si="189"/>
        <v>0.78449773174052206</v>
      </c>
      <c r="AV615" s="21">
        <v>4.5</v>
      </c>
      <c r="AW615" s="17">
        <f t="shared" si="190"/>
        <v>0.75782762681832738</v>
      </c>
      <c r="AX615" s="17" t="s">
        <v>1516</v>
      </c>
      <c r="AY615" s="21">
        <v>3.5</v>
      </c>
      <c r="AZ615" s="17">
        <f t="shared" si="191"/>
        <v>0.57242541594491458</v>
      </c>
      <c r="BA615" s="17" t="s">
        <v>1516</v>
      </c>
      <c r="BB615" s="21">
        <v>-0.5</v>
      </c>
      <c r="BC615" s="17">
        <f t="shared" si="192"/>
        <v>-7.8776640617363836E-2</v>
      </c>
      <c r="BD615" s="21">
        <v>0</v>
      </c>
      <c r="BE615" s="17">
        <f t="shared" si="193"/>
        <v>0</v>
      </c>
      <c r="BF615" s="21">
        <v>1.92</v>
      </c>
      <c r="BG615" s="17">
        <f t="shared" si="194"/>
        <v>0.32</v>
      </c>
      <c r="BH615" s="21">
        <v>0</v>
      </c>
      <c r="BI615" s="17">
        <f t="shared" si="201"/>
        <v>0</v>
      </c>
      <c r="BJ615" s="21">
        <f t="shared" si="195"/>
        <v>88.347352839999999</v>
      </c>
      <c r="BK615" s="21">
        <f t="shared" si="196"/>
        <v>61.42</v>
      </c>
      <c r="BL615" s="21">
        <f t="shared" si="197"/>
        <v>20.913379380000002</v>
      </c>
      <c r="BM615" s="21">
        <f t="shared" si="198"/>
        <v>1.92</v>
      </c>
      <c r="BN615" s="17" t="s">
        <v>1601</v>
      </c>
      <c r="BO615" s="17" t="s">
        <v>1601</v>
      </c>
      <c r="BQ615" s="17">
        <v>0.94117647058823528</v>
      </c>
      <c r="BR615" s="26">
        <v>0.72</v>
      </c>
      <c r="BS615" s="26">
        <f t="shared" si="199"/>
        <v>1.0411764705882354</v>
      </c>
      <c r="BU615" s="17">
        <f t="shared" si="200"/>
        <v>0</v>
      </c>
    </row>
    <row r="616" spans="1:73" s="6" customFormat="1" ht="18.75" customHeight="1" x14ac:dyDescent="0.15">
      <c r="A616" s="6" t="s">
        <v>1542</v>
      </c>
      <c r="B616" s="6" t="s">
        <v>510</v>
      </c>
      <c r="C616" s="6" t="s">
        <v>1333</v>
      </c>
      <c r="D616" s="6" t="s">
        <v>511</v>
      </c>
      <c r="E616" s="6" t="s">
        <v>512</v>
      </c>
      <c r="F616" s="6" t="s">
        <v>512</v>
      </c>
      <c r="G616" s="6" t="s">
        <v>333</v>
      </c>
      <c r="H616" s="6" t="s">
        <v>521</v>
      </c>
      <c r="I616" s="6" t="s">
        <v>522</v>
      </c>
      <c r="J616" s="6" t="s">
        <v>29</v>
      </c>
      <c r="K616" s="6" t="s">
        <v>1520</v>
      </c>
      <c r="L616" s="6" t="s">
        <v>1545</v>
      </c>
      <c r="M616" s="6" t="s">
        <v>1521</v>
      </c>
      <c r="N616" s="6">
        <v>0</v>
      </c>
      <c r="O616" s="8"/>
      <c r="P616" s="8"/>
      <c r="Q616" s="8">
        <v>6</v>
      </c>
      <c r="R616" s="7">
        <f t="shared" si="186"/>
        <v>9.1748316400000007</v>
      </c>
      <c r="S616" s="17">
        <f t="shared" si="187"/>
        <v>0.52913860666666679</v>
      </c>
      <c r="V616" s="6">
        <v>4</v>
      </c>
      <c r="W616" s="6">
        <v>2</v>
      </c>
      <c r="X616" s="6" t="s">
        <v>28</v>
      </c>
      <c r="Y616" s="8">
        <v>13.701587200000001</v>
      </c>
      <c r="Z616" s="8">
        <v>9.2767807999999992</v>
      </c>
      <c r="AA616" s="8">
        <v>11.428735359999999</v>
      </c>
      <c r="AB616" s="8">
        <v>11.033807680000001</v>
      </c>
      <c r="AC616" s="8">
        <v>11.65440864</v>
      </c>
      <c r="AD616" s="8">
        <v>6.7863152000000007</v>
      </c>
      <c r="AE616" s="8">
        <v>6.9878099200000001</v>
      </c>
      <c r="AF616" s="8">
        <v>7.2537819199999998</v>
      </c>
      <c r="AG616" s="8">
        <v>8.5594622400000002</v>
      </c>
      <c r="AH616" s="21">
        <v>6.8</v>
      </c>
      <c r="AI616" s="21">
        <v>7</v>
      </c>
      <c r="AJ616" s="21">
        <v>9.6152907200000008</v>
      </c>
      <c r="AK616" s="8">
        <f t="shared" si="188"/>
        <v>110.09797968000001</v>
      </c>
      <c r="AL616" s="8">
        <v>12</v>
      </c>
      <c r="AM616" s="17">
        <f t="shared" si="202"/>
        <v>0.87581094254540082</v>
      </c>
      <c r="AN616" s="8">
        <v>10</v>
      </c>
      <c r="AO616" s="17">
        <f t="shared" si="203"/>
        <v>1.0779601475546345</v>
      </c>
      <c r="AP616" s="7">
        <v>12</v>
      </c>
      <c r="AQ616" s="17">
        <f t="shared" si="204"/>
        <v>1.0499849390160347</v>
      </c>
      <c r="AR616" s="21">
        <v>12</v>
      </c>
      <c r="AS616" s="17">
        <f t="shared" si="205"/>
        <v>1.0875665362331202</v>
      </c>
      <c r="AT616" s="21">
        <v>7</v>
      </c>
      <c r="AU616" s="17">
        <f t="shared" si="189"/>
        <v>0.60063107586383724</v>
      </c>
      <c r="AV616" s="21">
        <v>5.2</v>
      </c>
      <c r="AW616" s="17">
        <f t="shared" si="190"/>
        <v>0.7662479337829754</v>
      </c>
      <c r="AX616" s="17" t="s">
        <v>1516</v>
      </c>
      <c r="AY616" s="21">
        <v>8</v>
      </c>
      <c r="AZ616" s="17">
        <f t="shared" si="191"/>
        <v>1.1448508318898292</v>
      </c>
      <c r="BA616" s="17"/>
      <c r="BB616" s="21">
        <v>-2</v>
      </c>
      <c r="BC616" s="17">
        <f t="shared" si="192"/>
        <v>-0.27571824216077345</v>
      </c>
      <c r="BD616" s="21">
        <v>17.63</v>
      </c>
      <c r="BE616" s="17">
        <f t="shared" si="193"/>
        <v>2.0597088351662616</v>
      </c>
      <c r="BF616" s="21">
        <v>26.419999999999998</v>
      </c>
      <c r="BG616" s="17">
        <f t="shared" si="194"/>
        <v>3.8852941176470588</v>
      </c>
      <c r="BH616" s="21">
        <v>28.740000000000006</v>
      </c>
      <c r="BI616" s="17">
        <f t="shared" si="201"/>
        <v>4.1057142857142868</v>
      </c>
      <c r="BJ616" s="21">
        <f t="shared" si="195"/>
        <v>100.48268896</v>
      </c>
      <c r="BK616" s="21">
        <f t="shared" si="196"/>
        <v>136.99</v>
      </c>
      <c r="BL616" s="21">
        <f t="shared" si="197"/>
        <v>23.415290720000002</v>
      </c>
      <c r="BM616" s="21">
        <f t="shared" si="198"/>
        <v>55.160000000000004</v>
      </c>
      <c r="BN616" s="17"/>
      <c r="BO616" s="17"/>
      <c r="BQ616" s="17">
        <v>0.94117647058823528</v>
      </c>
      <c r="BR616" s="26">
        <v>0.72</v>
      </c>
      <c r="BS616" s="26">
        <f t="shared" si="199"/>
        <v>1.0411764705882354</v>
      </c>
      <c r="BU616" s="17">
        <f t="shared" si="200"/>
        <v>0</v>
      </c>
    </row>
    <row r="617" spans="1:73" s="6" customFormat="1" ht="18.75" customHeight="1" x14ac:dyDescent="0.15">
      <c r="A617" s="6" t="s">
        <v>1542</v>
      </c>
      <c r="B617" s="6" t="s">
        <v>510</v>
      </c>
      <c r="C617" s="6" t="s">
        <v>1333</v>
      </c>
      <c r="D617" s="6" t="s">
        <v>511</v>
      </c>
      <c r="E617" s="6" t="s">
        <v>512</v>
      </c>
      <c r="F617" s="6" t="s">
        <v>512</v>
      </c>
      <c r="G617" s="6" t="s">
        <v>333</v>
      </c>
      <c r="H617" s="6" t="s">
        <v>513</v>
      </c>
      <c r="I617" s="6" t="s">
        <v>514</v>
      </c>
      <c r="J617" s="6" t="s">
        <v>27</v>
      </c>
      <c r="K617" s="6" t="s">
        <v>1513</v>
      </c>
      <c r="L617" s="6" t="s">
        <v>1545</v>
      </c>
      <c r="M617" s="6" t="s">
        <v>1518</v>
      </c>
      <c r="N617" s="6">
        <v>1</v>
      </c>
      <c r="O617" s="8"/>
      <c r="P617" s="8">
        <v>1.0832999999999999</v>
      </c>
      <c r="Q617" s="8">
        <v>1.1666000000000001</v>
      </c>
      <c r="R617" s="7">
        <f t="shared" si="186"/>
        <v>14.8431995805225</v>
      </c>
      <c r="S617" s="17">
        <f t="shared" si="187"/>
        <v>11.723469552993741</v>
      </c>
      <c r="U617" s="6">
        <v>4</v>
      </c>
      <c r="V617" s="6">
        <v>4</v>
      </c>
      <c r="W617" s="6">
        <v>3</v>
      </c>
      <c r="X617" s="6" t="s">
        <v>28</v>
      </c>
      <c r="Y617" s="8">
        <v>22.1418872508</v>
      </c>
      <c r="Z617" s="8">
        <v>14.991360601199998</v>
      </c>
      <c r="AA617" s="8">
        <v>18.468938384039998</v>
      </c>
      <c r="AB617" s="8">
        <v>17.830731727020002</v>
      </c>
      <c r="AC617" s="8">
        <v>18.833628419460002</v>
      </c>
      <c r="AD617" s="8">
        <v>10.9667459553</v>
      </c>
      <c r="AE617" s="8">
        <v>11.292363221880001</v>
      </c>
      <c r="AF617" s="8">
        <v>11.722176348629999</v>
      </c>
      <c r="AG617" s="8">
        <v>13.832167403610001</v>
      </c>
      <c r="AH617" s="21">
        <v>11</v>
      </c>
      <c r="AI617" s="21">
        <v>11.5</v>
      </c>
      <c r="AJ617" s="21">
        <v>15.538395654329999</v>
      </c>
      <c r="AK617" s="8">
        <f t="shared" si="188"/>
        <v>178.11839496626999</v>
      </c>
      <c r="AL617" s="8">
        <v>6</v>
      </c>
      <c r="AM617" s="17">
        <f t="shared" si="202"/>
        <v>0.27097961126973114</v>
      </c>
      <c r="AN617" s="8">
        <v>15</v>
      </c>
      <c r="AO617" s="17">
        <f t="shared" si="203"/>
        <v>1.0005762918410028</v>
      </c>
      <c r="AP617" s="7">
        <v>19</v>
      </c>
      <c r="AQ617" s="17">
        <f t="shared" si="204"/>
        <v>1.0287543119651599</v>
      </c>
      <c r="AR617" s="21">
        <v>23.6</v>
      </c>
      <c r="AS617" s="17">
        <f t="shared" si="205"/>
        <v>1.3235575724712112</v>
      </c>
      <c r="AT617" s="21">
        <v>16</v>
      </c>
      <c r="AU617" s="17">
        <f t="shared" si="189"/>
        <v>0.84954421121889967</v>
      </c>
      <c r="AV617" s="21">
        <v>11</v>
      </c>
      <c r="AW617" s="17">
        <f t="shared" si="190"/>
        <v>1.0030322617880949</v>
      </c>
      <c r="AX617" s="17"/>
      <c r="AY617" s="21">
        <v>11</v>
      </c>
      <c r="AZ617" s="17">
        <f t="shared" si="191"/>
        <v>0.97410965126294202</v>
      </c>
      <c r="BA617" s="17" t="s">
        <v>1516</v>
      </c>
      <c r="BB617" s="21">
        <v>0</v>
      </c>
      <c r="BC617" s="17">
        <f t="shared" si="192"/>
        <v>0</v>
      </c>
      <c r="BD617" s="21">
        <v>12.63</v>
      </c>
      <c r="BE617" s="17">
        <f t="shared" si="193"/>
        <v>0.91308900705638862</v>
      </c>
      <c r="BF617" s="21">
        <v>9.67</v>
      </c>
      <c r="BG617" s="17">
        <f t="shared" si="194"/>
        <v>0.87909090909090903</v>
      </c>
      <c r="BH617" s="21">
        <v>12.91</v>
      </c>
      <c r="BI617" s="17">
        <f t="shared" si="201"/>
        <v>1.1226086956521739</v>
      </c>
      <c r="BJ617" s="21">
        <f t="shared" si="195"/>
        <v>162.57999931193999</v>
      </c>
      <c r="BK617" s="21">
        <f t="shared" si="196"/>
        <v>136.81</v>
      </c>
      <c r="BL617" s="21">
        <f t="shared" si="197"/>
        <v>38.038395654330003</v>
      </c>
      <c r="BM617" s="21">
        <f t="shared" si="198"/>
        <v>22.58</v>
      </c>
      <c r="BN617" s="17"/>
      <c r="BO617" s="17"/>
      <c r="BQ617" s="17">
        <v>0.94117647058823528</v>
      </c>
      <c r="BR617" s="26">
        <v>0.72</v>
      </c>
      <c r="BS617" s="26">
        <f t="shared" si="199"/>
        <v>1.0411764705882354</v>
      </c>
      <c r="BU617" s="17">
        <f t="shared" si="200"/>
        <v>0</v>
      </c>
    </row>
    <row r="618" spans="1:73" s="6" customFormat="1" ht="18.75" customHeight="1" x14ac:dyDescent="0.15">
      <c r="A618" s="6" t="s">
        <v>1542</v>
      </c>
      <c r="B618" s="6" t="s">
        <v>510</v>
      </c>
      <c r="C618" s="6" t="s">
        <v>1333</v>
      </c>
      <c r="D618" s="6" t="s">
        <v>511</v>
      </c>
      <c r="E618" s="6" t="s">
        <v>512</v>
      </c>
      <c r="F618" s="6" t="s">
        <v>512</v>
      </c>
      <c r="G618" s="6" t="s">
        <v>333</v>
      </c>
      <c r="H618" s="6" t="s">
        <v>517</v>
      </c>
      <c r="I618" s="6" t="s">
        <v>518</v>
      </c>
      <c r="J618" s="6" t="s">
        <v>27</v>
      </c>
      <c r="K618" s="6" t="s">
        <v>1513</v>
      </c>
      <c r="L618" s="6" t="s">
        <v>1545</v>
      </c>
      <c r="M618" s="6" t="s">
        <v>1518</v>
      </c>
      <c r="N618" s="6">
        <v>1</v>
      </c>
      <c r="O618" s="8"/>
      <c r="P618" s="8"/>
      <c r="Q618" s="8">
        <v>0.58333299999999999</v>
      </c>
      <c r="R618" s="7">
        <f t="shared" si="186"/>
        <v>7.221891526666667</v>
      </c>
      <c r="S618" s="17">
        <f t="shared" si="187"/>
        <v>11.380392548795744</v>
      </c>
      <c r="V618" s="6">
        <v>4</v>
      </c>
      <c r="W618" s="6">
        <v>3</v>
      </c>
      <c r="X618" s="6" t="s">
        <v>28</v>
      </c>
      <c r="Y618" s="8">
        <v>10.765532800000001</v>
      </c>
      <c r="Z618" s="8">
        <v>7.2888991999999995</v>
      </c>
      <c r="AA618" s="8">
        <v>8.97972064</v>
      </c>
      <c r="AB618" s="8">
        <v>8.6694203200000004</v>
      </c>
      <c r="AC618" s="8">
        <v>9.1570353600000001</v>
      </c>
      <c r="AD618" s="8">
        <v>5.3321048000000006</v>
      </c>
      <c r="AE618" s="8">
        <v>5.4904220800000001</v>
      </c>
      <c r="AF618" s="8">
        <v>5.6994000799999993</v>
      </c>
      <c r="AG618" s="8">
        <v>6.7252917600000002</v>
      </c>
      <c r="AH618" s="21">
        <v>5.5</v>
      </c>
      <c r="AI618" s="21">
        <v>5.5</v>
      </c>
      <c r="AJ618" s="21">
        <v>7.5548712800000004</v>
      </c>
      <c r="AK618" s="8">
        <f t="shared" si="188"/>
        <v>86.662698320000004</v>
      </c>
      <c r="AL618" s="8">
        <v>6</v>
      </c>
      <c r="AM618" s="17">
        <f t="shared" si="202"/>
        <v>0.55733423616525501</v>
      </c>
      <c r="AN618" s="8">
        <v>10</v>
      </c>
      <c r="AO618" s="17">
        <f t="shared" si="203"/>
        <v>1.3719492787058984</v>
      </c>
      <c r="AP618" s="7">
        <v>9</v>
      </c>
      <c r="AQ618" s="17">
        <f t="shared" si="204"/>
        <v>1.0022583508789422</v>
      </c>
      <c r="AR618" s="21">
        <v>10.4</v>
      </c>
      <c r="AS618" s="17">
        <f t="shared" si="205"/>
        <v>1.1996188460268356</v>
      </c>
      <c r="AT618" s="21">
        <v>10</v>
      </c>
      <c r="AU618" s="17">
        <f t="shared" si="189"/>
        <v>1.0920565015706132</v>
      </c>
      <c r="AV618" s="21">
        <v>8.25</v>
      </c>
      <c r="AW618" s="17">
        <f t="shared" si="190"/>
        <v>1.5472314047540849</v>
      </c>
      <c r="AX618" s="17"/>
      <c r="AY618" s="21">
        <v>16.5</v>
      </c>
      <c r="AZ618" s="17">
        <f t="shared" si="191"/>
        <v>3.0052334337108011</v>
      </c>
      <c r="BA618" s="17"/>
      <c r="BB618" s="21">
        <v>0</v>
      </c>
      <c r="BC618" s="17">
        <f t="shared" si="192"/>
        <v>0</v>
      </c>
      <c r="BD618" s="21">
        <v>8.5</v>
      </c>
      <c r="BE618" s="17">
        <f t="shared" si="193"/>
        <v>1.2638856875407884</v>
      </c>
      <c r="BF618" s="21">
        <v>5.76</v>
      </c>
      <c r="BG618" s="17">
        <f t="shared" si="194"/>
        <v>1.0472727272727271</v>
      </c>
      <c r="BH618" s="21">
        <v>11.08</v>
      </c>
      <c r="BI618" s="17">
        <f t="shared" si="201"/>
        <v>2.0145454545454546</v>
      </c>
      <c r="BJ618" s="21">
        <f t="shared" si="195"/>
        <v>79.107827040000004</v>
      </c>
      <c r="BK618" s="21">
        <f t="shared" si="196"/>
        <v>95.490000000000009</v>
      </c>
      <c r="BL618" s="21">
        <f t="shared" si="197"/>
        <v>18.55487128</v>
      </c>
      <c r="BM618" s="21">
        <f t="shared" si="198"/>
        <v>16.84</v>
      </c>
      <c r="BN618" s="17"/>
      <c r="BO618" s="17"/>
      <c r="BQ618" s="17">
        <v>0.94117647058823528</v>
      </c>
      <c r="BR618" s="26">
        <v>0.72</v>
      </c>
      <c r="BS618" s="26">
        <f t="shared" si="199"/>
        <v>1.0411764705882354</v>
      </c>
      <c r="BU618" s="17">
        <f t="shared" si="200"/>
        <v>0</v>
      </c>
    </row>
    <row r="619" spans="1:73" s="6" customFormat="1" ht="18.75" customHeight="1" x14ac:dyDescent="0.15">
      <c r="A619" s="6" t="s">
        <v>1542</v>
      </c>
      <c r="B619" s="6" t="s">
        <v>510</v>
      </c>
      <c r="C619" s="6" t="s">
        <v>1333</v>
      </c>
      <c r="D619" s="6" t="s">
        <v>511</v>
      </c>
      <c r="E619" s="6" t="s">
        <v>512</v>
      </c>
      <c r="F619" s="6" t="s">
        <v>512</v>
      </c>
      <c r="G619" s="6" t="s">
        <v>333</v>
      </c>
      <c r="H619" s="6" t="s">
        <v>519</v>
      </c>
      <c r="I619" s="6" t="s">
        <v>520</v>
      </c>
      <c r="J619" s="6" t="s">
        <v>27</v>
      </c>
      <c r="K619" s="6" t="s">
        <v>1513</v>
      </c>
      <c r="L619" s="6" t="s">
        <v>1545</v>
      </c>
      <c r="M619" s="6" t="s">
        <v>1521</v>
      </c>
      <c r="N619" s="6">
        <v>0</v>
      </c>
      <c r="O619" s="8"/>
      <c r="P619" s="8"/>
      <c r="Q619" s="8">
        <v>3</v>
      </c>
      <c r="R619" s="7">
        <f t="shared" si="186"/>
        <v>6.2454214700000001</v>
      </c>
      <c r="S619" s="17">
        <f t="shared" si="187"/>
        <v>1.0818071566666667</v>
      </c>
      <c r="V619" s="6">
        <v>4</v>
      </c>
      <c r="W619" s="6">
        <v>3</v>
      </c>
      <c r="X619" s="6" t="s">
        <v>28</v>
      </c>
      <c r="Y619" s="8">
        <v>9.2975056000000009</v>
      </c>
      <c r="Z619" s="8">
        <v>6.2949583999999996</v>
      </c>
      <c r="AA619" s="8">
        <v>7.7552132799999995</v>
      </c>
      <c r="AB619" s="8">
        <v>7.4872266400000003</v>
      </c>
      <c r="AC619" s="8">
        <v>7.9083487200000002</v>
      </c>
      <c r="AD619" s="8">
        <v>4.6049996000000002</v>
      </c>
      <c r="AE619" s="8">
        <v>4.7417281600000001</v>
      </c>
      <c r="AF619" s="8">
        <v>4.9222091599999995</v>
      </c>
      <c r="AG619" s="8">
        <v>5.8082065200000006</v>
      </c>
      <c r="AH619" s="21">
        <v>4.5999999999999996</v>
      </c>
      <c r="AI619" s="21">
        <v>5</v>
      </c>
      <c r="AJ619" s="21">
        <v>6.5246615600000002</v>
      </c>
      <c r="AK619" s="8">
        <f t="shared" si="188"/>
        <v>74.945057640000002</v>
      </c>
      <c r="AL619" s="8">
        <v>5</v>
      </c>
      <c r="AM619" s="17">
        <f t="shared" si="202"/>
        <v>0.53777864893138649</v>
      </c>
      <c r="AN619" s="8">
        <v>7</v>
      </c>
      <c r="AO619" s="17">
        <f t="shared" si="203"/>
        <v>1.1120009943195177</v>
      </c>
      <c r="AP619" s="7">
        <v>8</v>
      </c>
      <c r="AQ619" s="17">
        <f t="shared" si="204"/>
        <v>1.0315641506122448</v>
      </c>
      <c r="AR619" s="21">
        <v>10</v>
      </c>
      <c r="AS619" s="17">
        <f t="shared" si="205"/>
        <v>1.3356080269529547</v>
      </c>
      <c r="AT619" s="21">
        <v>7</v>
      </c>
      <c r="AU619" s="17">
        <f t="shared" si="189"/>
        <v>0.88514053285197059</v>
      </c>
      <c r="AV619" s="21">
        <v>2</v>
      </c>
      <c r="AW619" s="17">
        <f t="shared" si="190"/>
        <v>0.43431056975553262</v>
      </c>
      <c r="AX619" s="17" t="s">
        <v>1516</v>
      </c>
      <c r="AY619" s="21">
        <v>0</v>
      </c>
      <c r="AZ619" s="17">
        <f t="shared" si="191"/>
        <v>0</v>
      </c>
      <c r="BA619" s="17" t="s">
        <v>1516</v>
      </c>
      <c r="BB619" s="21">
        <v>0</v>
      </c>
      <c r="BC619" s="17">
        <f t="shared" si="192"/>
        <v>0</v>
      </c>
      <c r="BD619" s="21">
        <v>9.01</v>
      </c>
      <c r="BE619" s="17">
        <f t="shared" si="193"/>
        <v>1.5512533807079572</v>
      </c>
      <c r="BF619" s="21">
        <v>0</v>
      </c>
      <c r="BG619" s="17">
        <f t="shared" si="194"/>
        <v>0</v>
      </c>
      <c r="BH619" s="21">
        <v>4.29</v>
      </c>
      <c r="BI619" s="17">
        <f t="shared" si="201"/>
        <v>0.85799999999999998</v>
      </c>
      <c r="BJ619" s="21">
        <f t="shared" si="195"/>
        <v>68.420396080000003</v>
      </c>
      <c r="BK619" s="21">
        <f t="shared" si="196"/>
        <v>52.3</v>
      </c>
      <c r="BL619" s="21">
        <f t="shared" si="197"/>
        <v>16.12466156</v>
      </c>
      <c r="BM619" s="21">
        <f t="shared" si="198"/>
        <v>4.29</v>
      </c>
      <c r="BN619" s="17"/>
      <c r="BO619" s="17" t="s">
        <v>1601</v>
      </c>
      <c r="BQ619" s="17">
        <v>0.94117647058823528</v>
      </c>
      <c r="BR619" s="26">
        <v>0.72</v>
      </c>
      <c r="BS619" s="26">
        <f t="shared" si="199"/>
        <v>1.0411764705882354</v>
      </c>
      <c r="BU619" s="17">
        <f t="shared" si="200"/>
        <v>0</v>
      </c>
    </row>
    <row r="620" spans="1:73" s="6" customFormat="1" ht="18.75" customHeight="1" x14ac:dyDescent="0.15">
      <c r="A620" s="6" t="s">
        <v>1542</v>
      </c>
      <c r="B620" s="6" t="s">
        <v>510</v>
      </c>
      <c r="C620" s="6" t="s">
        <v>596</v>
      </c>
      <c r="D620" s="6" t="s">
        <v>596</v>
      </c>
      <c r="E620" s="6" t="s">
        <v>596</v>
      </c>
      <c r="F620" s="6" t="s">
        <v>596</v>
      </c>
      <c r="G620" s="6" t="s">
        <v>24</v>
      </c>
      <c r="H620" s="6" t="s">
        <v>648</v>
      </c>
      <c r="I620" s="6" t="s">
        <v>649</v>
      </c>
      <c r="J620" s="6" t="s">
        <v>27</v>
      </c>
      <c r="K620" s="6" t="s">
        <v>1519</v>
      </c>
      <c r="L620" s="6" t="s">
        <v>1545</v>
      </c>
      <c r="M620" s="6" t="s">
        <v>1518</v>
      </c>
      <c r="N620" s="6">
        <v>2</v>
      </c>
      <c r="O620" s="8">
        <v>30</v>
      </c>
      <c r="P620" s="8">
        <v>33</v>
      </c>
      <c r="Q620" s="8">
        <v>39.4</v>
      </c>
      <c r="R620" s="7">
        <f t="shared" si="186"/>
        <v>46.96353125000001</v>
      </c>
      <c r="S620" s="17">
        <f t="shared" si="187"/>
        <v>0.19196779822335053</v>
      </c>
      <c r="T620" s="6">
        <v>3</v>
      </c>
      <c r="U620" s="6">
        <v>3</v>
      </c>
      <c r="V620" s="6">
        <v>3</v>
      </c>
      <c r="W620" s="6">
        <v>2</v>
      </c>
      <c r="X620" s="6" t="s">
        <v>28</v>
      </c>
      <c r="Y620" s="8">
        <v>55.932625000000002</v>
      </c>
      <c r="Z620" s="8">
        <v>37.480625000000003</v>
      </c>
      <c r="AA620" s="8">
        <v>46.13</v>
      </c>
      <c r="AB620" s="8">
        <v>44.400125000000003</v>
      </c>
      <c r="AC620" s="8">
        <v>46.706625000000003</v>
      </c>
      <c r="AD620" s="8">
        <v>43.82350000000001</v>
      </c>
      <c r="AE620" s="8">
        <v>45.553375000000003</v>
      </c>
      <c r="AF620" s="8">
        <v>47.859875000000002</v>
      </c>
      <c r="AG620" s="8">
        <v>53.049500000000009</v>
      </c>
      <c r="AH620" s="21">
        <v>44</v>
      </c>
      <c r="AI620" s="21">
        <v>45</v>
      </c>
      <c r="AJ620" s="21">
        <v>53.626125000000016</v>
      </c>
      <c r="AK620" s="8">
        <f t="shared" si="188"/>
        <v>563.56237500000009</v>
      </c>
      <c r="AL620" s="8">
        <v>59</v>
      </c>
      <c r="AM620" s="17">
        <f t="shared" si="202"/>
        <v>1.0548405335884021</v>
      </c>
      <c r="AN620" s="8">
        <v>38</v>
      </c>
      <c r="AO620" s="17">
        <f t="shared" si="203"/>
        <v>1.0138571595324251</v>
      </c>
      <c r="AP620" s="7">
        <v>47</v>
      </c>
      <c r="AQ620" s="17">
        <f t="shared" si="204"/>
        <v>1.0188597442011706</v>
      </c>
      <c r="AR620" s="21">
        <v>41</v>
      </c>
      <c r="AS620" s="17">
        <f t="shared" si="205"/>
        <v>0.9234208237026359</v>
      </c>
      <c r="AT620" s="21">
        <v>65</v>
      </c>
      <c r="AU620" s="17">
        <f t="shared" si="189"/>
        <v>1.3916655292477245</v>
      </c>
      <c r="AV620" s="21">
        <v>45</v>
      </c>
      <c r="AW620" s="17">
        <f t="shared" si="190"/>
        <v>1.026846326742501</v>
      </c>
      <c r="AX620" s="17"/>
      <c r="AY620" s="21">
        <v>15</v>
      </c>
      <c r="AZ620" s="17">
        <f t="shared" si="191"/>
        <v>0.32928405414527462</v>
      </c>
      <c r="BA620" s="17" t="s">
        <v>1516</v>
      </c>
      <c r="BB620" s="21">
        <v>27</v>
      </c>
      <c r="BC620" s="17">
        <f t="shared" si="192"/>
        <v>0.56414689758383196</v>
      </c>
      <c r="BD620" s="21">
        <v>49</v>
      </c>
      <c r="BE620" s="17">
        <f t="shared" si="193"/>
        <v>0.92366563304083904</v>
      </c>
      <c r="BF620" s="21">
        <v>33.560000000000009</v>
      </c>
      <c r="BG620" s="17">
        <f t="shared" si="194"/>
        <v>0.76272727272727292</v>
      </c>
      <c r="BH620" s="21">
        <v>29.259999999999998</v>
      </c>
      <c r="BI620" s="17">
        <f t="shared" si="201"/>
        <v>0.65022222222222215</v>
      </c>
      <c r="BJ620" s="21">
        <f t="shared" si="195"/>
        <v>509.93625000000003</v>
      </c>
      <c r="BK620" s="21">
        <f t="shared" si="196"/>
        <v>448.82</v>
      </c>
      <c r="BL620" s="21">
        <f t="shared" si="197"/>
        <v>142.626125</v>
      </c>
      <c r="BM620" s="21">
        <f t="shared" si="198"/>
        <v>62.820000000000007</v>
      </c>
      <c r="BN620" s="17" t="s">
        <v>1601</v>
      </c>
      <c r="BO620" s="17" t="s">
        <v>1601</v>
      </c>
      <c r="BQ620" s="17">
        <v>0.8367697642847729</v>
      </c>
      <c r="BR620" s="26">
        <v>0.72</v>
      </c>
      <c r="BS620" s="26">
        <f t="shared" si="199"/>
        <v>0.93676976428477288</v>
      </c>
      <c r="BU620" s="17">
        <f t="shared" si="200"/>
        <v>0</v>
      </c>
    </row>
    <row r="621" spans="1:73" s="6" customFormat="1" ht="18.75" customHeight="1" x14ac:dyDescent="0.15">
      <c r="A621" s="6" t="s">
        <v>1542</v>
      </c>
      <c r="B621" s="6" t="s">
        <v>510</v>
      </c>
      <c r="C621" s="6" t="s">
        <v>596</v>
      </c>
      <c r="D621" s="6" t="s">
        <v>596</v>
      </c>
      <c r="E621" s="6" t="s">
        <v>596</v>
      </c>
      <c r="F621" s="6" t="s">
        <v>596</v>
      </c>
      <c r="G621" s="6" t="s">
        <v>24</v>
      </c>
      <c r="H621" s="6" t="s">
        <v>650</v>
      </c>
      <c r="I621" s="6" t="s">
        <v>651</v>
      </c>
      <c r="J621" s="6" t="s">
        <v>27</v>
      </c>
      <c r="K621" s="6" t="s">
        <v>1519</v>
      </c>
      <c r="L621" s="6" t="s">
        <v>1545</v>
      </c>
      <c r="M621" s="6" t="s">
        <v>1518</v>
      </c>
      <c r="N621" s="6">
        <v>2</v>
      </c>
      <c r="O621" s="8">
        <v>25</v>
      </c>
      <c r="P621" s="8">
        <v>29</v>
      </c>
      <c r="Q621" s="8">
        <v>31.8</v>
      </c>
      <c r="R621" s="7">
        <f t="shared" si="186"/>
        <v>37.760821066390513</v>
      </c>
      <c r="S621" s="17">
        <f t="shared" si="187"/>
        <v>0.1874472033456136</v>
      </c>
      <c r="T621" s="6">
        <v>1</v>
      </c>
      <c r="U621" s="6">
        <v>1</v>
      </c>
      <c r="V621" s="6">
        <v>1</v>
      </c>
      <c r="W621" s="6">
        <v>1</v>
      </c>
      <c r="Y621" s="8">
        <v>42.639526470523172</v>
      </c>
      <c r="Z621" s="8">
        <v>32.421660576038853</v>
      </c>
      <c r="AA621" s="8">
        <v>36.518314035642106</v>
      </c>
      <c r="AB621" s="8">
        <v>35.980523625620414</v>
      </c>
      <c r="AC621" s="8">
        <v>37.492113376385568</v>
      </c>
      <c r="AD621" s="8">
        <v>36.033479055999514</v>
      </c>
      <c r="AE621" s="8">
        <v>36.494381382473861</v>
      </c>
      <c r="AF621" s="8">
        <v>38.59260345691979</v>
      </c>
      <c r="AG621" s="8">
        <v>41.903566978243809</v>
      </c>
      <c r="AH621" s="21">
        <v>34</v>
      </c>
      <c r="AI621" s="21">
        <v>37</v>
      </c>
      <c r="AJ621" s="21">
        <v>44.053683838839035</v>
      </c>
      <c r="AK621" s="8">
        <f t="shared" si="188"/>
        <v>453.12985279668612</v>
      </c>
      <c r="AL621" s="8">
        <v>51</v>
      </c>
      <c r="AM621" s="17">
        <f t="shared" si="202"/>
        <v>1.1960733202620448</v>
      </c>
      <c r="AN621" s="8">
        <v>31</v>
      </c>
      <c r="AO621" s="17">
        <f t="shared" si="203"/>
        <v>0.956150901873005</v>
      </c>
      <c r="AP621" s="7">
        <v>38</v>
      </c>
      <c r="AQ621" s="17">
        <f t="shared" si="204"/>
        <v>1.0405737779381534</v>
      </c>
      <c r="AR621" s="21">
        <v>36</v>
      </c>
      <c r="AS621" s="17">
        <f t="shared" si="205"/>
        <v>1.0005413032501205</v>
      </c>
      <c r="AT621" s="21">
        <v>40</v>
      </c>
      <c r="AU621" s="17">
        <f t="shared" si="189"/>
        <v>1.0668910444828119</v>
      </c>
      <c r="AV621" s="21">
        <v>36.200000000000003</v>
      </c>
      <c r="AW621" s="17">
        <f t="shared" si="190"/>
        <v>1.0046212841047544</v>
      </c>
      <c r="AX621" s="17"/>
      <c r="AY621" s="21">
        <v>34.83</v>
      </c>
      <c r="AZ621" s="17">
        <f t="shared" si="191"/>
        <v>0.95439348964349979</v>
      </c>
      <c r="BA621" s="17" t="s">
        <v>1516</v>
      </c>
      <c r="BB621" s="21">
        <v>18.009999999999998</v>
      </c>
      <c r="BC621" s="17">
        <f t="shared" si="192"/>
        <v>0.46666973426926817</v>
      </c>
      <c r="BD621" s="21">
        <v>20</v>
      </c>
      <c r="BE621" s="17">
        <f t="shared" si="193"/>
        <v>0.47728633723195768</v>
      </c>
      <c r="BF621" s="21">
        <v>76.5</v>
      </c>
      <c r="BG621" s="17">
        <f t="shared" si="194"/>
        <v>2.25</v>
      </c>
      <c r="BH621" s="21">
        <v>40.5</v>
      </c>
      <c r="BI621" s="17">
        <f t="shared" si="201"/>
        <v>1.0945945945945945</v>
      </c>
      <c r="BJ621" s="21">
        <f t="shared" si="195"/>
        <v>409.07616895784707</v>
      </c>
      <c r="BK621" s="21">
        <f t="shared" si="196"/>
        <v>422.03999999999996</v>
      </c>
      <c r="BL621" s="21">
        <f t="shared" si="197"/>
        <v>115.05368383883904</v>
      </c>
      <c r="BM621" s="21">
        <f t="shared" si="198"/>
        <v>117</v>
      </c>
      <c r="BN621" s="17"/>
      <c r="BO621" s="17"/>
      <c r="BQ621" s="17">
        <v>0.8367697642847729</v>
      </c>
      <c r="BR621" s="26">
        <v>0.72</v>
      </c>
      <c r="BS621" s="26">
        <f t="shared" si="199"/>
        <v>0.93676976428477288</v>
      </c>
      <c r="BU621" s="17">
        <f t="shared" si="200"/>
        <v>0</v>
      </c>
    </row>
    <row r="622" spans="1:73" s="6" customFormat="1" ht="18.75" customHeight="1" x14ac:dyDescent="0.15">
      <c r="A622" s="6" t="s">
        <v>1542</v>
      </c>
      <c r="B622" s="6" t="s">
        <v>510</v>
      </c>
      <c r="C622" s="6" t="s">
        <v>596</v>
      </c>
      <c r="D622" s="6" t="s">
        <v>596</v>
      </c>
      <c r="E622" s="6" t="s">
        <v>596</v>
      </c>
      <c r="F622" s="6" t="s">
        <v>596</v>
      </c>
      <c r="G622" s="6" t="s">
        <v>24</v>
      </c>
      <c r="H622" s="6" t="s">
        <v>652</v>
      </c>
      <c r="I622" s="6" t="s">
        <v>653</v>
      </c>
      <c r="J622" s="6" t="s">
        <v>27</v>
      </c>
      <c r="K622" s="6" t="s">
        <v>1519</v>
      </c>
      <c r="L622" s="6" t="s">
        <v>1545</v>
      </c>
      <c r="M622" s="6" t="s">
        <v>1518</v>
      </c>
      <c r="N622" s="6">
        <v>2</v>
      </c>
      <c r="O622" s="8">
        <v>29.8</v>
      </c>
      <c r="P622" s="8">
        <v>31</v>
      </c>
      <c r="Q622" s="8">
        <v>33.9</v>
      </c>
      <c r="R622" s="7">
        <f t="shared" si="186"/>
        <v>40.182527777777786</v>
      </c>
      <c r="S622" s="17">
        <f t="shared" si="187"/>
        <v>0.18532530317928586</v>
      </c>
      <c r="T622" s="6">
        <v>3</v>
      </c>
      <c r="U622" s="6">
        <v>3</v>
      </c>
      <c r="V622" s="6">
        <v>3</v>
      </c>
      <c r="W622" s="6">
        <v>2</v>
      </c>
      <c r="X622" s="6" t="s">
        <v>28</v>
      </c>
      <c r="Y622" s="8">
        <v>47.756333333333345</v>
      </c>
      <c r="Z622" s="8">
        <v>32.001666666666672</v>
      </c>
      <c r="AA622" s="8">
        <v>39.386666666666677</v>
      </c>
      <c r="AB622" s="8">
        <v>37.909666666666674</v>
      </c>
      <c r="AC622" s="8">
        <v>39.879000000000012</v>
      </c>
      <c r="AD622" s="8">
        <v>37.417333333333346</v>
      </c>
      <c r="AE622" s="8">
        <v>38.894333333333343</v>
      </c>
      <c r="AF622" s="8">
        <v>40.863666666666674</v>
      </c>
      <c r="AG622" s="8">
        <v>45.294666666666679</v>
      </c>
      <c r="AH622" s="21">
        <v>37</v>
      </c>
      <c r="AI622" s="21">
        <v>40</v>
      </c>
      <c r="AJ622" s="21">
        <v>45.78700000000002</v>
      </c>
      <c r="AK622" s="8">
        <f t="shared" si="188"/>
        <v>482.19033333333346</v>
      </c>
      <c r="AL622" s="8">
        <v>52</v>
      </c>
      <c r="AM622" s="17">
        <f t="shared" si="202"/>
        <v>1.0888608142724523</v>
      </c>
      <c r="AN622" s="8">
        <v>33</v>
      </c>
      <c r="AO622" s="17">
        <f t="shared" si="203"/>
        <v>1.0311962918597988</v>
      </c>
      <c r="AP622" s="7">
        <v>40</v>
      </c>
      <c r="AQ622" s="17">
        <f t="shared" si="204"/>
        <v>1.0155721056194986</v>
      </c>
      <c r="AR622" s="21">
        <v>38</v>
      </c>
      <c r="AS622" s="17">
        <f t="shared" si="205"/>
        <v>1.0023828574945703</v>
      </c>
      <c r="AT622" s="21">
        <v>76</v>
      </c>
      <c r="AU622" s="17">
        <f t="shared" si="189"/>
        <v>1.9057649389402938</v>
      </c>
      <c r="AV622" s="21">
        <v>38.15</v>
      </c>
      <c r="AW622" s="17">
        <f t="shared" si="190"/>
        <v>1.019580942878523</v>
      </c>
      <c r="AX622" s="17"/>
      <c r="AY622" s="21">
        <v>36.33</v>
      </c>
      <c r="AZ622" s="17">
        <f t="shared" si="191"/>
        <v>0.93406923030775668</v>
      </c>
      <c r="BA622" s="17" t="s">
        <v>1516</v>
      </c>
      <c r="BB622" s="21">
        <v>7.83</v>
      </c>
      <c r="BC622" s="17">
        <f t="shared" si="192"/>
        <v>0.19161276113254641</v>
      </c>
      <c r="BD622" s="21">
        <v>36.5</v>
      </c>
      <c r="BE622" s="17">
        <f t="shared" si="193"/>
        <v>0.80583438815460229</v>
      </c>
      <c r="BF622" s="21">
        <v>50</v>
      </c>
      <c r="BG622" s="17">
        <f t="shared" si="194"/>
        <v>1.3513513513513513</v>
      </c>
      <c r="BH622" s="21">
        <v>65.75</v>
      </c>
      <c r="BI622" s="17">
        <f t="shared" si="201"/>
        <v>1.64375</v>
      </c>
      <c r="BJ622" s="21">
        <f t="shared" si="195"/>
        <v>436.40333333333342</v>
      </c>
      <c r="BK622" s="21">
        <f t="shared" si="196"/>
        <v>473.55999999999995</v>
      </c>
      <c r="BL622" s="21">
        <f t="shared" si="197"/>
        <v>122.78700000000002</v>
      </c>
      <c r="BM622" s="21">
        <f t="shared" si="198"/>
        <v>115.75</v>
      </c>
      <c r="BN622" s="17"/>
      <c r="BO622" s="17"/>
      <c r="BQ622" s="17">
        <v>0.8367697642847729</v>
      </c>
      <c r="BR622" s="26">
        <v>0.72</v>
      </c>
      <c r="BS622" s="26">
        <f t="shared" si="199"/>
        <v>0.93676976428477288</v>
      </c>
      <c r="BU622" s="17">
        <f t="shared" si="200"/>
        <v>0</v>
      </c>
    </row>
    <row r="623" spans="1:73" s="6" customFormat="1" ht="18.75" customHeight="1" x14ac:dyDescent="0.15">
      <c r="A623" s="6" t="s">
        <v>1542</v>
      </c>
      <c r="B623" s="6" t="s">
        <v>510</v>
      </c>
      <c r="C623" s="6" t="s">
        <v>596</v>
      </c>
      <c r="D623" s="6" t="s">
        <v>596</v>
      </c>
      <c r="E623" s="6" t="s">
        <v>596</v>
      </c>
      <c r="F623" s="6" t="s">
        <v>596</v>
      </c>
      <c r="G623" s="6" t="s">
        <v>24</v>
      </c>
      <c r="H623" s="6" t="s">
        <v>654</v>
      </c>
      <c r="I623" s="6" t="s">
        <v>655</v>
      </c>
      <c r="J623" s="6" t="s">
        <v>27</v>
      </c>
      <c r="K623" s="6" t="s">
        <v>1519</v>
      </c>
      <c r="L623" s="6" t="s">
        <v>1545</v>
      </c>
      <c r="M623" s="6" t="s">
        <v>1518</v>
      </c>
      <c r="N623" s="6">
        <v>2</v>
      </c>
      <c r="O623" s="8">
        <v>46.8</v>
      </c>
      <c r="P623" s="8">
        <v>50</v>
      </c>
      <c r="Q623" s="8">
        <v>53.08</v>
      </c>
      <c r="R623" s="7">
        <f t="shared" si="186"/>
        <v>61.303534587969999</v>
      </c>
      <c r="S623" s="17">
        <f t="shared" si="187"/>
        <v>0.15492717761812358</v>
      </c>
      <c r="T623" s="6">
        <v>3</v>
      </c>
      <c r="U623" s="6">
        <v>3</v>
      </c>
      <c r="V623" s="6">
        <v>3</v>
      </c>
      <c r="W623" s="6">
        <v>2</v>
      </c>
      <c r="X623" s="6" t="s">
        <v>31</v>
      </c>
      <c r="Y623" s="8">
        <v>102.40337438490116</v>
      </c>
      <c r="Z623" s="8">
        <v>33.685976196687683</v>
      </c>
      <c r="AA623" s="8">
        <v>59.797590881694113</v>
      </c>
      <c r="AB623" s="8">
        <v>50.08048236341881</v>
      </c>
      <c r="AC623" s="8">
        <v>64.282410197821164</v>
      </c>
      <c r="AD623" s="8">
        <v>53.070361907503518</v>
      </c>
      <c r="AE623" s="8">
        <v>59.050120995672941</v>
      </c>
      <c r="AF623" s="8">
        <v>62.040000539757649</v>
      </c>
      <c r="AG623" s="8">
        <v>75.444627162404075</v>
      </c>
      <c r="AH623" s="21">
        <v>60</v>
      </c>
      <c r="AI623" s="21">
        <v>53</v>
      </c>
      <c r="AJ623" s="21">
        <v>62.787470425778821</v>
      </c>
      <c r="AK623" s="8">
        <f t="shared" si="188"/>
        <v>735.64241505563996</v>
      </c>
      <c r="AL623" s="8">
        <v>58</v>
      </c>
      <c r="AM623" s="17">
        <f t="shared" si="202"/>
        <v>0.56638758584259896</v>
      </c>
      <c r="AN623" s="8">
        <v>34</v>
      </c>
      <c r="AO623" s="17">
        <f t="shared" si="203"/>
        <v>1.0093220930122011</v>
      </c>
      <c r="AP623" s="7">
        <v>60</v>
      </c>
      <c r="AQ623" s="17">
        <f t="shared" si="204"/>
        <v>1.0033849042297764</v>
      </c>
      <c r="AR623" s="21">
        <v>60</v>
      </c>
      <c r="AS623" s="17">
        <f t="shared" si="205"/>
        <v>1.1980715274385392</v>
      </c>
      <c r="AT623" s="21">
        <v>64</v>
      </c>
      <c r="AU623" s="17">
        <f t="shared" si="189"/>
        <v>0.99560672667760775</v>
      </c>
      <c r="AV623" s="21">
        <v>54.3</v>
      </c>
      <c r="AW623" s="17">
        <f t="shared" si="190"/>
        <v>1.0231699586793777</v>
      </c>
      <c r="AX623" s="17"/>
      <c r="AY623" s="21">
        <v>50</v>
      </c>
      <c r="AZ623" s="17">
        <f t="shared" si="191"/>
        <v>0.84673831580571846</v>
      </c>
      <c r="BA623" s="17" t="s">
        <v>1516</v>
      </c>
      <c r="BB623" s="21">
        <v>24.67</v>
      </c>
      <c r="BC623" s="17">
        <f t="shared" si="192"/>
        <v>0.39764667610198529</v>
      </c>
      <c r="BD623" s="21">
        <v>41</v>
      </c>
      <c r="BE623" s="17">
        <f t="shared" si="193"/>
        <v>0.54344492831467417</v>
      </c>
      <c r="BF623" s="21">
        <v>35.5</v>
      </c>
      <c r="BG623" s="17">
        <f t="shared" si="194"/>
        <v>0.59166666666666667</v>
      </c>
      <c r="BH623" s="21">
        <v>40</v>
      </c>
      <c r="BI623" s="17">
        <f t="shared" si="201"/>
        <v>0.75471698113207553</v>
      </c>
      <c r="BJ623" s="21">
        <f t="shared" si="195"/>
        <v>672.85494462986117</v>
      </c>
      <c r="BK623" s="21">
        <f t="shared" si="196"/>
        <v>521.47</v>
      </c>
      <c r="BL623" s="21">
        <f t="shared" si="197"/>
        <v>175.78747042577882</v>
      </c>
      <c r="BM623" s="21">
        <f t="shared" si="198"/>
        <v>75.5</v>
      </c>
      <c r="BN623" s="17" t="s">
        <v>1601</v>
      </c>
      <c r="BO623" s="17" t="s">
        <v>1601</v>
      </c>
      <c r="BQ623" s="17">
        <v>0.8367697642847729</v>
      </c>
      <c r="BR623" s="26">
        <v>0.72</v>
      </c>
      <c r="BS623" s="26">
        <f t="shared" si="199"/>
        <v>0.93676976428477288</v>
      </c>
      <c r="BU623" s="17">
        <f t="shared" si="200"/>
        <v>0</v>
      </c>
    </row>
    <row r="624" spans="1:73" s="6" customFormat="1" ht="18.75" customHeight="1" x14ac:dyDescent="0.15">
      <c r="A624" s="6" t="s">
        <v>1542</v>
      </c>
      <c r="B624" s="6" t="s">
        <v>510</v>
      </c>
      <c r="C624" s="6" t="s">
        <v>596</v>
      </c>
      <c r="D624" s="6" t="s">
        <v>596</v>
      </c>
      <c r="E624" s="6" t="s">
        <v>596</v>
      </c>
      <c r="F624" s="6" t="s">
        <v>596</v>
      </c>
      <c r="G624" s="6" t="s">
        <v>24</v>
      </c>
      <c r="H624" s="6" t="s">
        <v>656</v>
      </c>
      <c r="I624" s="6" t="s">
        <v>657</v>
      </c>
      <c r="J624" s="6" t="s">
        <v>27</v>
      </c>
      <c r="K624" s="6" t="s">
        <v>1519</v>
      </c>
      <c r="L624" s="6" t="s">
        <v>1545</v>
      </c>
      <c r="M624" s="6" t="s">
        <v>1518</v>
      </c>
      <c r="N624" s="6">
        <v>2</v>
      </c>
      <c r="O624" s="8">
        <v>32</v>
      </c>
      <c r="P624" s="8">
        <v>33</v>
      </c>
      <c r="Q624" s="8">
        <v>37.299999999999997</v>
      </c>
      <c r="R624" s="7">
        <f t="shared" si="186"/>
        <v>54.537477246958645</v>
      </c>
      <c r="S624" s="17">
        <f t="shared" si="187"/>
        <v>0.46213075729111663</v>
      </c>
      <c r="T624" s="6">
        <v>4</v>
      </c>
      <c r="U624" s="6">
        <v>4</v>
      </c>
      <c r="V624" s="6">
        <v>4</v>
      </c>
      <c r="W624" s="6">
        <v>3</v>
      </c>
      <c r="X624" s="6" t="s">
        <v>28</v>
      </c>
      <c r="Y624" s="8">
        <v>111.35848524305551</v>
      </c>
      <c r="Z624" s="8">
        <v>30.260457946482479</v>
      </c>
      <c r="AA624" s="8">
        <v>46.60110523758302</v>
      </c>
      <c r="AB624" s="8">
        <v>44.785477760794073</v>
      </c>
      <c r="AC624" s="8">
        <v>57.494870098316703</v>
      </c>
      <c r="AD624" s="8">
        <v>40.549013648286518</v>
      </c>
      <c r="AE624" s="8">
        <v>52.653196826879515</v>
      </c>
      <c r="AF624" s="8">
        <v>55.679242621527756</v>
      </c>
      <c r="AG624" s="8">
        <v>67.178216641191099</v>
      </c>
      <c r="AH624" s="21">
        <v>45</v>
      </c>
      <c r="AI624" s="21">
        <v>46</v>
      </c>
      <c r="AJ624" s="21">
        <v>56.889660939387056</v>
      </c>
      <c r="AK624" s="8">
        <f t="shared" si="188"/>
        <v>654.44972696350374</v>
      </c>
      <c r="AL624" s="8">
        <v>105</v>
      </c>
      <c r="AM624" s="17">
        <f t="shared" si="202"/>
        <v>0.94290075669422746</v>
      </c>
      <c r="AN624" s="8">
        <v>31</v>
      </c>
      <c r="AO624" s="17">
        <f t="shared" si="203"/>
        <v>1.0244392221302614</v>
      </c>
      <c r="AP624" s="7">
        <v>48</v>
      </c>
      <c r="AQ624" s="17">
        <f t="shared" si="204"/>
        <v>1.0300184889453823</v>
      </c>
      <c r="AR624" s="21">
        <v>47</v>
      </c>
      <c r="AS624" s="17">
        <f t="shared" si="205"/>
        <v>1.0494473286861876</v>
      </c>
      <c r="AT624" s="21">
        <v>57.5</v>
      </c>
      <c r="AU624" s="17">
        <f t="shared" si="189"/>
        <v>1.0000892236415966</v>
      </c>
      <c r="AV624" s="21">
        <v>41</v>
      </c>
      <c r="AW624" s="17">
        <f t="shared" si="190"/>
        <v>1.0111220054728147</v>
      </c>
      <c r="AX624" s="17"/>
      <c r="AY624" s="21">
        <v>19</v>
      </c>
      <c r="AZ624" s="17">
        <f t="shared" si="191"/>
        <v>0.36085178384269495</v>
      </c>
      <c r="BA624" s="17" t="s">
        <v>1516</v>
      </c>
      <c r="BB624" s="21">
        <v>16.5</v>
      </c>
      <c r="BC624" s="17">
        <f t="shared" si="192"/>
        <v>0.29634023781818575</v>
      </c>
      <c r="BD624" s="21">
        <v>18.829999999999998</v>
      </c>
      <c r="BE624" s="17">
        <f t="shared" si="193"/>
        <v>0.2802991943143392</v>
      </c>
      <c r="BF624" s="21">
        <v>40.5</v>
      </c>
      <c r="BG624" s="17">
        <f t="shared" si="194"/>
        <v>0.9</v>
      </c>
      <c r="BH624" s="21">
        <v>25.92</v>
      </c>
      <c r="BI624" s="17">
        <f t="shared" si="201"/>
        <v>0.56347826086956521</v>
      </c>
      <c r="BJ624" s="21">
        <f t="shared" si="195"/>
        <v>597.56006602411662</v>
      </c>
      <c r="BK624" s="21">
        <f t="shared" si="196"/>
        <v>450.25</v>
      </c>
      <c r="BL624" s="21">
        <f t="shared" si="197"/>
        <v>147.88966093938706</v>
      </c>
      <c r="BM624" s="21">
        <f t="shared" si="198"/>
        <v>66.42</v>
      </c>
      <c r="BN624" s="17" t="s">
        <v>1601</v>
      </c>
      <c r="BO624" s="17" t="s">
        <v>1601</v>
      </c>
      <c r="BQ624" s="17">
        <v>0.8367697642847729</v>
      </c>
      <c r="BR624" s="26">
        <v>0.72</v>
      </c>
      <c r="BS624" s="26">
        <f t="shared" si="199"/>
        <v>0.93676976428477288</v>
      </c>
      <c r="BU624" s="17">
        <f t="shared" si="200"/>
        <v>0</v>
      </c>
    </row>
    <row r="625" spans="1:73" s="6" customFormat="1" ht="18.75" customHeight="1" x14ac:dyDescent="0.15">
      <c r="A625" s="6" t="s">
        <v>1542</v>
      </c>
      <c r="B625" s="6" t="s">
        <v>510</v>
      </c>
      <c r="C625" s="6" t="s">
        <v>596</v>
      </c>
      <c r="D625" s="6" t="s">
        <v>596</v>
      </c>
      <c r="E625" s="6" t="s">
        <v>596</v>
      </c>
      <c r="F625" s="6" t="s">
        <v>596</v>
      </c>
      <c r="G625" s="6" t="s">
        <v>24</v>
      </c>
      <c r="H625" s="6" t="s">
        <v>658</v>
      </c>
      <c r="I625" s="6" t="s">
        <v>659</v>
      </c>
      <c r="J625" s="6" t="s">
        <v>27</v>
      </c>
      <c r="K625" s="6" t="s">
        <v>1513</v>
      </c>
      <c r="L625" s="6" t="s">
        <v>1545</v>
      </c>
      <c r="M625" s="6" t="s">
        <v>1518</v>
      </c>
      <c r="N625" s="6">
        <v>2</v>
      </c>
      <c r="O625" s="8">
        <v>29</v>
      </c>
      <c r="P625" s="8">
        <v>30</v>
      </c>
      <c r="Q625" s="8">
        <v>34.4</v>
      </c>
      <c r="R625" s="7">
        <f t="shared" si="186"/>
        <v>41.614614583333328</v>
      </c>
      <c r="S625" s="17">
        <f t="shared" si="187"/>
        <v>0.20972716812015491</v>
      </c>
      <c r="T625" s="6">
        <v>4</v>
      </c>
      <c r="U625" s="6">
        <v>4</v>
      </c>
      <c r="V625" s="6">
        <v>4</v>
      </c>
      <c r="W625" s="6">
        <v>3</v>
      </c>
      <c r="X625" s="6" t="s">
        <v>28</v>
      </c>
      <c r="Y625" s="8">
        <v>46.700062500000001</v>
      </c>
      <c r="Z625" s="8">
        <v>32</v>
      </c>
      <c r="AA625" s="8">
        <v>41</v>
      </c>
      <c r="AB625" s="8">
        <v>40.088124999999998</v>
      </c>
      <c r="AC625" s="8">
        <v>42.0144375</v>
      </c>
      <c r="AD625" s="8">
        <v>40.296374999999998</v>
      </c>
      <c r="AE625" s="8">
        <v>40.869062499999998</v>
      </c>
      <c r="AF625" s="8">
        <v>42</v>
      </c>
      <c r="AG625" s="8">
        <v>47</v>
      </c>
      <c r="AH625" s="21">
        <v>38</v>
      </c>
      <c r="AI625" s="21">
        <v>40</v>
      </c>
      <c r="AJ625" s="21">
        <v>49.407312499999996</v>
      </c>
      <c r="AK625" s="8">
        <f t="shared" si="188"/>
        <v>499.37537499999996</v>
      </c>
      <c r="AL625" s="8">
        <v>55</v>
      </c>
      <c r="AM625" s="17">
        <f t="shared" si="202"/>
        <v>1.1777286165302241</v>
      </c>
      <c r="AN625" s="8">
        <v>32</v>
      </c>
      <c r="AO625" s="17">
        <f t="shared" si="203"/>
        <v>1</v>
      </c>
      <c r="AP625" s="7">
        <v>43</v>
      </c>
      <c r="AQ625" s="17">
        <f t="shared" si="204"/>
        <v>1.0487804878048781</v>
      </c>
      <c r="AR625" s="21">
        <v>41</v>
      </c>
      <c r="AS625" s="17">
        <f t="shared" si="205"/>
        <v>1.0227467610420793</v>
      </c>
      <c r="AT625" s="21">
        <v>42</v>
      </c>
      <c r="AU625" s="17">
        <f t="shared" si="189"/>
        <v>0.99965636812345759</v>
      </c>
      <c r="AV625" s="21">
        <v>41.5</v>
      </c>
      <c r="AW625" s="17">
        <f t="shared" si="190"/>
        <v>1.0298693120659117</v>
      </c>
      <c r="AX625" s="17"/>
      <c r="AY625" s="21">
        <v>40.51</v>
      </c>
      <c r="AZ625" s="17">
        <f t="shared" si="191"/>
        <v>0.99121432012295363</v>
      </c>
      <c r="BA625" s="17" t="s">
        <v>1516</v>
      </c>
      <c r="BB625" s="21">
        <v>42.92</v>
      </c>
      <c r="BC625" s="17">
        <f t="shared" si="192"/>
        <v>1.0219047619047619</v>
      </c>
      <c r="BD625" s="21">
        <v>47</v>
      </c>
      <c r="BE625" s="17">
        <f t="shared" si="193"/>
        <v>1</v>
      </c>
      <c r="BF625" s="21">
        <v>25</v>
      </c>
      <c r="BG625" s="17">
        <f t="shared" si="194"/>
        <v>0.65789473684210531</v>
      </c>
      <c r="BH625" s="21">
        <v>7</v>
      </c>
      <c r="BI625" s="17">
        <f t="shared" si="201"/>
        <v>0.17499999999999999</v>
      </c>
      <c r="BJ625" s="21">
        <f t="shared" si="195"/>
        <v>449.96806249999997</v>
      </c>
      <c r="BK625" s="21">
        <f t="shared" si="196"/>
        <v>416.93</v>
      </c>
      <c r="BL625" s="21">
        <f t="shared" si="197"/>
        <v>127.40731249999999</v>
      </c>
      <c r="BM625" s="21">
        <f t="shared" si="198"/>
        <v>32</v>
      </c>
      <c r="BN625" s="17" t="s">
        <v>1601</v>
      </c>
      <c r="BO625" s="17" t="s">
        <v>1601</v>
      </c>
      <c r="BQ625" s="17">
        <v>0.8367697642847729</v>
      </c>
      <c r="BR625" s="26">
        <v>0.72</v>
      </c>
      <c r="BS625" s="26">
        <f t="shared" si="199"/>
        <v>0.93676976428477288</v>
      </c>
      <c r="BU625" s="17">
        <f t="shared" si="200"/>
        <v>0</v>
      </c>
    </row>
    <row r="626" spans="1:73" s="6" customFormat="1" ht="18.75" customHeight="1" x14ac:dyDescent="0.15">
      <c r="A626" s="6" t="s">
        <v>1542</v>
      </c>
      <c r="B626" s="6" t="s">
        <v>510</v>
      </c>
      <c r="C626" s="6" t="s">
        <v>596</v>
      </c>
      <c r="D626" s="6" t="s">
        <v>596</v>
      </c>
      <c r="E626" s="6" t="s">
        <v>596</v>
      </c>
      <c r="F626" s="6" t="s">
        <v>596</v>
      </c>
      <c r="G626" s="6" t="s">
        <v>24</v>
      </c>
      <c r="H626" s="6" t="s">
        <v>660</v>
      </c>
      <c r="I626" s="6" t="s">
        <v>661</v>
      </c>
      <c r="J626" s="6" t="s">
        <v>27</v>
      </c>
      <c r="K626" s="6" t="s">
        <v>1519</v>
      </c>
      <c r="L626" s="6" t="s">
        <v>1545</v>
      </c>
      <c r="M626" s="6" t="s">
        <v>1518</v>
      </c>
      <c r="N626" s="6">
        <v>1</v>
      </c>
      <c r="O626" s="8">
        <v>23.67</v>
      </c>
      <c r="P626" s="8">
        <v>25</v>
      </c>
      <c r="Q626" s="8">
        <v>29.25</v>
      </c>
      <c r="R626" s="7">
        <f t="shared" si="186"/>
        <v>34.66913634462572</v>
      </c>
      <c r="S626" s="17">
        <f t="shared" si="187"/>
        <v>0.18526961861968272</v>
      </c>
      <c r="T626" s="6">
        <v>4</v>
      </c>
      <c r="U626" s="6">
        <v>4</v>
      </c>
      <c r="V626" s="6">
        <v>4</v>
      </c>
      <c r="W626" s="6">
        <v>3</v>
      </c>
      <c r="X626" s="6" t="s">
        <v>28</v>
      </c>
      <c r="Y626" s="8">
        <v>41.37287327478046</v>
      </c>
      <c r="Z626" s="8">
        <v>27.724090338770424</v>
      </c>
      <c r="AA626" s="8">
        <v>34.121957340025141</v>
      </c>
      <c r="AB626" s="8">
        <v>32.842383939774194</v>
      </c>
      <c r="AC626" s="8">
        <v>34.548481806775449</v>
      </c>
      <c r="AD626" s="8">
        <v>32.415859473023886</v>
      </c>
      <c r="AE626" s="8">
        <v>33.695432873274825</v>
      </c>
      <c r="AF626" s="8">
        <v>35.40153074027608</v>
      </c>
      <c r="AG626" s="8">
        <v>39.240250941028911</v>
      </c>
      <c r="AH626" s="21">
        <v>32</v>
      </c>
      <c r="AI626" s="21">
        <v>33</v>
      </c>
      <c r="AJ626" s="21">
        <v>39.666775407779234</v>
      </c>
      <c r="AK626" s="8">
        <f t="shared" si="188"/>
        <v>416.02963613550861</v>
      </c>
      <c r="AL626" s="8">
        <v>20</v>
      </c>
      <c r="AM626" s="17">
        <f t="shared" si="202"/>
        <v>0.48340853358597508</v>
      </c>
      <c r="AN626" s="8">
        <v>15</v>
      </c>
      <c r="AO626" s="17">
        <f t="shared" si="203"/>
        <v>0.54104570489814874</v>
      </c>
      <c r="AP626" s="7">
        <v>28.708333333333336</v>
      </c>
      <c r="AQ626" s="17">
        <f t="shared" si="204"/>
        <v>0.84134485742581921</v>
      </c>
      <c r="AR626" s="21">
        <v>27.958333333333332</v>
      </c>
      <c r="AS626" s="17">
        <f t="shared" si="205"/>
        <v>0.85128818250839677</v>
      </c>
      <c r="AT626" s="21">
        <v>33.166666666666671</v>
      </c>
      <c r="AU626" s="17">
        <f t="shared" si="189"/>
        <v>0.9600035929845756</v>
      </c>
      <c r="AV626" s="21">
        <v>29.5416666666667</v>
      </c>
      <c r="AW626" s="17">
        <f t="shared" si="190"/>
        <v>0.91133374671897693</v>
      </c>
      <c r="AX626" s="17" t="s">
        <v>1516</v>
      </c>
      <c r="AY626" s="21">
        <v>21.958333333333329</v>
      </c>
      <c r="AZ626" s="17">
        <f t="shared" si="191"/>
        <v>0.65167090792145155</v>
      </c>
      <c r="BA626" s="17" t="s">
        <v>1516</v>
      </c>
      <c r="BB626" s="21">
        <v>16.166666666666668</v>
      </c>
      <c r="BC626" s="17">
        <f t="shared" si="192"/>
        <v>0.4566657522600841</v>
      </c>
      <c r="BD626" s="21">
        <v>21.25</v>
      </c>
      <c r="BE626" s="17">
        <f t="shared" si="193"/>
        <v>0.54153578252939705</v>
      </c>
      <c r="BF626" s="21">
        <v>30.083333333333336</v>
      </c>
      <c r="BG626" s="17">
        <f t="shared" si="194"/>
        <v>0.94010416666666674</v>
      </c>
      <c r="BH626" s="21">
        <v>24.499999999999993</v>
      </c>
      <c r="BI626" s="17">
        <f t="shared" si="201"/>
        <v>0.74242424242424221</v>
      </c>
      <c r="BJ626" s="21">
        <f t="shared" si="195"/>
        <v>376.36286072772936</v>
      </c>
      <c r="BK626" s="21">
        <f t="shared" si="196"/>
        <v>268.33333333333337</v>
      </c>
      <c r="BL626" s="21">
        <f t="shared" si="197"/>
        <v>104.66677540777923</v>
      </c>
      <c r="BM626" s="21">
        <f t="shared" si="198"/>
        <v>54.583333333333329</v>
      </c>
      <c r="BN626" s="17" t="s">
        <v>1601</v>
      </c>
      <c r="BO626" s="17" t="s">
        <v>1601</v>
      </c>
      <c r="BQ626" s="17">
        <v>0.8367697642847729</v>
      </c>
      <c r="BR626" s="26">
        <v>0.72</v>
      </c>
      <c r="BS626" s="26">
        <f t="shared" si="199"/>
        <v>0.93676976428477288</v>
      </c>
      <c r="BU626" s="17">
        <f t="shared" si="200"/>
        <v>0</v>
      </c>
    </row>
    <row r="627" spans="1:73" s="6" customFormat="1" ht="18.75" customHeight="1" x14ac:dyDescent="0.15">
      <c r="A627" s="6" t="s">
        <v>1542</v>
      </c>
      <c r="B627" s="6" t="s">
        <v>510</v>
      </c>
      <c r="C627" s="6" t="s">
        <v>596</v>
      </c>
      <c r="D627" s="6" t="s">
        <v>596</v>
      </c>
      <c r="E627" s="6" t="s">
        <v>596</v>
      </c>
      <c r="F627" s="6" t="s">
        <v>596</v>
      </c>
      <c r="G627" s="6" t="s">
        <v>24</v>
      </c>
      <c r="H627" s="6" t="s">
        <v>662</v>
      </c>
      <c r="I627" s="6" t="s">
        <v>663</v>
      </c>
      <c r="J627" s="6" t="s">
        <v>27</v>
      </c>
      <c r="K627" s="6" t="s">
        <v>1519</v>
      </c>
      <c r="L627" s="6" t="s">
        <v>1545</v>
      </c>
      <c r="M627" s="6" t="s">
        <v>1518</v>
      </c>
      <c r="N627" s="6">
        <v>1</v>
      </c>
      <c r="O627" s="8"/>
      <c r="P627" s="8"/>
      <c r="Q627" s="8">
        <v>42.75</v>
      </c>
      <c r="R627" s="7">
        <f t="shared" ref="R627:R639" si="206">AVERAGE(Y627:AJ627)</f>
        <v>47.25</v>
      </c>
      <c r="S627" s="17">
        <f t="shared" ref="S627:S639" si="207">R627/Q627-1</f>
        <v>0.10526315789473695</v>
      </c>
      <c r="V627" s="6">
        <v>3</v>
      </c>
      <c r="W627" s="6">
        <v>2</v>
      </c>
      <c r="X627" s="6" t="s">
        <v>36</v>
      </c>
      <c r="Y627" s="8">
        <v>56</v>
      </c>
      <c r="Z627" s="8">
        <v>38</v>
      </c>
      <c r="AA627" s="8">
        <v>47</v>
      </c>
      <c r="AB627" s="8">
        <v>45</v>
      </c>
      <c r="AC627" s="8">
        <v>47</v>
      </c>
      <c r="AD627" s="8">
        <v>44</v>
      </c>
      <c r="AE627" s="8">
        <v>46</v>
      </c>
      <c r="AF627" s="8">
        <v>48</v>
      </c>
      <c r="AG627" s="8">
        <v>54</v>
      </c>
      <c r="AH627" s="21">
        <v>44</v>
      </c>
      <c r="AI627" s="21">
        <v>45</v>
      </c>
      <c r="AJ627" s="21">
        <v>53</v>
      </c>
      <c r="AK627" s="8">
        <f t="shared" si="188"/>
        <v>567</v>
      </c>
      <c r="AL627" s="8">
        <v>57.3</v>
      </c>
      <c r="AM627" s="17">
        <f t="shared" si="202"/>
        <v>1.0232142857142856</v>
      </c>
      <c r="AN627" s="8">
        <v>3</v>
      </c>
      <c r="AO627" s="17">
        <f t="shared" si="203"/>
        <v>7.8947368421052627E-2</v>
      </c>
      <c r="AP627" s="7">
        <v>38.976863753213372</v>
      </c>
      <c r="AQ627" s="17">
        <f t="shared" si="204"/>
        <v>0.82929497347262493</v>
      </c>
      <c r="AR627" s="21">
        <v>54.74035989717224</v>
      </c>
      <c r="AS627" s="17">
        <f t="shared" si="205"/>
        <v>1.2164524421593832</v>
      </c>
      <c r="AT627" s="21">
        <v>61.03856041131106</v>
      </c>
      <c r="AU627" s="17">
        <f t="shared" si="189"/>
        <v>1.298692774708746</v>
      </c>
      <c r="AV627" s="21">
        <v>39.516709511568124</v>
      </c>
      <c r="AW627" s="17">
        <f t="shared" si="190"/>
        <v>0.898107034353821</v>
      </c>
      <c r="AX627" s="17" t="s">
        <v>1516</v>
      </c>
      <c r="AY627" s="21">
        <v>40.200514138817482</v>
      </c>
      <c r="AZ627" s="17">
        <f t="shared" si="191"/>
        <v>0.87392422040907569</v>
      </c>
      <c r="BA627" s="17" t="s">
        <v>1516</v>
      </c>
      <c r="BB627" s="21">
        <v>33.902313624678662</v>
      </c>
      <c r="BC627" s="17">
        <f t="shared" si="192"/>
        <v>0.70629820051413883</v>
      </c>
      <c r="BD627" s="21">
        <v>22.778611825192801</v>
      </c>
      <c r="BE627" s="17">
        <f t="shared" si="193"/>
        <v>0.42182614491097781</v>
      </c>
      <c r="BF627" s="21">
        <v>43.885335384452425</v>
      </c>
      <c r="BG627" s="17">
        <f t="shared" si="194"/>
        <v>0.9973939860102824</v>
      </c>
      <c r="BH627" s="21">
        <v>49.523387656711783</v>
      </c>
      <c r="BI627" s="17">
        <f t="shared" si="201"/>
        <v>1.1005197257047064</v>
      </c>
      <c r="BJ627" s="21">
        <f t="shared" si="195"/>
        <v>514</v>
      </c>
      <c r="BK627" s="21">
        <f t="shared" si="196"/>
        <v>444.86265620311798</v>
      </c>
      <c r="BL627" s="21">
        <f t="shared" si="197"/>
        <v>142</v>
      </c>
      <c r="BM627" s="21">
        <f t="shared" si="198"/>
        <v>93.408723041164208</v>
      </c>
      <c r="BN627" s="17"/>
      <c r="BO627" s="17"/>
      <c r="BQ627" s="17">
        <v>0.8367697642847729</v>
      </c>
      <c r="BR627" s="26">
        <v>0.72</v>
      </c>
      <c r="BS627" s="26">
        <f t="shared" si="199"/>
        <v>0.93676976428477288</v>
      </c>
      <c r="BU627" s="17">
        <f t="shared" si="200"/>
        <v>0</v>
      </c>
    </row>
    <row r="628" spans="1:73" s="6" customFormat="1" ht="18.75" customHeight="1" x14ac:dyDescent="0.15">
      <c r="A628" s="6" t="s">
        <v>1542</v>
      </c>
      <c r="B628" s="6" t="s">
        <v>510</v>
      </c>
      <c r="C628" s="6" t="s">
        <v>596</v>
      </c>
      <c r="D628" s="6" t="s">
        <v>596</v>
      </c>
      <c r="E628" s="6" t="s">
        <v>596</v>
      </c>
      <c r="F628" s="6" t="s">
        <v>596</v>
      </c>
      <c r="G628" s="6" t="s">
        <v>24</v>
      </c>
      <c r="H628" s="6" t="s">
        <v>664</v>
      </c>
      <c r="I628" s="6" t="s">
        <v>665</v>
      </c>
      <c r="J628" s="6" t="s">
        <v>29</v>
      </c>
      <c r="K628" s="6" t="s">
        <v>1520</v>
      </c>
      <c r="L628" s="6" t="s">
        <v>1545</v>
      </c>
      <c r="M628" s="6" t="s">
        <v>1518</v>
      </c>
      <c r="N628" s="6">
        <v>1</v>
      </c>
      <c r="O628" s="8">
        <v>29</v>
      </c>
      <c r="P628" s="8">
        <v>33</v>
      </c>
      <c r="Q628" s="8">
        <v>29.3</v>
      </c>
      <c r="R628" s="7">
        <f t="shared" si="206"/>
        <v>36.069658333333329</v>
      </c>
      <c r="S628" s="17">
        <f t="shared" si="207"/>
        <v>0.23104635949943098</v>
      </c>
      <c r="T628" s="6">
        <v>2</v>
      </c>
      <c r="U628" s="6">
        <v>2</v>
      </c>
      <c r="V628" s="6">
        <v>1</v>
      </c>
      <c r="W628" s="6">
        <v>1</v>
      </c>
      <c r="Y628" s="8">
        <v>39.737099999999998</v>
      </c>
      <c r="Z628" s="8">
        <v>30.079700000000003</v>
      </c>
      <c r="AA628" s="8">
        <v>35.351399999999998</v>
      </c>
      <c r="AB628" s="8">
        <v>34.110999999999997</v>
      </c>
      <c r="AC628" s="8">
        <v>35.750099999999996</v>
      </c>
      <c r="AD628" s="8">
        <v>34.288199999999996</v>
      </c>
      <c r="AE628" s="8">
        <v>34.775500000000001</v>
      </c>
      <c r="AF628" s="8">
        <v>37.167700000000004</v>
      </c>
      <c r="AG628" s="8">
        <v>40.534500000000001</v>
      </c>
      <c r="AH628" s="21">
        <v>34</v>
      </c>
      <c r="AI628" s="21">
        <v>35</v>
      </c>
      <c r="AJ628" s="21">
        <v>42.040700000000001</v>
      </c>
      <c r="AK628" s="8">
        <f t="shared" si="188"/>
        <v>432.83589999999998</v>
      </c>
      <c r="AL628" s="8">
        <v>37</v>
      </c>
      <c r="AM628" s="17">
        <f t="shared" si="202"/>
        <v>0.93111978478550272</v>
      </c>
      <c r="AN628" s="8">
        <v>30.5</v>
      </c>
      <c r="AO628" s="17">
        <f t="shared" si="203"/>
        <v>1.0139728787188702</v>
      </c>
      <c r="AP628" s="7">
        <v>36</v>
      </c>
      <c r="AQ628" s="17">
        <f t="shared" si="204"/>
        <v>1.0183472224579508</v>
      </c>
      <c r="AR628" s="21">
        <v>35</v>
      </c>
      <c r="AS628" s="17">
        <f t="shared" si="205"/>
        <v>1.0260619741432384</v>
      </c>
      <c r="AT628" s="21">
        <v>36</v>
      </c>
      <c r="AU628" s="17">
        <f t="shared" si="189"/>
        <v>1.0069901902372302</v>
      </c>
      <c r="AV628" s="21">
        <v>37</v>
      </c>
      <c r="AW628" s="17">
        <f t="shared" si="190"/>
        <v>1.0790884327552921</v>
      </c>
      <c r="AX628" s="17"/>
      <c r="AY628" s="21">
        <v>48</v>
      </c>
      <c r="AZ628" s="17">
        <f t="shared" si="191"/>
        <v>1.3802820951531969</v>
      </c>
      <c r="BA628" s="17"/>
      <c r="BB628" s="21">
        <v>37.5</v>
      </c>
      <c r="BC628" s="17">
        <f t="shared" si="192"/>
        <v>1.0089405586033033</v>
      </c>
      <c r="BD628" s="21">
        <v>0</v>
      </c>
      <c r="BE628" s="17">
        <f t="shared" si="193"/>
        <v>0</v>
      </c>
      <c r="BF628" s="21">
        <v>50</v>
      </c>
      <c r="BG628" s="17">
        <f t="shared" si="194"/>
        <v>1.4705882352941178</v>
      </c>
      <c r="BH628" s="21">
        <v>52.1</v>
      </c>
      <c r="BI628" s="17">
        <f t="shared" si="201"/>
        <v>1.4885714285714287</v>
      </c>
      <c r="BJ628" s="21">
        <f t="shared" si="195"/>
        <v>390.79519999999997</v>
      </c>
      <c r="BK628" s="21">
        <f t="shared" si="196"/>
        <v>399.1</v>
      </c>
      <c r="BL628" s="21">
        <f t="shared" si="197"/>
        <v>111.0407</v>
      </c>
      <c r="BM628" s="21">
        <f t="shared" si="198"/>
        <v>102.1</v>
      </c>
      <c r="BN628" s="17"/>
      <c r="BO628" s="17"/>
      <c r="BQ628" s="17">
        <v>0.8367697642847729</v>
      </c>
      <c r="BR628" s="26">
        <v>0.72</v>
      </c>
      <c r="BS628" s="26">
        <f t="shared" si="199"/>
        <v>0.93676976428477288</v>
      </c>
      <c r="BU628" s="17">
        <f t="shared" si="200"/>
        <v>0</v>
      </c>
    </row>
    <row r="629" spans="1:73" s="6" customFormat="1" ht="18.75" customHeight="1" x14ac:dyDescent="0.15">
      <c r="A629" s="6" t="s">
        <v>1542</v>
      </c>
      <c r="B629" s="6" t="s">
        <v>510</v>
      </c>
      <c r="C629" s="6" t="s">
        <v>596</v>
      </c>
      <c r="D629" s="6" t="s">
        <v>596</v>
      </c>
      <c r="E629" s="6" t="s">
        <v>596</v>
      </c>
      <c r="F629" s="6" t="s">
        <v>596</v>
      </c>
      <c r="G629" s="6" t="s">
        <v>24</v>
      </c>
      <c r="H629" s="6" t="s">
        <v>666</v>
      </c>
      <c r="I629" s="6" t="s">
        <v>667</v>
      </c>
      <c r="J629" s="6" t="s">
        <v>29</v>
      </c>
      <c r="K629" s="6" t="s">
        <v>1520</v>
      </c>
      <c r="L629" s="6" t="s">
        <v>1545</v>
      </c>
      <c r="M629" s="6" t="s">
        <v>1518</v>
      </c>
      <c r="N629" s="6">
        <v>1</v>
      </c>
      <c r="O629" s="8">
        <v>24</v>
      </c>
      <c r="P629" s="8">
        <v>30</v>
      </c>
      <c r="Q629" s="8">
        <v>32.5</v>
      </c>
      <c r="R629" s="7">
        <f t="shared" si="206"/>
        <v>39.038051853478372</v>
      </c>
      <c r="S629" s="17">
        <f t="shared" si="207"/>
        <v>0.2011708262608729</v>
      </c>
      <c r="T629" s="6">
        <v>3</v>
      </c>
      <c r="U629" s="6">
        <v>1</v>
      </c>
      <c r="V629" s="6">
        <v>1</v>
      </c>
      <c r="W629" s="6">
        <v>1</v>
      </c>
      <c r="Y629" s="8">
        <v>44.014995066346501</v>
      </c>
      <c r="Z629" s="8">
        <v>33.467520594620751</v>
      </c>
      <c r="AA629" s="8">
        <v>37.696324165824109</v>
      </c>
      <c r="AB629" s="8">
        <v>37.141185678059777</v>
      </c>
      <c r="AC629" s="8">
        <v>38.701536388527039</v>
      </c>
      <c r="AD629" s="8">
        <v>37.195849348128526</v>
      </c>
      <c r="AE629" s="8">
        <v>37.671619491585922</v>
      </c>
      <c r="AF629" s="8">
        <v>39.837526149078492</v>
      </c>
      <c r="AG629" s="8">
        <v>43.255294945283929</v>
      </c>
      <c r="AH629" s="21">
        <v>36</v>
      </c>
      <c r="AI629" s="21">
        <v>38</v>
      </c>
      <c r="AJ629" s="21">
        <v>45.474770414285452</v>
      </c>
      <c r="AK629" s="8">
        <f t="shared" si="188"/>
        <v>468.45662224174049</v>
      </c>
      <c r="AL629" s="8">
        <v>45</v>
      </c>
      <c r="AM629" s="17">
        <f t="shared" si="202"/>
        <v>1.0223788491210493</v>
      </c>
      <c r="AN629" s="8">
        <v>34</v>
      </c>
      <c r="AO629" s="17">
        <f t="shared" si="203"/>
        <v>1.0159103332400679</v>
      </c>
      <c r="AP629" s="7">
        <v>40</v>
      </c>
      <c r="AQ629" s="17">
        <f t="shared" si="204"/>
        <v>1.0611114182921959</v>
      </c>
      <c r="AR629" s="21">
        <v>38</v>
      </c>
      <c r="AS629" s="17">
        <f t="shared" si="205"/>
        <v>1.0231229646081963</v>
      </c>
      <c r="AT629" s="21">
        <v>39</v>
      </c>
      <c r="AU629" s="17">
        <f t="shared" si="189"/>
        <v>1.0077119318591559</v>
      </c>
      <c r="AV629" s="21">
        <v>38.5</v>
      </c>
      <c r="AW629" s="17">
        <f t="shared" si="190"/>
        <v>1.0350617252926662</v>
      </c>
      <c r="AX629" s="17"/>
      <c r="AY629" s="21">
        <v>48</v>
      </c>
      <c r="AZ629" s="17">
        <f t="shared" si="191"/>
        <v>1.2741687415567826</v>
      </c>
      <c r="BA629" s="17"/>
      <c r="BB629" s="21">
        <v>38.299999999999997</v>
      </c>
      <c r="BC629" s="17">
        <f t="shared" si="192"/>
        <v>0.96140507963961364</v>
      </c>
      <c r="BD629" s="21">
        <v>0</v>
      </c>
      <c r="BE629" s="17">
        <f t="shared" si="193"/>
        <v>0</v>
      </c>
      <c r="BF629" s="21">
        <v>36</v>
      </c>
      <c r="BG629" s="17">
        <f t="shared" si="194"/>
        <v>1</v>
      </c>
      <c r="BH629" s="21">
        <v>52.53</v>
      </c>
      <c r="BI629" s="17">
        <f t="shared" si="201"/>
        <v>1.3823684210526317</v>
      </c>
      <c r="BJ629" s="21">
        <f t="shared" si="195"/>
        <v>422.98185182745505</v>
      </c>
      <c r="BK629" s="21">
        <f t="shared" si="196"/>
        <v>409.33000000000004</v>
      </c>
      <c r="BL629" s="21">
        <f t="shared" si="197"/>
        <v>119.47477041428544</v>
      </c>
      <c r="BM629" s="21">
        <f t="shared" si="198"/>
        <v>88.53</v>
      </c>
      <c r="BN629" s="17"/>
      <c r="BO629" s="17"/>
      <c r="BQ629" s="17">
        <v>0.8367697642847729</v>
      </c>
      <c r="BR629" s="26">
        <v>0.72</v>
      </c>
      <c r="BS629" s="26">
        <f t="shared" si="199"/>
        <v>0.93676976428477288</v>
      </c>
      <c r="BU629" s="17">
        <f t="shared" si="200"/>
        <v>0</v>
      </c>
    </row>
    <row r="630" spans="1:73" s="6" customFormat="1" ht="18.75" customHeight="1" x14ac:dyDescent="0.15">
      <c r="A630" s="6" t="s">
        <v>1542</v>
      </c>
      <c r="B630" s="6" t="s">
        <v>510</v>
      </c>
      <c r="C630" s="6" t="s">
        <v>596</v>
      </c>
      <c r="D630" s="6" t="s">
        <v>596</v>
      </c>
      <c r="E630" s="6" t="s">
        <v>596</v>
      </c>
      <c r="F630" s="6" t="s">
        <v>596</v>
      </c>
      <c r="G630" s="6" t="s">
        <v>24</v>
      </c>
      <c r="H630" s="6" t="s">
        <v>668</v>
      </c>
      <c r="I630" s="6" t="s">
        <v>669</v>
      </c>
      <c r="J630" s="6" t="s">
        <v>29</v>
      </c>
      <c r="K630" s="6" t="s">
        <v>1520</v>
      </c>
      <c r="L630" s="6" t="s">
        <v>1545</v>
      </c>
      <c r="M630" s="6" t="s">
        <v>1518</v>
      </c>
      <c r="N630" s="6">
        <v>1</v>
      </c>
      <c r="O630" s="8">
        <v>22</v>
      </c>
      <c r="P630" s="8">
        <v>27</v>
      </c>
      <c r="Q630" s="8">
        <v>30.8</v>
      </c>
      <c r="R630" s="7">
        <f t="shared" si="206"/>
        <v>36.583333333333329</v>
      </c>
      <c r="S630" s="17">
        <f t="shared" si="207"/>
        <v>0.18777056277056259</v>
      </c>
      <c r="T630" s="6">
        <v>2</v>
      </c>
      <c r="U630" s="6">
        <v>2</v>
      </c>
      <c r="V630" s="6">
        <v>1</v>
      </c>
      <c r="W630" s="6">
        <v>1</v>
      </c>
      <c r="Y630" s="8">
        <v>40.1</v>
      </c>
      <c r="Z630" s="8">
        <v>30.4</v>
      </c>
      <c r="AA630" s="8">
        <v>35.700000000000003</v>
      </c>
      <c r="AB630" s="8">
        <v>34.4</v>
      </c>
      <c r="AC630" s="8">
        <v>36.1</v>
      </c>
      <c r="AD630" s="8">
        <v>34.5</v>
      </c>
      <c r="AE630" s="8">
        <v>35</v>
      </c>
      <c r="AF630" s="8">
        <v>37.5</v>
      </c>
      <c r="AG630" s="8">
        <v>40.9</v>
      </c>
      <c r="AH630" s="21">
        <v>37</v>
      </c>
      <c r="AI630" s="21">
        <v>35</v>
      </c>
      <c r="AJ630" s="21">
        <v>42.4</v>
      </c>
      <c r="AK630" s="8">
        <f t="shared" si="188"/>
        <v>438.99999999999994</v>
      </c>
      <c r="AL630" s="8">
        <v>38</v>
      </c>
      <c r="AM630" s="17">
        <f t="shared" si="202"/>
        <v>0.94763092269326676</v>
      </c>
      <c r="AN630" s="8">
        <v>31</v>
      </c>
      <c r="AO630" s="17">
        <f t="shared" si="203"/>
        <v>1.0197368421052633</v>
      </c>
      <c r="AP630" s="7">
        <v>36</v>
      </c>
      <c r="AQ630" s="17">
        <f t="shared" si="204"/>
        <v>1.0084033613445378</v>
      </c>
      <c r="AR630" s="21">
        <v>35</v>
      </c>
      <c r="AS630" s="17">
        <f t="shared" si="205"/>
        <v>1.0174418604651163</v>
      </c>
      <c r="AT630" s="21">
        <v>37.5</v>
      </c>
      <c r="AU630" s="17">
        <f t="shared" si="189"/>
        <v>1.0387811634349029</v>
      </c>
      <c r="AV630" s="21">
        <v>36.799999999999997</v>
      </c>
      <c r="AW630" s="17">
        <f t="shared" si="190"/>
        <v>1.0666666666666667</v>
      </c>
      <c r="AX630" s="17"/>
      <c r="AY630" s="21">
        <v>40</v>
      </c>
      <c r="AZ630" s="17">
        <f t="shared" si="191"/>
        <v>1.1428571428571428</v>
      </c>
      <c r="BA630" s="17"/>
      <c r="BB630" s="21">
        <v>38</v>
      </c>
      <c r="BC630" s="17">
        <f t="shared" si="192"/>
        <v>1.0133333333333334</v>
      </c>
      <c r="BD630" s="21">
        <v>56</v>
      </c>
      <c r="BE630" s="17">
        <f t="shared" si="193"/>
        <v>1.3691931540342299</v>
      </c>
      <c r="BF630" s="21">
        <v>37</v>
      </c>
      <c r="BG630" s="17">
        <f t="shared" si="194"/>
        <v>1</v>
      </c>
      <c r="BH630" s="21">
        <v>22</v>
      </c>
      <c r="BI630" s="17">
        <f t="shared" si="201"/>
        <v>0.62857142857142856</v>
      </c>
      <c r="BJ630" s="21">
        <f t="shared" si="195"/>
        <v>396.59999999999997</v>
      </c>
      <c r="BK630" s="21">
        <f t="shared" si="196"/>
        <v>407.3</v>
      </c>
      <c r="BL630" s="21">
        <f t="shared" si="197"/>
        <v>114.4</v>
      </c>
      <c r="BM630" s="21">
        <f t="shared" si="198"/>
        <v>59</v>
      </c>
      <c r="BN630" s="17" t="s">
        <v>1601</v>
      </c>
      <c r="BO630" s="17" t="s">
        <v>1601</v>
      </c>
      <c r="BQ630" s="17">
        <v>0.8367697642847729</v>
      </c>
      <c r="BR630" s="26">
        <v>0.72</v>
      </c>
      <c r="BS630" s="26">
        <f t="shared" si="199"/>
        <v>0.93676976428477288</v>
      </c>
      <c r="BU630" s="17">
        <f t="shared" si="200"/>
        <v>0</v>
      </c>
    </row>
    <row r="631" spans="1:73" s="6" customFormat="1" ht="18.75" customHeight="1" x14ac:dyDescent="0.15">
      <c r="A631" s="6" t="s">
        <v>1542</v>
      </c>
      <c r="B631" s="6" t="s">
        <v>510</v>
      </c>
      <c r="C631" s="6" t="s">
        <v>596</v>
      </c>
      <c r="D631" s="6" t="s">
        <v>596</v>
      </c>
      <c r="E631" s="6" t="s">
        <v>596</v>
      </c>
      <c r="F631" s="6" t="s">
        <v>596</v>
      </c>
      <c r="G631" s="6" t="s">
        <v>24</v>
      </c>
      <c r="H631" s="6" t="s">
        <v>670</v>
      </c>
      <c r="I631" s="6" t="s">
        <v>671</v>
      </c>
      <c r="J631" s="6" t="s">
        <v>29</v>
      </c>
      <c r="K631" s="6" t="s">
        <v>1520</v>
      </c>
      <c r="L631" s="6" t="s">
        <v>1545</v>
      </c>
      <c r="M631" s="6" t="s">
        <v>1518</v>
      </c>
      <c r="N631" s="6">
        <v>1</v>
      </c>
      <c r="O631" s="8">
        <v>27</v>
      </c>
      <c r="P631" s="8">
        <v>31.958333333333332</v>
      </c>
      <c r="Q631" s="8">
        <v>27.3</v>
      </c>
      <c r="R631" s="7">
        <f t="shared" si="206"/>
        <v>32.117791666666669</v>
      </c>
      <c r="S631" s="17">
        <f t="shared" si="207"/>
        <v>0.1764758852258852</v>
      </c>
      <c r="T631" s="6">
        <v>3</v>
      </c>
      <c r="U631" s="6">
        <v>2</v>
      </c>
      <c r="V631" s="6">
        <v>2</v>
      </c>
      <c r="W631" s="6">
        <v>1</v>
      </c>
      <c r="X631" s="6" t="s">
        <v>31</v>
      </c>
      <c r="Y631" s="8">
        <v>35.4315</v>
      </c>
      <c r="Z631" s="8">
        <v>26.820499999999999</v>
      </c>
      <c r="AA631" s="8">
        <v>31.520999999999997</v>
      </c>
      <c r="AB631" s="8">
        <v>30.414999999999999</v>
      </c>
      <c r="AC631" s="8">
        <v>31.876499999999997</v>
      </c>
      <c r="AD631" s="8">
        <v>30.573</v>
      </c>
      <c r="AE631" s="8">
        <v>31.0075</v>
      </c>
      <c r="AF631" s="8">
        <v>33.140500000000003</v>
      </c>
      <c r="AG631" s="8">
        <v>36.142499999999998</v>
      </c>
      <c r="AH631" s="21">
        <v>30</v>
      </c>
      <c r="AI631" s="21">
        <v>31</v>
      </c>
      <c r="AJ631" s="21">
        <v>37.485500000000002</v>
      </c>
      <c r="AK631" s="8">
        <f t="shared" si="188"/>
        <v>385.4135</v>
      </c>
      <c r="AL631" s="8">
        <v>54</v>
      </c>
      <c r="AM631" s="17">
        <f t="shared" si="202"/>
        <v>1.5240675669954702</v>
      </c>
      <c r="AN631" s="8">
        <v>30</v>
      </c>
      <c r="AO631" s="17">
        <f t="shared" si="203"/>
        <v>1.1185473798027628</v>
      </c>
      <c r="AP631" s="7">
        <v>34</v>
      </c>
      <c r="AQ631" s="17">
        <f t="shared" si="204"/>
        <v>1.0786459820437171</v>
      </c>
      <c r="AR631" s="21">
        <v>31</v>
      </c>
      <c r="AS631" s="17">
        <f t="shared" si="205"/>
        <v>1.0192339306263358</v>
      </c>
      <c r="AT631" s="21">
        <v>33</v>
      </c>
      <c r="AU631" s="17">
        <f t="shared" si="189"/>
        <v>1.0352454002164606</v>
      </c>
      <c r="AV631" s="21">
        <v>31</v>
      </c>
      <c r="AW631" s="17">
        <f t="shared" si="190"/>
        <v>1.0139665718117292</v>
      </c>
      <c r="AX631" s="17"/>
      <c r="AY631" s="21">
        <v>0</v>
      </c>
      <c r="AZ631" s="17">
        <f t="shared" si="191"/>
        <v>0</v>
      </c>
      <c r="BA631" s="17" t="s">
        <v>1516</v>
      </c>
      <c r="BB631" s="21">
        <v>22</v>
      </c>
      <c r="BC631" s="17">
        <f t="shared" si="192"/>
        <v>0.663840316229387</v>
      </c>
      <c r="BD631" s="21">
        <v>0</v>
      </c>
      <c r="BE631" s="17">
        <f t="shared" si="193"/>
        <v>0</v>
      </c>
      <c r="BF631" s="21">
        <v>25</v>
      </c>
      <c r="BG631" s="17">
        <f t="shared" si="194"/>
        <v>0.83333333333333337</v>
      </c>
      <c r="BH631" s="21">
        <v>1</v>
      </c>
      <c r="BI631" s="17">
        <f t="shared" si="201"/>
        <v>3.2258064516129031E-2</v>
      </c>
      <c r="BJ631" s="21">
        <f t="shared" si="195"/>
        <v>347.928</v>
      </c>
      <c r="BK631" s="21">
        <f t="shared" si="196"/>
        <v>261</v>
      </c>
      <c r="BL631" s="21">
        <f t="shared" si="197"/>
        <v>98.485500000000002</v>
      </c>
      <c r="BM631" s="21">
        <f t="shared" si="198"/>
        <v>26</v>
      </c>
      <c r="BN631" s="17" t="s">
        <v>1601</v>
      </c>
      <c r="BO631" s="17" t="s">
        <v>1601</v>
      </c>
      <c r="BQ631" s="17">
        <v>0.8367697642847729</v>
      </c>
      <c r="BR631" s="26">
        <v>0.72</v>
      </c>
      <c r="BS631" s="26">
        <f t="shared" si="199"/>
        <v>0.93676976428477288</v>
      </c>
      <c r="BU631" s="17">
        <f t="shared" si="200"/>
        <v>0</v>
      </c>
    </row>
    <row r="632" spans="1:73" s="6" customFormat="1" ht="18.75" customHeight="1" x14ac:dyDescent="0.15">
      <c r="A632" s="6" t="s">
        <v>1542</v>
      </c>
      <c r="B632" s="6" t="s">
        <v>510</v>
      </c>
      <c r="C632" s="6" t="s">
        <v>596</v>
      </c>
      <c r="D632" s="6" t="s">
        <v>596</v>
      </c>
      <c r="E632" s="6" t="s">
        <v>596</v>
      </c>
      <c r="F632" s="6" t="s">
        <v>596</v>
      </c>
      <c r="G632" s="6" t="s">
        <v>24</v>
      </c>
      <c r="H632" s="6" t="s">
        <v>672</v>
      </c>
      <c r="I632" s="6" t="s">
        <v>673</v>
      </c>
      <c r="J632" s="6" t="s">
        <v>29</v>
      </c>
      <c r="K632" s="6" t="s">
        <v>1520</v>
      </c>
      <c r="L632" s="6" t="s">
        <v>1545</v>
      </c>
      <c r="M632" s="6" t="s">
        <v>1518</v>
      </c>
      <c r="N632" s="6">
        <v>1</v>
      </c>
      <c r="O632" s="8">
        <v>23</v>
      </c>
      <c r="P632" s="8">
        <v>33</v>
      </c>
      <c r="Q632" s="8">
        <v>41.8</v>
      </c>
      <c r="R632" s="7">
        <f t="shared" si="206"/>
        <v>50.458872532965124</v>
      </c>
      <c r="S632" s="17">
        <f t="shared" si="207"/>
        <v>0.20715006059725183</v>
      </c>
      <c r="T632" s="6">
        <v>2</v>
      </c>
      <c r="U632" s="6">
        <v>1</v>
      </c>
      <c r="V632" s="6">
        <v>1</v>
      </c>
      <c r="W632" s="6">
        <v>1</v>
      </c>
      <c r="Y632" s="8">
        <v>56.852701960697566</v>
      </c>
      <c r="Z632" s="8">
        <v>43.228880768051802</v>
      </c>
      <c r="AA632" s="8">
        <v>48.691085380856137</v>
      </c>
      <c r="AB632" s="8">
        <v>47.974031500827216</v>
      </c>
      <c r="AC632" s="8">
        <v>49.989484501847421</v>
      </c>
      <c r="AD632" s="8">
        <v>48.044638741332683</v>
      </c>
      <c r="AE632" s="8">
        <v>48.65917517663182</v>
      </c>
      <c r="AF632" s="8">
        <v>51.456804609226388</v>
      </c>
      <c r="AG632" s="8">
        <v>55.871422637658405</v>
      </c>
      <c r="AH632" s="21">
        <v>47</v>
      </c>
      <c r="AI632" s="21">
        <v>49</v>
      </c>
      <c r="AJ632" s="21">
        <v>58.738245118452049</v>
      </c>
      <c r="AK632" s="8">
        <f t="shared" si="188"/>
        <v>605.50647039558146</v>
      </c>
      <c r="AL632" s="8">
        <v>82</v>
      </c>
      <c r="AM632" s="17">
        <f t="shared" si="202"/>
        <v>1.4423237097277599</v>
      </c>
      <c r="AN632" s="8">
        <v>42</v>
      </c>
      <c r="AO632" s="17">
        <f t="shared" si="203"/>
        <v>0.9715726906128922</v>
      </c>
      <c r="AP632" s="7">
        <v>51</v>
      </c>
      <c r="AQ632" s="17">
        <f t="shared" si="204"/>
        <v>1.0474196580561677</v>
      </c>
      <c r="AR632" s="21">
        <v>50</v>
      </c>
      <c r="AS632" s="17">
        <f t="shared" si="205"/>
        <v>1.0422305242188756</v>
      </c>
      <c r="AT632" s="21">
        <v>50</v>
      </c>
      <c r="AU632" s="17">
        <f t="shared" si="189"/>
        <v>1.0002103542026362</v>
      </c>
      <c r="AV632" s="21">
        <v>48.3</v>
      </c>
      <c r="AW632" s="17">
        <f t="shared" si="190"/>
        <v>1.0053150833341085</v>
      </c>
      <c r="AX632" s="17"/>
      <c r="AY632" s="21">
        <v>50</v>
      </c>
      <c r="AZ632" s="17">
        <f t="shared" si="191"/>
        <v>1.0275554367393409</v>
      </c>
      <c r="BA632" s="17"/>
      <c r="BB632" s="21">
        <v>52</v>
      </c>
      <c r="BC632" s="17">
        <f t="shared" si="192"/>
        <v>1.0105563373959723</v>
      </c>
      <c r="BD632" s="21">
        <v>70</v>
      </c>
      <c r="BE632" s="17">
        <f t="shared" si="193"/>
        <v>1.2528766352338889</v>
      </c>
      <c r="BF632" s="21">
        <v>60</v>
      </c>
      <c r="BG632" s="17">
        <f t="shared" si="194"/>
        <v>1.2765957446808511</v>
      </c>
      <c r="BH632" s="21">
        <v>30</v>
      </c>
      <c r="BI632" s="17">
        <f t="shared" si="201"/>
        <v>0.61224489795918369</v>
      </c>
      <c r="BJ632" s="21">
        <f t="shared" si="195"/>
        <v>546.76822527712943</v>
      </c>
      <c r="BK632" s="21">
        <f t="shared" si="196"/>
        <v>585.29999999999995</v>
      </c>
      <c r="BL632" s="21">
        <f t="shared" si="197"/>
        <v>154.73824511845206</v>
      </c>
      <c r="BM632" s="21">
        <f t="shared" si="198"/>
        <v>90</v>
      </c>
      <c r="BN632" s="17" t="s">
        <v>1601</v>
      </c>
      <c r="BO632" s="17" t="s">
        <v>1601</v>
      </c>
      <c r="BQ632" s="17">
        <v>0.8367697642847729</v>
      </c>
      <c r="BR632" s="26">
        <v>0.72</v>
      </c>
      <c r="BS632" s="26">
        <f t="shared" si="199"/>
        <v>0.93676976428477288</v>
      </c>
      <c r="BU632" s="17">
        <f t="shared" si="200"/>
        <v>0</v>
      </c>
    </row>
    <row r="633" spans="1:73" s="6" customFormat="1" ht="18.75" customHeight="1" x14ac:dyDescent="0.15">
      <c r="A633" s="6" t="s">
        <v>1542</v>
      </c>
      <c r="B633" s="6" t="s">
        <v>510</v>
      </c>
      <c r="C633" s="6" t="s">
        <v>596</v>
      </c>
      <c r="D633" s="6" t="s">
        <v>596</v>
      </c>
      <c r="E633" s="6" t="s">
        <v>596</v>
      </c>
      <c r="F633" s="6" t="s">
        <v>596</v>
      </c>
      <c r="G633" s="6" t="s">
        <v>24</v>
      </c>
      <c r="H633" s="6" t="s">
        <v>674</v>
      </c>
      <c r="I633" s="6" t="s">
        <v>675</v>
      </c>
      <c r="J633" s="6" t="s">
        <v>29</v>
      </c>
      <c r="K633" s="6" t="s">
        <v>1520</v>
      </c>
      <c r="L633" s="6" t="s">
        <v>1545</v>
      </c>
      <c r="M633" s="6" t="s">
        <v>1518</v>
      </c>
      <c r="N633" s="6">
        <v>1</v>
      </c>
      <c r="O633" s="8">
        <v>27</v>
      </c>
      <c r="P633" s="8">
        <v>34.5</v>
      </c>
      <c r="Q633" s="8">
        <v>42.5</v>
      </c>
      <c r="R633" s="7">
        <f t="shared" si="206"/>
        <v>50.542205866298453</v>
      </c>
      <c r="S633" s="17">
        <f t="shared" si="207"/>
        <v>0.18922837332466957</v>
      </c>
      <c r="T633" s="6">
        <v>1</v>
      </c>
      <c r="U633" s="6">
        <v>1</v>
      </c>
      <c r="V633" s="6">
        <v>1</v>
      </c>
      <c r="W633" s="6">
        <v>1</v>
      </c>
      <c r="Y633" s="8">
        <v>56.852701960697566</v>
      </c>
      <c r="Z633" s="8">
        <v>43.228880768051802</v>
      </c>
      <c r="AA633" s="8">
        <v>48.691085380856137</v>
      </c>
      <c r="AB633" s="8">
        <v>47.974031500827216</v>
      </c>
      <c r="AC633" s="8">
        <v>49.989484501847421</v>
      </c>
      <c r="AD633" s="8">
        <v>48.044638741332683</v>
      </c>
      <c r="AE633" s="8">
        <v>48.65917517663182</v>
      </c>
      <c r="AF633" s="8">
        <v>51.456804609226388</v>
      </c>
      <c r="AG633" s="8">
        <v>55.871422637658405</v>
      </c>
      <c r="AH633" s="21">
        <v>47</v>
      </c>
      <c r="AI633" s="21">
        <v>50</v>
      </c>
      <c r="AJ633" s="21">
        <v>58.738245118452049</v>
      </c>
      <c r="AK633" s="8">
        <f t="shared" si="188"/>
        <v>606.50647039558146</v>
      </c>
      <c r="AL633" s="8">
        <v>71</v>
      </c>
      <c r="AM633" s="17">
        <f t="shared" si="202"/>
        <v>1.2488412608618409</v>
      </c>
      <c r="AN633" s="8">
        <v>42</v>
      </c>
      <c r="AO633" s="17">
        <f t="shared" si="203"/>
        <v>0.9715726906128922</v>
      </c>
      <c r="AP633" s="7">
        <v>49</v>
      </c>
      <c r="AQ633" s="17">
        <f t="shared" si="204"/>
        <v>1.0063443773480827</v>
      </c>
      <c r="AR633" s="21">
        <v>48</v>
      </c>
      <c r="AS633" s="17">
        <f t="shared" si="205"/>
        <v>1.0005413032501205</v>
      </c>
      <c r="AT633" s="21">
        <v>50</v>
      </c>
      <c r="AU633" s="17">
        <f t="shared" si="189"/>
        <v>1.0002103542026362</v>
      </c>
      <c r="AV633" s="21">
        <v>52</v>
      </c>
      <c r="AW633" s="17">
        <f t="shared" si="190"/>
        <v>1.0823267977924149</v>
      </c>
      <c r="AX633" s="17"/>
      <c r="AY633" s="21">
        <v>50</v>
      </c>
      <c r="AZ633" s="17">
        <f t="shared" si="191"/>
        <v>1.0275554367393409</v>
      </c>
      <c r="BA633" s="17"/>
      <c r="BB633" s="21">
        <v>52</v>
      </c>
      <c r="BC633" s="17">
        <f t="shared" si="192"/>
        <v>1.0105563373959723</v>
      </c>
      <c r="BD633" s="21">
        <v>78</v>
      </c>
      <c r="BE633" s="17">
        <f t="shared" si="193"/>
        <v>1.3960625364034764</v>
      </c>
      <c r="BF633" s="21">
        <v>70</v>
      </c>
      <c r="BG633" s="17">
        <f t="shared" si="194"/>
        <v>1.4893617021276595</v>
      </c>
      <c r="BH633" s="21">
        <v>21</v>
      </c>
      <c r="BI633" s="17">
        <f t="shared" si="201"/>
        <v>0.42</v>
      </c>
      <c r="BJ633" s="21">
        <f t="shared" si="195"/>
        <v>547.76822527712943</v>
      </c>
      <c r="BK633" s="21">
        <f t="shared" si="196"/>
        <v>583</v>
      </c>
      <c r="BL633" s="21">
        <f t="shared" si="197"/>
        <v>155.73824511845206</v>
      </c>
      <c r="BM633" s="21">
        <f t="shared" si="198"/>
        <v>91</v>
      </c>
      <c r="BN633" s="17" t="s">
        <v>1601</v>
      </c>
      <c r="BO633" s="17" t="s">
        <v>1601</v>
      </c>
      <c r="BQ633" s="17">
        <v>0.8367697642847729</v>
      </c>
      <c r="BR633" s="26">
        <v>0.72</v>
      </c>
      <c r="BS633" s="26">
        <f t="shared" si="199"/>
        <v>0.93676976428477288</v>
      </c>
      <c r="BU633" s="17">
        <f t="shared" si="200"/>
        <v>0</v>
      </c>
    </row>
    <row r="634" spans="1:73" s="6" customFormat="1" ht="18.75" customHeight="1" x14ac:dyDescent="0.15">
      <c r="A634" s="6" t="s">
        <v>1542</v>
      </c>
      <c r="B634" s="6" t="s">
        <v>510</v>
      </c>
      <c r="C634" s="6" t="s">
        <v>596</v>
      </c>
      <c r="D634" s="6" t="s">
        <v>596</v>
      </c>
      <c r="E634" s="6" t="s">
        <v>596</v>
      </c>
      <c r="F634" s="6" t="s">
        <v>596</v>
      </c>
      <c r="G634" s="6" t="s">
        <v>24</v>
      </c>
      <c r="H634" s="6" t="s">
        <v>676</v>
      </c>
      <c r="I634" s="6" t="s">
        <v>677</v>
      </c>
      <c r="J634" s="6" t="s">
        <v>29</v>
      </c>
      <c r="K634" s="6" t="s">
        <v>1520</v>
      </c>
      <c r="L634" s="6" t="s">
        <v>1545</v>
      </c>
      <c r="M634" s="6" t="s">
        <v>1518</v>
      </c>
      <c r="N634" s="6">
        <v>1</v>
      </c>
      <c r="O634" s="8"/>
      <c r="P634" s="8">
        <v>10.833333333333334</v>
      </c>
      <c r="Q634" s="8">
        <v>22.25</v>
      </c>
      <c r="R634" s="7">
        <f t="shared" si="206"/>
        <v>28.537916666666664</v>
      </c>
      <c r="S634" s="17">
        <f t="shared" si="207"/>
        <v>0.28260299625468144</v>
      </c>
      <c r="U634" s="6">
        <v>3</v>
      </c>
      <c r="V634" s="6">
        <v>2</v>
      </c>
      <c r="W634" s="6">
        <v>1</v>
      </c>
      <c r="X634" s="6" t="s">
        <v>36</v>
      </c>
      <c r="Y634" s="8">
        <v>31.395</v>
      </c>
      <c r="Z634" s="8">
        <v>23.765000000000001</v>
      </c>
      <c r="AA634" s="8">
        <v>27.93</v>
      </c>
      <c r="AB634" s="8">
        <v>26.95</v>
      </c>
      <c r="AC634" s="8">
        <v>28.244999999999997</v>
      </c>
      <c r="AD634" s="8">
        <v>27.09</v>
      </c>
      <c r="AE634" s="8">
        <v>27.475000000000001</v>
      </c>
      <c r="AF634" s="8">
        <v>29.365000000000002</v>
      </c>
      <c r="AG634" s="8">
        <v>32.024999999999999</v>
      </c>
      <c r="AH634" s="21">
        <v>27</v>
      </c>
      <c r="AI634" s="21">
        <v>28</v>
      </c>
      <c r="AJ634" s="21">
        <v>33.214999999999996</v>
      </c>
      <c r="AK634" s="8">
        <f t="shared" si="188"/>
        <v>342.45499999999998</v>
      </c>
      <c r="AL634" s="8">
        <v>38</v>
      </c>
      <c r="AM634" s="17">
        <f t="shared" si="202"/>
        <v>1.2103838190794713</v>
      </c>
      <c r="AN634" s="8">
        <v>24</v>
      </c>
      <c r="AO634" s="17">
        <f t="shared" si="203"/>
        <v>1.0098884914790658</v>
      </c>
      <c r="AP634" s="7">
        <v>30</v>
      </c>
      <c r="AQ634" s="17">
        <f t="shared" si="204"/>
        <v>1.0741138560687433</v>
      </c>
      <c r="AR634" s="21">
        <v>28</v>
      </c>
      <c r="AS634" s="17">
        <f t="shared" si="205"/>
        <v>1.0389610389610391</v>
      </c>
      <c r="AT634" s="21">
        <v>28.5</v>
      </c>
      <c r="AU634" s="17">
        <f t="shared" si="189"/>
        <v>1.0090281465746151</v>
      </c>
      <c r="AV634" s="21">
        <v>27.3</v>
      </c>
      <c r="AW634" s="17">
        <f t="shared" si="190"/>
        <v>1.0077519379844961</v>
      </c>
      <c r="AX634" s="17"/>
      <c r="AY634" s="21">
        <v>33</v>
      </c>
      <c r="AZ634" s="17">
        <f t="shared" si="191"/>
        <v>1.2010919017288444</v>
      </c>
      <c r="BA634" s="17"/>
      <c r="BB634" s="21">
        <v>30</v>
      </c>
      <c r="BC634" s="17">
        <f t="shared" si="192"/>
        <v>1.021624382768602</v>
      </c>
      <c r="BD634" s="21">
        <v>0</v>
      </c>
      <c r="BE634" s="17">
        <f t="shared" si="193"/>
        <v>0</v>
      </c>
      <c r="BF634" s="21">
        <v>30</v>
      </c>
      <c r="BG634" s="17">
        <f t="shared" si="194"/>
        <v>1.1111111111111112</v>
      </c>
      <c r="BH634" s="21">
        <v>28</v>
      </c>
      <c r="BI634" s="17">
        <f t="shared" si="201"/>
        <v>1</v>
      </c>
      <c r="BJ634" s="21">
        <f t="shared" si="195"/>
        <v>309.24</v>
      </c>
      <c r="BK634" s="21">
        <f t="shared" si="196"/>
        <v>296.8</v>
      </c>
      <c r="BL634" s="21">
        <f t="shared" si="197"/>
        <v>88.215000000000003</v>
      </c>
      <c r="BM634" s="21">
        <f t="shared" si="198"/>
        <v>58</v>
      </c>
      <c r="BN634" s="17"/>
      <c r="BO634" s="17"/>
      <c r="BQ634" s="17">
        <v>0.8367697642847729</v>
      </c>
      <c r="BR634" s="26">
        <v>0.72</v>
      </c>
      <c r="BS634" s="26">
        <f t="shared" si="199"/>
        <v>0.93676976428477288</v>
      </c>
      <c r="BU634" s="17">
        <f t="shared" si="200"/>
        <v>0</v>
      </c>
    </row>
    <row r="635" spans="1:73" s="6" customFormat="1" ht="18.75" customHeight="1" x14ac:dyDescent="0.15">
      <c r="A635" s="6" t="s">
        <v>1542</v>
      </c>
      <c r="B635" s="6" t="s">
        <v>510</v>
      </c>
      <c r="C635" s="6" t="s">
        <v>596</v>
      </c>
      <c r="D635" s="6" t="s">
        <v>596</v>
      </c>
      <c r="E635" s="6" t="s">
        <v>596</v>
      </c>
      <c r="F635" s="6" t="s">
        <v>596</v>
      </c>
      <c r="G635" s="6" t="s">
        <v>24</v>
      </c>
      <c r="H635" s="6" t="s">
        <v>678</v>
      </c>
      <c r="I635" s="6" t="s">
        <v>679</v>
      </c>
      <c r="J635" s="6" t="s">
        <v>29</v>
      </c>
      <c r="K635" s="6" t="s">
        <v>1520</v>
      </c>
      <c r="L635" s="6" t="s">
        <v>1545</v>
      </c>
      <c r="M635" s="6" t="s">
        <v>1518</v>
      </c>
      <c r="N635" s="6">
        <v>1</v>
      </c>
      <c r="O635" s="8"/>
      <c r="P635" s="8">
        <v>14.166666666666666</v>
      </c>
      <c r="Q635" s="8">
        <v>23.1</v>
      </c>
      <c r="R635" s="7">
        <f t="shared" si="206"/>
        <v>28.454583333333332</v>
      </c>
      <c r="S635" s="17">
        <f t="shared" si="207"/>
        <v>0.23180014430014406</v>
      </c>
      <c r="U635" s="6">
        <v>1</v>
      </c>
      <c r="V635" s="6">
        <v>1</v>
      </c>
      <c r="W635" s="6">
        <v>1</v>
      </c>
      <c r="Y635" s="8">
        <v>31.395</v>
      </c>
      <c r="Z635" s="8">
        <v>23.765000000000001</v>
      </c>
      <c r="AA635" s="8">
        <v>27.93</v>
      </c>
      <c r="AB635" s="8">
        <v>26.95</v>
      </c>
      <c r="AC635" s="8">
        <v>28.244999999999997</v>
      </c>
      <c r="AD635" s="8">
        <v>27.09</v>
      </c>
      <c r="AE635" s="8">
        <v>27.475000000000001</v>
      </c>
      <c r="AF635" s="8">
        <v>29.365000000000002</v>
      </c>
      <c r="AG635" s="8">
        <v>32.024999999999999</v>
      </c>
      <c r="AH635" s="21">
        <v>27</v>
      </c>
      <c r="AI635" s="21">
        <v>27</v>
      </c>
      <c r="AJ635" s="21">
        <v>33.214999999999996</v>
      </c>
      <c r="AK635" s="8">
        <f t="shared" si="188"/>
        <v>341.45499999999998</v>
      </c>
      <c r="AL635" s="8">
        <v>17</v>
      </c>
      <c r="AM635" s="17">
        <f t="shared" si="202"/>
        <v>0.54148749800923712</v>
      </c>
      <c r="AN635" s="8">
        <v>25</v>
      </c>
      <c r="AO635" s="17">
        <f t="shared" si="203"/>
        <v>1.051967178624027</v>
      </c>
      <c r="AP635" s="7">
        <v>28</v>
      </c>
      <c r="AQ635" s="17">
        <f t="shared" si="204"/>
        <v>1.0025062656641603</v>
      </c>
      <c r="AR635" s="21">
        <v>27</v>
      </c>
      <c r="AS635" s="17">
        <f t="shared" si="205"/>
        <v>1.0018552875695732</v>
      </c>
      <c r="AT635" s="21">
        <v>28.5</v>
      </c>
      <c r="AU635" s="17">
        <f t="shared" si="189"/>
        <v>1.0090281465746151</v>
      </c>
      <c r="AV635" s="21">
        <v>27.5</v>
      </c>
      <c r="AW635" s="17">
        <f t="shared" si="190"/>
        <v>1.0151347360649687</v>
      </c>
      <c r="AX635" s="17"/>
      <c r="AY635" s="21">
        <v>35</v>
      </c>
      <c r="AZ635" s="17">
        <f t="shared" si="191"/>
        <v>1.2738853503184713</v>
      </c>
      <c r="BA635" s="17"/>
      <c r="BB635" s="21">
        <v>30</v>
      </c>
      <c r="BC635" s="17">
        <f t="shared" si="192"/>
        <v>1.021624382768602</v>
      </c>
      <c r="BD635" s="21">
        <v>66</v>
      </c>
      <c r="BE635" s="17">
        <f t="shared" si="193"/>
        <v>2.0608899297423888</v>
      </c>
      <c r="BF635" s="21">
        <v>32.380000000000003</v>
      </c>
      <c r="BG635" s="17">
        <f t="shared" si="194"/>
        <v>1.1992592592592592</v>
      </c>
      <c r="BH635" s="21">
        <v>8</v>
      </c>
      <c r="BI635" s="17">
        <f t="shared" si="201"/>
        <v>0.29629629629629628</v>
      </c>
      <c r="BJ635" s="21">
        <f t="shared" si="195"/>
        <v>308.24</v>
      </c>
      <c r="BK635" s="21">
        <f t="shared" si="196"/>
        <v>324.38</v>
      </c>
      <c r="BL635" s="21">
        <f t="shared" si="197"/>
        <v>87.215000000000003</v>
      </c>
      <c r="BM635" s="21">
        <f t="shared" si="198"/>
        <v>40.380000000000003</v>
      </c>
      <c r="BN635" s="17" t="s">
        <v>1601</v>
      </c>
      <c r="BO635" s="17" t="s">
        <v>1601</v>
      </c>
      <c r="BQ635" s="17">
        <v>0.8367697642847729</v>
      </c>
      <c r="BR635" s="26">
        <v>0.72</v>
      </c>
      <c r="BS635" s="26">
        <f t="shared" si="199"/>
        <v>0.93676976428477288</v>
      </c>
      <c r="BU635" s="17">
        <f t="shared" si="200"/>
        <v>0</v>
      </c>
    </row>
    <row r="636" spans="1:73" s="6" customFormat="1" ht="18.75" customHeight="1" x14ac:dyDescent="0.15">
      <c r="A636" s="6" t="s">
        <v>1542</v>
      </c>
      <c r="B636" s="6" t="s">
        <v>510</v>
      </c>
      <c r="C636" s="6" t="s">
        <v>596</v>
      </c>
      <c r="D636" s="6" t="s">
        <v>596</v>
      </c>
      <c r="E636" s="6" t="s">
        <v>596</v>
      </c>
      <c r="F636" s="6" t="s">
        <v>596</v>
      </c>
      <c r="G636" s="6" t="s">
        <v>24</v>
      </c>
      <c r="H636" s="6" t="s">
        <v>680</v>
      </c>
      <c r="I636" s="6" t="s">
        <v>681</v>
      </c>
      <c r="J636" s="6" t="s">
        <v>29</v>
      </c>
      <c r="K636" s="6" t="s">
        <v>1520</v>
      </c>
      <c r="L636" s="6" t="s">
        <v>1545</v>
      </c>
      <c r="M636" s="6" t="s">
        <v>1518</v>
      </c>
      <c r="N636" s="6">
        <v>1</v>
      </c>
      <c r="O636" s="8"/>
      <c r="P636" s="8">
        <v>15</v>
      </c>
      <c r="Q636" s="8">
        <v>19.600000000000001</v>
      </c>
      <c r="R636" s="7">
        <f t="shared" si="206"/>
        <v>24.449166666666667</v>
      </c>
      <c r="S636" s="17">
        <f t="shared" si="207"/>
        <v>0.24740646258503385</v>
      </c>
      <c r="U636" s="6">
        <v>2</v>
      </c>
      <c r="V636" s="6">
        <v>1</v>
      </c>
      <c r="W636" s="6">
        <v>1</v>
      </c>
      <c r="Y636" s="8">
        <v>26.91</v>
      </c>
      <c r="Z636" s="8">
        <v>20.37</v>
      </c>
      <c r="AA636" s="8">
        <v>23.94</v>
      </c>
      <c r="AB636" s="8">
        <v>23.1</v>
      </c>
      <c r="AC636" s="8">
        <v>24.21</v>
      </c>
      <c r="AD636" s="8">
        <v>23.22</v>
      </c>
      <c r="AE636" s="8">
        <v>23.55</v>
      </c>
      <c r="AF636" s="8">
        <v>25.17</v>
      </c>
      <c r="AG636" s="8">
        <v>27.45</v>
      </c>
      <c r="AH636" s="21">
        <v>23</v>
      </c>
      <c r="AI636" s="21">
        <v>24</v>
      </c>
      <c r="AJ636" s="21">
        <v>28.47</v>
      </c>
      <c r="AK636" s="8">
        <f t="shared" si="188"/>
        <v>293.39</v>
      </c>
      <c r="AL636" s="8">
        <v>28</v>
      </c>
      <c r="AM636" s="17">
        <f t="shared" si="202"/>
        <v>1.0405053883314752</v>
      </c>
      <c r="AN636" s="8">
        <v>20.5</v>
      </c>
      <c r="AO636" s="17">
        <f t="shared" si="203"/>
        <v>1.0063819342169857</v>
      </c>
      <c r="AP636" s="7">
        <v>25</v>
      </c>
      <c r="AQ636" s="17">
        <f t="shared" si="204"/>
        <v>1.0442773600668338</v>
      </c>
      <c r="AR636" s="21">
        <v>25</v>
      </c>
      <c r="AS636" s="17">
        <f t="shared" si="205"/>
        <v>1.0822510822510822</v>
      </c>
      <c r="AT636" s="21">
        <v>24.5</v>
      </c>
      <c r="AU636" s="17">
        <f t="shared" si="189"/>
        <v>1.0119785212722014</v>
      </c>
      <c r="AV636" s="21">
        <v>26.5</v>
      </c>
      <c r="AW636" s="17">
        <f t="shared" si="190"/>
        <v>1.141257536606374</v>
      </c>
      <c r="AX636" s="17"/>
      <c r="AY636" s="21">
        <v>28</v>
      </c>
      <c r="AZ636" s="17">
        <f t="shared" si="191"/>
        <v>1.1889596602972399</v>
      </c>
      <c r="BA636" s="17"/>
      <c r="BB636" s="21">
        <v>26</v>
      </c>
      <c r="BC636" s="17">
        <f t="shared" si="192"/>
        <v>1.0329757647993643</v>
      </c>
      <c r="BD636" s="21">
        <v>47</v>
      </c>
      <c r="BE636" s="17">
        <f t="shared" si="193"/>
        <v>1.7122040072859745</v>
      </c>
      <c r="BF636" s="21">
        <v>30</v>
      </c>
      <c r="BG636" s="17">
        <f t="shared" si="194"/>
        <v>1.3043478260869565</v>
      </c>
      <c r="BH636" s="21">
        <v>19</v>
      </c>
      <c r="BI636" s="17">
        <f t="shared" si="201"/>
        <v>0.79166666666666663</v>
      </c>
      <c r="BJ636" s="21">
        <f t="shared" si="195"/>
        <v>264.92</v>
      </c>
      <c r="BK636" s="21">
        <f t="shared" si="196"/>
        <v>299.5</v>
      </c>
      <c r="BL636" s="21">
        <f t="shared" si="197"/>
        <v>75.47</v>
      </c>
      <c r="BM636" s="21">
        <f t="shared" si="198"/>
        <v>49</v>
      </c>
      <c r="BN636" s="17" t="s">
        <v>1601</v>
      </c>
      <c r="BO636" s="17" t="s">
        <v>1601</v>
      </c>
      <c r="BQ636" s="17">
        <v>0.8367697642847729</v>
      </c>
      <c r="BR636" s="26">
        <v>0.72</v>
      </c>
      <c r="BS636" s="26">
        <f t="shared" si="199"/>
        <v>0.93676976428477288</v>
      </c>
      <c r="BU636" s="17">
        <f t="shared" si="200"/>
        <v>0</v>
      </c>
    </row>
    <row r="637" spans="1:73" s="6" customFormat="1" ht="18.75" customHeight="1" x14ac:dyDescent="0.15">
      <c r="A637" s="6" t="s">
        <v>1542</v>
      </c>
      <c r="B637" s="6" t="s">
        <v>510</v>
      </c>
      <c r="C637" s="6" t="s">
        <v>596</v>
      </c>
      <c r="D637" s="6" t="s">
        <v>596</v>
      </c>
      <c r="E637" s="6" t="s">
        <v>596</v>
      </c>
      <c r="F637" s="6" t="s">
        <v>596</v>
      </c>
      <c r="G637" s="6" t="s">
        <v>24</v>
      </c>
      <c r="H637" s="6" t="s">
        <v>682</v>
      </c>
      <c r="I637" s="6" t="s">
        <v>683</v>
      </c>
      <c r="J637" s="6" t="s">
        <v>27</v>
      </c>
      <c r="K637" s="6" t="s">
        <v>1519</v>
      </c>
      <c r="L637" s="6" t="s">
        <v>1545</v>
      </c>
      <c r="M637" s="6" t="s">
        <v>1518</v>
      </c>
      <c r="N637" s="6">
        <v>1</v>
      </c>
      <c r="O637" s="8"/>
      <c r="P637" s="8"/>
      <c r="Q637" s="8">
        <v>27.25</v>
      </c>
      <c r="R637" s="7">
        <f t="shared" si="206"/>
        <v>39.299999999999997</v>
      </c>
      <c r="S637" s="17">
        <f t="shared" si="207"/>
        <v>0.44220183486238529</v>
      </c>
      <c r="V637" s="6">
        <v>3</v>
      </c>
      <c r="W637" s="6">
        <v>2</v>
      </c>
      <c r="X637" s="6" t="s">
        <v>36</v>
      </c>
      <c r="Y637" s="8">
        <v>46.2</v>
      </c>
      <c r="Z637" s="8">
        <v>32.6</v>
      </c>
      <c r="AA637" s="8">
        <v>38.4</v>
      </c>
      <c r="AB637" s="8">
        <v>37.4</v>
      </c>
      <c r="AC637" s="8">
        <v>39.4</v>
      </c>
      <c r="AD637" s="8">
        <v>36.4</v>
      </c>
      <c r="AE637" s="8">
        <v>38.4</v>
      </c>
      <c r="AF637" s="8">
        <v>40.4</v>
      </c>
      <c r="AG637" s="8">
        <v>45.4</v>
      </c>
      <c r="AH637" s="21">
        <v>37</v>
      </c>
      <c r="AI637" s="21">
        <v>38</v>
      </c>
      <c r="AJ637" s="21">
        <v>42</v>
      </c>
      <c r="AK637" s="8">
        <f t="shared" si="188"/>
        <v>471.59999999999997</v>
      </c>
      <c r="AL637" s="8">
        <v>40</v>
      </c>
      <c r="AM637" s="17">
        <f t="shared" si="202"/>
        <v>0.86580086580086579</v>
      </c>
      <c r="AN637" s="8">
        <v>5.22</v>
      </c>
      <c r="AO637" s="17">
        <f t="shared" si="203"/>
        <v>0.16012269938650306</v>
      </c>
      <c r="AP637" s="7">
        <v>18.981115879828302</v>
      </c>
      <c r="AQ637" s="17">
        <f t="shared" si="204"/>
        <v>0.49429989270386204</v>
      </c>
      <c r="AR637" s="21">
        <v>36.4</v>
      </c>
      <c r="AS637" s="17">
        <f t="shared" si="205"/>
        <v>0.9732620320855615</v>
      </c>
      <c r="AT637" s="21">
        <v>34.855465791466798</v>
      </c>
      <c r="AU637" s="17">
        <f t="shared" si="189"/>
        <v>0.88465649216920816</v>
      </c>
      <c r="AV637" s="21">
        <v>15.3461247159808</v>
      </c>
      <c r="AW637" s="17">
        <f t="shared" si="190"/>
        <v>0.42159683285661537</v>
      </c>
      <c r="AX637" s="17" t="s">
        <v>1516</v>
      </c>
      <c r="AY637" s="21">
        <v>40</v>
      </c>
      <c r="AZ637" s="17">
        <f t="shared" si="191"/>
        <v>1.0416666666666667</v>
      </c>
      <c r="BA637" s="17"/>
      <c r="BB637" s="21">
        <v>9.8020365227636113</v>
      </c>
      <c r="BC637" s="17">
        <f t="shared" si="192"/>
        <v>0.24262466640503988</v>
      </c>
      <c r="BD637" s="21">
        <v>11.370133804594799</v>
      </c>
      <c r="BE637" s="17">
        <f t="shared" si="193"/>
        <v>0.25044347587213212</v>
      </c>
      <c r="BF637" s="21">
        <v>64.102373630330007</v>
      </c>
      <c r="BG637" s="17">
        <f t="shared" si="194"/>
        <v>1.7324965846035136</v>
      </c>
      <c r="BH637" s="21">
        <v>42</v>
      </c>
      <c r="BI637" s="17">
        <f t="shared" si="201"/>
        <v>1.1052631578947369</v>
      </c>
      <c r="BJ637" s="21">
        <f t="shared" si="195"/>
        <v>429.59999999999997</v>
      </c>
      <c r="BK637" s="21">
        <f t="shared" si="196"/>
        <v>318.07725034496434</v>
      </c>
      <c r="BL637" s="21">
        <f t="shared" si="197"/>
        <v>117</v>
      </c>
      <c r="BM637" s="21">
        <f t="shared" si="198"/>
        <v>106.10237363033001</v>
      </c>
      <c r="BN637" s="17"/>
      <c r="BO637" s="17"/>
      <c r="BQ637" s="17">
        <v>0.8367697642847729</v>
      </c>
      <c r="BR637" s="26">
        <v>0.72</v>
      </c>
      <c r="BS637" s="26">
        <f t="shared" si="199"/>
        <v>0.93676976428477288</v>
      </c>
      <c r="BU637" s="17">
        <f t="shared" si="200"/>
        <v>0</v>
      </c>
    </row>
    <row r="638" spans="1:73" s="6" customFormat="1" ht="18.75" customHeight="1" x14ac:dyDescent="0.15">
      <c r="A638" s="6" t="s">
        <v>1542</v>
      </c>
      <c r="B638" s="6" t="s">
        <v>510</v>
      </c>
      <c r="C638" s="6" t="s">
        <v>596</v>
      </c>
      <c r="D638" s="6" t="s">
        <v>596</v>
      </c>
      <c r="E638" s="6" t="s">
        <v>596</v>
      </c>
      <c r="F638" s="6" t="s">
        <v>596</v>
      </c>
      <c r="G638" s="6" t="s">
        <v>24</v>
      </c>
      <c r="H638" s="6" t="s">
        <v>684</v>
      </c>
      <c r="I638" s="6" t="s">
        <v>685</v>
      </c>
      <c r="J638" s="6" t="s">
        <v>27</v>
      </c>
      <c r="K638" s="6" t="s">
        <v>1519</v>
      </c>
      <c r="L638" s="6" t="s">
        <v>1545</v>
      </c>
      <c r="M638" s="6" t="s">
        <v>1518</v>
      </c>
      <c r="N638" s="6">
        <v>1</v>
      </c>
      <c r="O638" s="8"/>
      <c r="P638" s="8">
        <v>23.6</v>
      </c>
      <c r="Q638" s="8">
        <v>26</v>
      </c>
      <c r="R638" s="7">
        <f t="shared" si="206"/>
        <v>40.832248013387307</v>
      </c>
      <c r="S638" s="17">
        <f t="shared" si="207"/>
        <v>0.57047107743797332</v>
      </c>
      <c r="U638" s="6">
        <v>4</v>
      </c>
      <c r="V638" s="6">
        <v>4</v>
      </c>
      <c r="W638" s="6">
        <v>3</v>
      </c>
      <c r="X638" s="6" t="s">
        <v>28</v>
      </c>
      <c r="Y638" s="8">
        <v>48.675257214554563</v>
      </c>
      <c r="Z638" s="8">
        <v>32.617440401505647</v>
      </c>
      <c r="AA638" s="8">
        <v>40.14454203262234</v>
      </c>
      <c r="AB638" s="8">
        <v>38.639121706398996</v>
      </c>
      <c r="AC638" s="8">
        <v>40.646348808030119</v>
      </c>
      <c r="AD638" s="8">
        <v>38.137314930991224</v>
      </c>
      <c r="AE638" s="8">
        <v>39.642735257214554</v>
      </c>
      <c r="AF638" s="8">
        <v>41.64996235884567</v>
      </c>
      <c r="AG638" s="8">
        <v>46.166223337515689</v>
      </c>
      <c r="AH638" s="21">
        <v>38</v>
      </c>
      <c r="AI638" s="21">
        <v>39</v>
      </c>
      <c r="AJ638" s="21">
        <v>46.66803011296895</v>
      </c>
      <c r="AK638" s="8">
        <f t="shared" si="188"/>
        <v>489.98697616064771</v>
      </c>
      <c r="AL638" s="8">
        <v>33</v>
      </c>
      <c r="AM638" s="17">
        <f t="shared" si="202"/>
        <v>0.67796251912013628</v>
      </c>
      <c r="AN638" s="8">
        <v>3</v>
      </c>
      <c r="AO638" s="17">
        <f t="shared" si="203"/>
        <v>9.1975334761752722E-2</v>
      </c>
      <c r="AP638" s="7">
        <v>32.083333333333336</v>
      </c>
      <c r="AQ638" s="17">
        <f t="shared" si="204"/>
        <v>0.79919540014335477</v>
      </c>
      <c r="AR638" s="21">
        <v>38.208333333333329</v>
      </c>
      <c r="AS638" s="17">
        <f t="shared" si="205"/>
        <v>0.98885097916202569</v>
      </c>
      <c r="AT638" s="21">
        <v>39.041666666666679</v>
      </c>
      <c r="AU638" s="17">
        <f t="shared" si="189"/>
        <v>0.96052087854330426</v>
      </c>
      <c r="AV638" s="21">
        <v>37.875</v>
      </c>
      <c r="AW638" s="17">
        <f t="shared" si="190"/>
        <v>0.99312183011662258</v>
      </c>
      <c r="AX638" s="17" t="s">
        <v>1516</v>
      </c>
      <c r="AY638" s="21">
        <v>48.541666666666664</v>
      </c>
      <c r="AZ638" s="17">
        <f t="shared" si="191"/>
        <v>1.2244782392464355</v>
      </c>
      <c r="BA638" s="17"/>
      <c r="BB638" s="21">
        <v>25.083333333333332</v>
      </c>
      <c r="BC638" s="17">
        <f t="shared" si="192"/>
        <v>0.60224144063376572</v>
      </c>
      <c r="BD638" s="21">
        <v>27.666666666666664</v>
      </c>
      <c r="BE638" s="17">
        <f t="shared" si="193"/>
        <v>0.59928373313968097</v>
      </c>
      <c r="BF638" s="21">
        <v>39.833333333333321</v>
      </c>
      <c r="BG638" s="17">
        <f t="shared" si="194"/>
        <v>1.0482456140350873</v>
      </c>
      <c r="BH638" s="21">
        <v>50.166666666666679</v>
      </c>
      <c r="BI638" s="17">
        <f t="shared" si="201"/>
        <v>1.2863247863247866</v>
      </c>
      <c r="BJ638" s="21">
        <f t="shared" si="195"/>
        <v>443.31894604767876</v>
      </c>
      <c r="BK638" s="21">
        <f t="shared" si="196"/>
        <v>374.5</v>
      </c>
      <c r="BL638" s="21">
        <f t="shared" si="197"/>
        <v>123.66803011296895</v>
      </c>
      <c r="BM638" s="21">
        <f t="shared" si="198"/>
        <v>90</v>
      </c>
      <c r="BN638" s="17"/>
      <c r="BO638" s="17"/>
      <c r="BQ638" s="17">
        <v>0.8367697642847729</v>
      </c>
      <c r="BR638" s="26">
        <v>0.72</v>
      </c>
      <c r="BS638" s="26">
        <f t="shared" si="199"/>
        <v>0.93676976428477288</v>
      </c>
      <c r="BU638" s="17">
        <f t="shared" si="200"/>
        <v>0</v>
      </c>
    </row>
    <row r="639" spans="1:73" s="6" customFormat="1" ht="18.75" customHeight="1" x14ac:dyDescent="0.15">
      <c r="A639" s="6" t="s">
        <v>1542</v>
      </c>
      <c r="B639" s="6" t="s">
        <v>510</v>
      </c>
      <c r="C639" s="6" t="s">
        <v>596</v>
      </c>
      <c r="D639" s="6" t="s">
        <v>596</v>
      </c>
      <c r="E639" s="6" t="s">
        <v>596</v>
      </c>
      <c r="F639" s="6" t="s">
        <v>596</v>
      </c>
      <c r="G639" s="6" t="s">
        <v>24</v>
      </c>
      <c r="H639" s="6" t="s">
        <v>1326</v>
      </c>
      <c r="I639" s="6" t="s">
        <v>1411</v>
      </c>
      <c r="J639" s="6" t="s">
        <v>1387</v>
      </c>
      <c r="K639" s="6" t="s">
        <v>1520</v>
      </c>
      <c r="L639" s="6" t="s">
        <v>1545</v>
      </c>
      <c r="M639" s="6" t="s">
        <v>1518</v>
      </c>
      <c r="N639" s="6">
        <v>1</v>
      </c>
      <c r="O639" s="8">
        <v>16</v>
      </c>
      <c r="P639" s="8">
        <v>23</v>
      </c>
      <c r="Q639" s="8">
        <v>25</v>
      </c>
      <c r="R639" s="7">
        <f t="shared" si="206"/>
        <v>36.718738998441836</v>
      </c>
      <c r="S639" s="17">
        <f t="shared" si="207"/>
        <v>0.46874955993767342</v>
      </c>
      <c r="T639" s="6">
        <v>4</v>
      </c>
      <c r="U639" s="6">
        <v>2</v>
      </c>
      <c r="V639" s="6">
        <v>1</v>
      </c>
      <c r="W639" s="6">
        <v>1</v>
      </c>
      <c r="Y639" s="8">
        <v>41.355755781088071</v>
      </c>
      <c r="Z639" s="8">
        <v>31.445524558695745</v>
      </c>
      <c r="AA639" s="8">
        <v>35.418837914138905</v>
      </c>
      <c r="AB639" s="8">
        <v>34.897239043343667</v>
      </c>
      <c r="AC639" s="8">
        <v>36.363318565053525</v>
      </c>
      <c r="AD639" s="8">
        <v>34.948600116679096</v>
      </c>
      <c r="AE639" s="8">
        <v>35.395625813969275</v>
      </c>
      <c r="AF639" s="8">
        <v>37.430675610905006</v>
      </c>
      <c r="AG639" s="8">
        <v>40.641954209006357</v>
      </c>
      <c r="AH639" s="21">
        <v>34</v>
      </c>
      <c r="AI639" s="21">
        <v>36</v>
      </c>
      <c r="AJ639" s="21">
        <v>42.727336368422378</v>
      </c>
      <c r="AK639" s="8">
        <f t="shared" si="188"/>
        <v>440.62486798130203</v>
      </c>
      <c r="AL639" s="8">
        <v>78</v>
      </c>
      <c r="AM639" s="17">
        <f t="shared" si="202"/>
        <v>1.886073619664552</v>
      </c>
      <c r="AN639" s="8">
        <v>13</v>
      </c>
      <c r="AO639" s="17">
        <f t="shared" si="203"/>
        <v>0.41341336112025717</v>
      </c>
      <c r="AP639" s="7">
        <v>36</v>
      </c>
      <c r="AQ639" s="17">
        <f t="shared" si="204"/>
        <v>1.0164082765016156</v>
      </c>
      <c r="AR639" s="21">
        <v>36</v>
      </c>
      <c r="AS639" s="17">
        <f t="shared" si="205"/>
        <v>1.0316002350583284</v>
      </c>
      <c r="AT639" s="21">
        <v>38.5</v>
      </c>
      <c r="AU639" s="17">
        <f t="shared" si="189"/>
        <v>1.0587592529852297</v>
      </c>
      <c r="AV639" s="21">
        <v>37</v>
      </c>
      <c r="AW639" s="17">
        <f t="shared" si="190"/>
        <v>1.0586976266995565</v>
      </c>
      <c r="AX639" s="17"/>
      <c r="AY639" s="21">
        <v>37</v>
      </c>
      <c r="AZ639" s="17">
        <f t="shared" si="191"/>
        <v>1.0453269054900434</v>
      </c>
      <c r="BA639" s="17"/>
      <c r="BB639" s="21">
        <v>37.5</v>
      </c>
      <c r="BC639" s="17">
        <f t="shared" si="192"/>
        <v>1.0018520742135575</v>
      </c>
      <c r="BD639" s="21">
        <v>0</v>
      </c>
      <c r="BE639" s="17">
        <f t="shared" si="193"/>
        <v>0</v>
      </c>
      <c r="BF639" s="21">
        <v>40</v>
      </c>
      <c r="BG639" s="17">
        <f t="shared" si="194"/>
        <v>1.1764705882352942</v>
      </c>
      <c r="BH639" s="21">
        <v>69.41</v>
      </c>
      <c r="BI639" s="17">
        <f t="shared" si="201"/>
        <v>1.9280555555555554</v>
      </c>
      <c r="BJ639" s="21">
        <f t="shared" si="195"/>
        <v>397.89753161287967</v>
      </c>
      <c r="BK639" s="21">
        <f t="shared" si="196"/>
        <v>422.40999999999997</v>
      </c>
      <c r="BL639" s="21">
        <f t="shared" si="197"/>
        <v>112.72733636842239</v>
      </c>
      <c r="BM639" s="21">
        <f t="shared" si="198"/>
        <v>109.41</v>
      </c>
      <c r="BN639" s="17"/>
      <c r="BO639" s="17"/>
      <c r="BQ639" s="17">
        <v>0.8367697642847729</v>
      </c>
      <c r="BR639" s="26">
        <v>0.72</v>
      </c>
      <c r="BS639" s="26">
        <f t="shared" si="199"/>
        <v>0.93676976428477288</v>
      </c>
      <c r="BU639" s="17">
        <f t="shared" si="200"/>
        <v>0</v>
      </c>
    </row>
    <row r="640" spans="1:73" s="6" customFormat="1" ht="18.75" customHeight="1" x14ac:dyDescent="0.15">
      <c r="A640" s="6" t="s">
        <v>1543</v>
      </c>
      <c r="B640" s="6" t="s">
        <v>1254</v>
      </c>
      <c r="C640" s="6" t="s">
        <v>1254</v>
      </c>
      <c r="D640" s="6" t="s">
        <v>1267</v>
      </c>
      <c r="E640" s="6" t="s">
        <v>1267</v>
      </c>
      <c r="F640" s="6" t="s">
        <v>1267</v>
      </c>
      <c r="G640" s="6" t="s">
        <v>61</v>
      </c>
      <c r="H640" s="6" t="s">
        <v>1455</v>
      </c>
      <c r="I640" s="6" t="s">
        <v>1484</v>
      </c>
      <c r="J640" s="6" t="s">
        <v>1485</v>
      </c>
      <c r="K640" s="6" t="s">
        <v>1520</v>
      </c>
      <c r="L640" s="6" t="s">
        <v>1545</v>
      </c>
      <c r="M640" s="6" t="s">
        <v>1518</v>
      </c>
      <c r="N640" s="6">
        <v>1</v>
      </c>
      <c r="O640" s="8"/>
      <c r="P640" s="8"/>
      <c r="Q640" s="8"/>
      <c r="R640" s="7"/>
      <c r="S640" s="17"/>
      <c r="Y640" s="8">
        <v>10</v>
      </c>
      <c r="Z640" s="8">
        <v>10</v>
      </c>
      <c r="AA640" s="8">
        <v>10</v>
      </c>
      <c r="AB640" s="8">
        <v>10</v>
      </c>
      <c r="AC640" s="8">
        <v>10</v>
      </c>
      <c r="AD640" s="8">
        <v>10</v>
      </c>
      <c r="AE640" s="8">
        <v>10</v>
      </c>
      <c r="AF640" s="8">
        <v>20</v>
      </c>
      <c r="AG640" s="8">
        <v>20</v>
      </c>
      <c r="AH640" s="21">
        <v>15.4</v>
      </c>
      <c r="AI640" s="21">
        <v>15.8</v>
      </c>
      <c r="AJ640" s="21">
        <v>20</v>
      </c>
      <c r="AK640" s="8">
        <f t="shared" si="188"/>
        <v>161.20000000000002</v>
      </c>
      <c r="AL640" s="8">
        <v>37</v>
      </c>
      <c r="AM640" s="17">
        <f t="shared" si="202"/>
        <v>3.7</v>
      </c>
      <c r="AN640" s="8">
        <v>12.17</v>
      </c>
      <c r="AO640" s="17">
        <f t="shared" si="203"/>
        <v>1.2170000000000001</v>
      </c>
      <c r="AP640" s="7">
        <v>11.67</v>
      </c>
      <c r="AQ640" s="17">
        <f t="shared" si="204"/>
        <v>1.167</v>
      </c>
      <c r="AR640" s="21">
        <v>14</v>
      </c>
      <c r="AS640" s="17">
        <f t="shared" si="205"/>
        <v>1.4</v>
      </c>
      <c r="AT640" s="21">
        <v>0</v>
      </c>
      <c r="AU640" s="17">
        <f t="shared" si="189"/>
        <v>0</v>
      </c>
      <c r="AV640" s="21">
        <v>33.119999999999997</v>
      </c>
      <c r="AW640" s="17"/>
      <c r="AX640" s="17"/>
      <c r="AY640" s="21">
        <v>47.75</v>
      </c>
      <c r="AZ640" s="17">
        <f t="shared" si="191"/>
        <v>4.7750000000000004</v>
      </c>
      <c r="BA640" s="17"/>
      <c r="BB640" s="21">
        <v>-4</v>
      </c>
      <c r="BC640" s="17">
        <f t="shared" si="192"/>
        <v>-0.2</v>
      </c>
      <c r="BD640" s="21">
        <v>42</v>
      </c>
      <c r="BE640" s="17">
        <f t="shared" si="193"/>
        <v>2.1</v>
      </c>
      <c r="BF640" s="21">
        <v>0</v>
      </c>
      <c r="BG640" s="17">
        <f t="shared" si="194"/>
        <v>0</v>
      </c>
      <c r="BH640" s="21">
        <v>25</v>
      </c>
      <c r="BI640" s="17">
        <f t="shared" si="201"/>
        <v>1.5822784810126582</v>
      </c>
      <c r="BJ640" s="21">
        <f t="shared" si="195"/>
        <v>141.20000000000002</v>
      </c>
      <c r="BK640" s="21">
        <f t="shared" si="196"/>
        <v>218.71</v>
      </c>
      <c r="BL640" s="21">
        <f t="shared" si="197"/>
        <v>51.2</v>
      </c>
      <c r="BM640" s="21">
        <f t="shared" si="198"/>
        <v>25</v>
      </c>
      <c r="BN640" s="17"/>
      <c r="BO640" s="17"/>
      <c r="BQ640" s="17">
        <v>0.61625090071135691</v>
      </c>
      <c r="BR640" s="26">
        <v>0.72</v>
      </c>
      <c r="BS640" s="26">
        <f t="shared" si="199"/>
        <v>0.71625090071135689</v>
      </c>
      <c r="BU640" s="17">
        <f t="shared" si="200"/>
        <v>0</v>
      </c>
    </row>
    <row r="641" spans="1:73" s="6" customFormat="1" ht="18.75" customHeight="1" x14ac:dyDescent="0.15">
      <c r="A641" s="6" t="s">
        <v>1543</v>
      </c>
      <c r="B641" s="6" t="s">
        <v>1012</v>
      </c>
      <c r="C641" s="6" t="s">
        <v>1012</v>
      </c>
      <c r="D641" s="6" t="s">
        <v>1052</v>
      </c>
      <c r="E641" s="6" t="s">
        <v>1052</v>
      </c>
      <c r="F641" s="6" t="s">
        <v>1052</v>
      </c>
      <c r="G641" s="6" t="s">
        <v>24</v>
      </c>
      <c r="H641" s="6" t="s">
        <v>1486</v>
      </c>
      <c r="I641" s="6" t="s">
        <v>1487</v>
      </c>
      <c r="J641" s="6" t="s">
        <v>29</v>
      </c>
      <c r="K641" s="6" t="s">
        <v>1520</v>
      </c>
      <c r="L641" s="6" t="s">
        <v>1545</v>
      </c>
      <c r="M641" s="6" t="s">
        <v>1518</v>
      </c>
      <c r="O641" s="8"/>
      <c r="P641" s="8"/>
      <c r="Q641" s="8"/>
      <c r="R641" s="7"/>
      <c r="S641" s="17"/>
      <c r="Y641" s="8"/>
      <c r="Z641" s="8"/>
      <c r="AA641" s="8"/>
      <c r="AB641" s="8"/>
      <c r="AC641" s="8"/>
      <c r="AD641" s="8"/>
      <c r="AE641" s="8"/>
      <c r="AF641" s="8"/>
      <c r="AG641" s="8"/>
      <c r="AH641" s="21">
        <v>12</v>
      </c>
      <c r="AI641" s="21">
        <v>20</v>
      </c>
      <c r="AJ641" s="21"/>
      <c r="AK641" s="8"/>
      <c r="AL641" s="8"/>
      <c r="AM641" s="17"/>
      <c r="AN641" s="8"/>
      <c r="AO641" s="17"/>
      <c r="AP641" s="7"/>
      <c r="AQ641" s="17"/>
      <c r="AR641" s="21"/>
      <c r="AS641" s="17"/>
      <c r="AT641" s="21"/>
      <c r="AU641" s="17"/>
      <c r="AV641" s="21"/>
      <c r="AW641" s="17"/>
      <c r="AX641" s="17"/>
      <c r="AY641" s="21"/>
      <c r="AZ641" s="17"/>
      <c r="BA641" s="17"/>
      <c r="BB641" s="21"/>
      <c r="BC641" s="17"/>
      <c r="BD641" s="21"/>
      <c r="BE641" s="17"/>
      <c r="BF641" s="21">
        <v>12</v>
      </c>
      <c r="BG641" s="17">
        <f t="shared" si="194"/>
        <v>1</v>
      </c>
      <c r="BH641" s="21">
        <v>20</v>
      </c>
      <c r="BI641" s="17">
        <f t="shared" si="201"/>
        <v>1</v>
      </c>
      <c r="BJ641" s="21">
        <f t="shared" si="195"/>
        <v>32</v>
      </c>
      <c r="BK641" s="21">
        <f t="shared" si="196"/>
        <v>32</v>
      </c>
      <c r="BL641" s="21">
        <f t="shared" si="197"/>
        <v>32</v>
      </c>
      <c r="BM641" s="21">
        <f t="shared" si="198"/>
        <v>32</v>
      </c>
      <c r="BN641" s="17"/>
      <c r="BO641" s="17"/>
      <c r="BQ641" s="17">
        <v>0.4869896073421261</v>
      </c>
      <c r="BR641" s="26">
        <v>0.72</v>
      </c>
      <c r="BS641" s="26">
        <f t="shared" si="199"/>
        <v>0.58698960734212613</v>
      </c>
      <c r="BU641" s="17" t="e">
        <f t="shared" si="200"/>
        <v>#DIV/0!</v>
      </c>
    </row>
    <row r="642" spans="1:73" s="6" customFormat="1" ht="18.75" customHeight="1" x14ac:dyDescent="0.15">
      <c r="A642" s="6" t="s">
        <v>1544</v>
      </c>
      <c r="B642" s="6" t="s">
        <v>687</v>
      </c>
      <c r="C642" s="6" t="s">
        <v>821</v>
      </c>
      <c r="D642" s="6" t="s">
        <v>821</v>
      </c>
      <c r="E642" s="6" t="s">
        <v>821</v>
      </c>
      <c r="F642" s="6" t="s">
        <v>821</v>
      </c>
      <c r="G642" s="6" t="s">
        <v>61</v>
      </c>
      <c r="H642" s="6" t="s">
        <v>1488</v>
      </c>
      <c r="I642" s="6" t="s">
        <v>1489</v>
      </c>
      <c r="J642" s="6" t="s">
        <v>27</v>
      </c>
      <c r="K642" s="6" t="s">
        <v>1519</v>
      </c>
      <c r="L642" s="6" t="s">
        <v>1545</v>
      </c>
      <c r="M642" s="6" t="s">
        <v>1518</v>
      </c>
      <c r="O642" s="8"/>
      <c r="P642" s="8"/>
      <c r="Q642" s="8"/>
      <c r="R642" s="7"/>
      <c r="S642" s="17"/>
      <c r="Y642" s="8"/>
      <c r="Z642" s="8"/>
      <c r="AA642" s="8"/>
      <c r="AB642" s="8"/>
      <c r="AC642" s="8"/>
      <c r="AD642" s="8"/>
      <c r="AE642" s="8"/>
      <c r="AF642" s="8"/>
      <c r="AG642" s="8"/>
      <c r="AH642" s="21">
        <v>19</v>
      </c>
      <c r="AI642" s="21">
        <v>25</v>
      </c>
      <c r="AJ642" s="21"/>
      <c r="AK642" s="8"/>
      <c r="AL642" s="8"/>
      <c r="AM642" s="17"/>
      <c r="AN642" s="8"/>
      <c r="AO642" s="17"/>
      <c r="AP642" s="7"/>
      <c r="AQ642" s="17"/>
      <c r="AR642" s="21"/>
      <c r="AS642" s="17"/>
      <c r="AT642" s="21"/>
      <c r="AU642" s="17"/>
      <c r="AV642" s="21"/>
      <c r="AW642" s="17"/>
      <c r="AX642" s="17"/>
      <c r="AY642" s="21"/>
      <c r="AZ642" s="17"/>
      <c r="BA642" s="17"/>
      <c r="BB642" s="21"/>
      <c r="BC642" s="17"/>
      <c r="BD642" s="21"/>
      <c r="BE642" s="17"/>
      <c r="BF642" s="21">
        <v>23</v>
      </c>
      <c r="BG642" s="17">
        <f t="shared" si="194"/>
        <v>1.2105263157894737</v>
      </c>
      <c r="BH642" s="21">
        <v>27.83</v>
      </c>
      <c r="BI642" s="17">
        <f t="shared" si="201"/>
        <v>1.1132</v>
      </c>
      <c r="BJ642" s="21">
        <f t="shared" si="195"/>
        <v>44</v>
      </c>
      <c r="BK642" s="21">
        <f t="shared" si="196"/>
        <v>50.83</v>
      </c>
      <c r="BL642" s="21">
        <f t="shared" si="197"/>
        <v>44</v>
      </c>
      <c r="BM642" s="21">
        <f t="shared" si="198"/>
        <v>50.83</v>
      </c>
      <c r="BN642" s="17"/>
      <c r="BO642" s="17"/>
      <c r="BQ642" s="17">
        <v>0.77223417878388168</v>
      </c>
      <c r="BR642" s="26">
        <v>0.72</v>
      </c>
      <c r="BS642" s="26">
        <f t="shared" si="199"/>
        <v>0.87223417878388165</v>
      </c>
      <c r="BU642" s="17" t="e">
        <f t="shared" si="200"/>
        <v>#DIV/0!</v>
      </c>
    </row>
    <row r="643" spans="1:73" s="6" customFormat="1" ht="18.75" customHeight="1" x14ac:dyDescent="0.15">
      <c r="A643" s="6" t="s">
        <v>1544</v>
      </c>
      <c r="B643" s="6" t="s">
        <v>687</v>
      </c>
      <c r="C643" s="6" t="s">
        <v>1471</v>
      </c>
      <c r="D643" s="6" t="s">
        <v>769</v>
      </c>
      <c r="E643" s="6" t="s">
        <v>790</v>
      </c>
      <c r="F643" s="6" t="s">
        <v>790</v>
      </c>
      <c r="G643" s="6" t="s">
        <v>333</v>
      </c>
      <c r="H643" s="6" t="s">
        <v>1490</v>
      </c>
      <c r="I643" s="6" t="s">
        <v>1491</v>
      </c>
      <c r="J643" s="6" t="s">
        <v>29</v>
      </c>
      <c r="K643" s="6" t="s">
        <v>1520</v>
      </c>
      <c r="L643" s="6" t="s">
        <v>1545</v>
      </c>
      <c r="M643" s="6" t="s">
        <v>1518</v>
      </c>
      <c r="O643" s="8"/>
      <c r="P643" s="8"/>
      <c r="Q643" s="8"/>
      <c r="R643" s="7"/>
      <c r="S643" s="17"/>
      <c r="Y643" s="8"/>
      <c r="Z643" s="8"/>
      <c r="AA643" s="8"/>
      <c r="AB643" s="8"/>
      <c r="AC643" s="8"/>
      <c r="AD643" s="8"/>
      <c r="AE643" s="8"/>
      <c r="AF643" s="8"/>
      <c r="AG643" s="8"/>
      <c r="AH643" s="21">
        <v>12</v>
      </c>
      <c r="AI643" s="21">
        <v>12</v>
      </c>
      <c r="AJ643" s="21"/>
      <c r="AK643" s="8"/>
      <c r="AL643" s="8"/>
      <c r="AM643" s="17"/>
      <c r="AN643" s="8"/>
      <c r="AO643" s="17"/>
      <c r="AP643" s="7"/>
      <c r="AQ643" s="17"/>
      <c r="AR643" s="21"/>
      <c r="AS643" s="17"/>
      <c r="AT643" s="21"/>
      <c r="AU643" s="17"/>
      <c r="AV643" s="21"/>
      <c r="AW643" s="17"/>
      <c r="AX643" s="17"/>
      <c r="AY643" s="21"/>
      <c r="AZ643" s="17"/>
      <c r="BA643" s="17"/>
      <c r="BB643" s="21"/>
      <c r="BC643" s="17"/>
      <c r="BD643" s="21"/>
      <c r="BE643" s="17"/>
      <c r="BF643" s="21">
        <v>8.5</v>
      </c>
      <c r="BG643" s="17">
        <f t="shared" ref="BG643:BG651" si="208">BF643/AH643</f>
        <v>0.70833333333333337</v>
      </c>
      <c r="BH643" s="21">
        <v>20.25</v>
      </c>
      <c r="BI643" s="17">
        <f t="shared" ref="BI643:BI669" si="209">BH643/AI643</f>
        <v>1.6875</v>
      </c>
      <c r="BJ643" s="21">
        <f t="shared" ref="BJ643:BJ669" si="210">SUM(Y643:AI643)</f>
        <v>24</v>
      </c>
      <c r="BK643" s="21">
        <f t="shared" ref="BK643:BK669" si="211">AL643+AN643+AP643+AR643+AT643+AV643+AY643+BB643+BD643+BF643+BH643</f>
        <v>28.75</v>
      </c>
      <c r="BL643" s="21">
        <f t="shared" ref="BL643:BL669" si="212">AH643+AI643+AJ643</f>
        <v>24</v>
      </c>
      <c r="BM643" s="21">
        <f t="shared" ref="BM643:BM669" si="213">BF643+BH643</f>
        <v>28.75</v>
      </c>
      <c r="BN643" s="17"/>
      <c r="BO643" s="17"/>
      <c r="BQ643" s="17">
        <v>0.50909090909090904</v>
      </c>
      <c r="BR643" s="26">
        <v>0.72</v>
      </c>
      <c r="BS643" s="26">
        <f t="shared" ref="BS643:BS669" si="214">BQ643+10%</f>
        <v>0.60909090909090902</v>
      </c>
      <c r="BU643" s="17" t="e">
        <f t="shared" ref="BU643:BU669" si="215">BT643/AJ643</f>
        <v>#DIV/0!</v>
      </c>
    </row>
    <row r="644" spans="1:73" s="6" customFormat="1" ht="18.75" customHeight="1" x14ac:dyDescent="0.15">
      <c r="A644" s="6" t="s">
        <v>1543</v>
      </c>
      <c r="B644" s="6" t="s">
        <v>1012</v>
      </c>
      <c r="C644" s="6" t="s">
        <v>1012</v>
      </c>
      <c r="D644" s="6" t="s">
        <v>1013</v>
      </c>
      <c r="E644" s="6" t="s">
        <v>1013</v>
      </c>
      <c r="F644" s="6" t="s">
        <v>1013</v>
      </c>
      <c r="G644" s="6" t="s">
        <v>24</v>
      </c>
      <c r="H644" s="6" t="s">
        <v>1492</v>
      </c>
      <c r="I644" s="6" t="s">
        <v>1493</v>
      </c>
      <c r="J644" s="6" t="s">
        <v>29</v>
      </c>
      <c r="K644" s="6" t="s">
        <v>1520</v>
      </c>
      <c r="L644" s="6" t="s">
        <v>1545</v>
      </c>
      <c r="M644" s="6" t="s">
        <v>1518</v>
      </c>
      <c r="O644" s="8"/>
      <c r="P644" s="8"/>
      <c r="Q644" s="8"/>
      <c r="R644" s="7"/>
      <c r="S644" s="17"/>
      <c r="Y644" s="8"/>
      <c r="Z644" s="8"/>
      <c r="AA644" s="8"/>
      <c r="AB644" s="8"/>
      <c r="AC644" s="8"/>
      <c r="AD644" s="8"/>
      <c r="AE644" s="8"/>
      <c r="AF644" s="8"/>
      <c r="AG644" s="8"/>
      <c r="AH644" s="21">
        <v>13.1</v>
      </c>
      <c r="AI644" s="21">
        <v>13.1</v>
      </c>
      <c r="AJ644" s="21"/>
      <c r="AK644" s="8"/>
      <c r="AL644" s="8"/>
      <c r="AM644" s="17"/>
      <c r="AN644" s="8"/>
      <c r="AO644" s="17"/>
      <c r="AP644" s="7"/>
      <c r="AQ644" s="17"/>
      <c r="AR644" s="21"/>
      <c r="AS644" s="17"/>
      <c r="AT644" s="21"/>
      <c r="AU644" s="17"/>
      <c r="AV644" s="21"/>
      <c r="AW644" s="17"/>
      <c r="AX644" s="17"/>
      <c r="AY644" s="21"/>
      <c r="AZ644" s="17"/>
      <c r="BA644" s="17"/>
      <c r="BB644" s="21"/>
      <c r="BC644" s="17"/>
      <c r="BD644" s="21"/>
      <c r="BE644" s="17"/>
      <c r="BF644" s="21">
        <v>13.68</v>
      </c>
      <c r="BG644" s="17">
        <f t="shared" si="208"/>
        <v>1.0442748091603054</v>
      </c>
      <c r="BH644" s="21">
        <v>14.25</v>
      </c>
      <c r="BI644" s="17">
        <f t="shared" si="209"/>
        <v>1.0877862595419847</v>
      </c>
      <c r="BJ644" s="21">
        <f t="shared" si="210"/>
        <v>26.2</v>
      </c>
      <c r="BK644" s="21">
        <f t="shared" si="211"/>
        <v>27.93</v>
      </c>
      <c r="BL644" s="21">
        <f t="shared" si="212"/>
        <v>26.2</v>
      </c>
      <c r="BM644" s="21">
        <f t="shared" si="213"/>
        <v>27.93</v>
      </c>
      <c r="BN644" s="17"/>
      <c r="BO644" s="17"/>
      <c r="BQ644" s="17">
        <v>0.68114177724157676</v>
      </c>
      <c r="BR644" s="26">
        <v>0.72</v>
      </c>
      <c r="BS644" s="26">
        <f t="shared" si="214"/>
        <v>0.78114177724157674</v>
      </c>
      <c r="BU644" s="17" t="e">
        <f t="shared" si="215"/>
        <v>#DIV/0!</v>
      </c>
    </row>
    <row r="645" spans="1:73" s="6" customFormat="1" ht="18.75" customHeight="1" x14ac:dyDescent="0.15">
      <c r="A645" s="6" t="s">
        <v>1543</v>
      </c>
      <c r="B645" s="6" t="s">
        <v>1012</v>
      </c>
      <c r="C645" s="6" t="s">
        <v>1012</v>
      </c>
      <c r="D645" s="6" t="s">
        <v>1013</v>
      </c>
      <c r="E645" s="6" t="s">
        <v>1013</v>
      </c>
      <c r="F645" s="6" t="s">
        <v>1013</v>
      </c>
      <c r="G645" s="6" t="s">
        <v>24</v>
      </c>
      <c r="H645" s="6" t="s">
        <v>1494</v>
      </c>
      <c r="I645" s="6" t="s">
        <v>1495</v>
      </c>
      <c r="J645" s="6" t="s">
        <v>29</v>
      </c>
      <c r="K645" s="6" t="s">
        <v>1520</v>
      </c>
      <c r="L645" s="6" t="s">
        <v>1545</v>
      </c>
      <c r="M645" s="6" t="s">
        <v>1518</v>
      </c>
      <c r="O645" s="8"/>
      <c r="P645" s="8"/>
      <c r="Q645" s="8"/>
      <c r="R645" s="7"/>
      <c r="S645" s="17"/>
      <c r="Y645" s="8"/>
      <c r="Z645" s="8"/>
      <c r="AA645" s="8"/>
      <c r="AB645" s="8"/>
      <c r="AC645" s="8"/>
      <c r="AD645" s="8"/>
      <c r="AE645" s="8"/>
      <c r="AF645" s="8"/>
      <c r="AG645" s="8"/>
      <c r="AH645" s="21">
        <v>13</v>
      </c>
      <c r="AI645" s="21">
        <v>13</v>
      </c>
      <c r="AJ645" s="21"/>
      <c r="AK645" s="8"/>
      <c r="AL645" s="8"/>
      <c r="AM645" s="17"/>
      <c r="AN645" s="8"/>
      <c r="AO645" s="17"/>
      <c r="AP645" s="7"/>
      <c r="AQ645" s="17"/>
      <c r="AR645" s="21"/>
      <c r="AS645" s="17"/>
      <c r="AT645" s="21"/>
      <c r="AU645" s="17"/>
      <c r="AV645" s="21"/>
      <c r="AW645" s="17"/>
      <c r="AX645" s="17"/>
      <c r="AY645" s="21"/>
      <c r="AZ645" s="17"/>
      <c r="BA645" s="17"/>
      <c r="BB645" s="21"/>
      <c r="BC645" s="17"/>
      <c r="BD645" s="21"/>
      <c r="BE645" s="17"/>
      <c r="BF645" s="21">
        <v>13.620000000000001</v>
      </c>
      <c r="BG645" s="17">
        <f t="shared" si="208"/>
        <v>1.0476923076923077</v>
      </c>
      <c r="BH645" s="21">
        <v>13</v>
      </c>
      <c r="BI645" s="17">
        <f t="shared" si="209"/>
        <v>1</v>
      </c>
      <c r="BJ645" s="21">
        <f t="shared" si="210"/>
        <v>26</v>
      </c>
      <c r="BK645" s="21">
        <f t="shared" si="211"/>
        <v>26.62</v>
      </c>
      <c r="BL645" s="21">
        <f t="shared" si="212"/>
        <v>26</v>
      </c>
      <c r="BM645" s="21">
        <f t="shared" si="213"/>
        <v>26.62</v>
      </c>
      <c r="BN645" s="17"/>
      <c r="BO645" s="17"/>
      <c r="BQ645" s="17">
        <v>0.68114177724157676</v>
      </c>
      <c r="BR645" s="26">
        <v>0.72</v>
      </c>
      <c r="BS645" s="26">
        <f t="shared" si="214"/>
        <v>0.78114177724157674</v>
      </c>
      <c r="BU645" s="17" t="e">
        <f t="shared" si="215"/>
        <v>#DIV/0!</v>
      </c>
    </row>
    <row r="646" spans="1:73" s="6" customFormat="1" ht="18.75" customHeight="1" x14ac:dyDescent="0.15">
      <c r="A646" s="6" t="s">
        <v>1542</v>
      </c>
      <c r="B646" s="6" t="s">
        <v>510</v>
      </c>
      <c r="C646" s="6" t="s">
        <v>1334</v>
      </c>
      <c r="D646" s="6" t="s">
        <v>543</v>
      </c>
      <c r="E646" s="6" t="s">
        <v>543</v>
      </c>
      <c r="F646" s="6" t="s">
        <v>543</v>
      </c>
      <c r="G646" s="6" t="s">
        <v>355</v>
      </c>
      <c r="H646" s="6" t="s">
        <v>1496</v>
      </c>
      <c r="I646" s="6" t="s">
        <v>1497</v>
      </c>
      <c r="J646" s="6" t="s">
        <v>27</v>
      </c>
      <c r="K646" s="6" t="s">
        <v>1513</v>
      </c>
      <c r="L646" s="6" t="s">
        <v>1545</v>
      </c>
      <c r="M646" s="6" t="s">
        <v>1518</v>
      </c>
      <c r="O646" s="8"/>
      <c r="P646" s="8"/>
      <c r="Q646" s="8"/>
      <c r="R646" s="7"/>
      <c r="S646" s="17"/>
      <c r="Y646" s="8"/>
      <c r="Z646" s="8"/>
      <c r="AA646" s="8"/>
      <c r="AB646" s="8"/>
      <c r="AC646" s="8"/>
      <c r="AD646" s="8"/>
      <c r="AE646" s="8"/>
      <c r="AF646" s="8"/>
      <c r="AG646" s="8"/>
      <c r="AH646" s="21">
        <v>11</v>
      </c>
      <c r="AI646" s="21">
        <v>11</v>
      </c>
      <c r="AJ646" s="21"/>
      <c r="AK646" s="8"/>
      <c r="AL646" s="8"/>
      <c r="AM646" s="17"/>
      <c r="AN646" s="8"/>
      <c r="AO646" s="17"/>
      <c r="AP646" s="7"/>
      <c r="AQ646" s="17"/>
      <c r="AR646" s="21"/>
      <c r="AS646" s="17"/>
      <c r="AT646" s="21"/>
      <c r="AU646" s="17"/>
      <c r="AV646" s="21"/>
      <c r="AW646" s="17"/>
      <c r="AX646" s="17"/>
      <c r="AY646" s="21"/>
      <c r="AZ646" s="17"/>
      <c r="BA646" s="17"/>
      <c r="BB646" s="21"/>
      <c r="BC646" s="17"/>
      <c r="BD646" s="21"/>
      <c r="BE646" s="17"/>
      <c r="BF646" s="21">
        <v>28.099999999999998</v>
      </c>
      <c r="BG646" s="17">
        <f t="shared" si="208"/>
        <v>2.5545454545454542</v>
      </c>
      <c r="BH646" s="21">
        <v>7.26</v>
      </c>
      <c r="BI646" s="17">
        <f t="shared" si="209"/>
        <v>0.66</v>
      </c>
      <c r="BJ646" s="21">
        <f t="shared" si="210"/>
        <v>22</v>
      </c>
      <c r="BK646" s="21">
        <f t="shared" si="211"/>
        <v>35.36</v>
      </c>
      <c r="BL646" s="21">
        <f t="shared" si="212"/>
        <v>22</v>
      </c>
      <c r="BM646" s="21">
        <f t="shared" si="213"/>
        <v>35.36</v>
      </c>
      <c r="BN646" s="17" t="s">
        <v>1601</v>
      </c>
      <c r="BO646" s="17" t="s">
        <v>1601</v>
      </c>
      <c r="BQ646" s="17">
        <v>0.67796610169491522</v>
      </c>
      <c r="BR646" s="26">
        <v>0.72</v>
      </c>
      <c r="BS646" s="26">
        <f t="shared" si="214"/>
        <v>0.7779661016949152</v>
      </c>
      <c r="BU646" s="17" t="e">
        <f t="shared" si="215"/>
        <v>#DIV/0!</v>
      </c>
    </row>
    <row r="647" spans="1:73" s="6" customFormat="1" ht="18.75" customHeight="1" x14ac:dyDescent="0.15">
      <c r="A647" s="6" t="s">
        <v>1542</v>
      </c>
      <c r="B647" s="6" t="s">
        <v>510</v>
      </c>
      <c r="C647" s="6" t="s">
        <v>1334</v>
      </c>
      <c r="D647" s="6" t="s">
        <v>543</v>
      </c>
      <c r="E647" s="6" t="s">
        <v>543</v>
      </c>
      <c r="F647" s="6" t="s">
        <v>543</v>
      </c>
      <c r="G647" s="6" t="s">
        <v>355</v>
      </c>
      <c r="H647" s="6" t="s">
        <v>1498</v>
      </c>
      <c r="I647" s="6" t="s">
        <v>1499</v>
      </c>
      <c r="J647" s="6" t="s">
        <v>29</v>
      </c>
      <c r="K647" s="6" t="s">
        <v>1520</v>
      </c>
      <c r="L647" s="6" t="s">
        <v>1545</v>
      </c>
      <c r="M647" s="6" t="s">
        <v>1521</v>
      </c>
      <c r="O647" s="8"/>
      <c r="P647" s="8"/>
      <c r="Q647" s="8"/>
      <c r="R647" s="7"/>
      <c r="S647" s="17"/>
      <c r="Y647" s="8"/>
      <c r="Z647" s="8"/>
      <c r="AA647" s="8"/>
      <c r="AB647" s="8"/>
      <c r="AC647" s="8"/>
      <c r="AD647" s="8"/>
      <c r="AE647" s="8"/>
      <c r="AF647" s="8"/>
      <c r="AG647" s="8"/>
      <c r="AH647" s="21">
        <v>5</v>
      </c>
      <c r="AI647" s="21">
        <v>5</v>
      </c>
      <c r="AJ647" s="21"/>
      <c r="AK647" s="8"/>
      <c r="AL647" s="8"/>
      <c r="AM647" s="17"/>
      <c r="AN647" s="8"/>
      <c r="AO647" s="17"/>
      <c r="AP647" s="7"/>
      <c r="AQ647" s="17"/>
      <c r="AR647" s="21"/>
      <c r="AS647" s="17"/>
      <c r="AT647" s="21"/>
      <c r="AU647" s="17"/>
      <c r="AV647" s="21"/>
      <c r="AW647" s="17"/>
      <c r="AX647" s="17"/>
      <c r="AY647" s="21"/>
      <c r="AZ647" s="17"/>
      <c r="BA647" s="17"/>
      <c r="BB647" s="21"/>
      <c r="BC647" s="17"/>
      <c r="BD647" s="21"/>
      <c r="BE647" s="17"/>
      <c r="BF647" s="21">
        <v>0</v>
      </c>
      <c r="BG647" s="17">
        <f t="shared" si="208"/>
        <v>0</v>
      </c>
      <c r="BH647" s="21">
        <v>0</v>
      </c>
      <c r="BI647" s="17">
        <f t="shared" si="209"/>
        <v>0</v>
      </c>
      <c r="BJ647" s="21">
        <f t="shared" si="210"/>
        <v>10</v>
      </c>
      <c r="BK647" s="21">
        <f t="shared" si="211"/>
        <v>0</v>
      </c>
      <c r="BL647" s="21">
        <f t="shared" si="212"/>
        <v>10</v>
      </c>
      <c r="BM647" s="21">
        <f t="shared" si="213"/>
        <v>0</v>
      </c>
      <c r="BN647" s="17" t="s">
        <v>1601</v>
      </c>
      <c r="BO647" s="17" t="s">
        <v>1601</v>
      </c>
      <c r="BQ647" s="17">
        <v>0.67796610169491522</v>
      </c>
      <c r="BR647" s="26">
        <v>0.72</v>
      </c>
      <c r="BS647" s="26">
        <f t="shared" si="214"/>
        <v>0.7779661016949152</v>
      </c>
      <c r="BU647" s="17" t="e">
        <f t="shared" si="215"/>
        <v>#DIV/0!</v>
      </c>
    </row>
    <row r="648" spans="1:73" s="6" customFormat="1" ht="18.75" customHeight="1" x14ac:dyDescent="0.15">
      <c r="A648" s="6" t="s">
        <v>1517</v>
      </c>
      <c r="B648" s="6" t="s">
        <v>21</v>
      </c>
      <c r="C648" s="6" t="s">
        <v>1465</v>
      </c>
      <c r="D648" s="6" t="s">
        <v>23</v>
      </c>
      <c r="E648" s="6" t="s">
        <v>49</v>
      </c>
      <c r="F648" s="6" t="s">
        <v>49</v>
      </c>
      <c r="G648" s="6" t="s">
        <v>50</v>
      </c>
      <c r="H648" s="6" t="s">
        <v>1500</v>
      </c>
      <c r="I648" s="6" t="s">
        <v>1501</v>
      </c>
      <c r="J648" s="6" t="s">
        <v>29</v>
      </c>
      <c r="K648" s="6" t="s">
        <v>1520</v>
      </c>
      <c r="L648" s="6" t="s">
        <v>1545</v>
      </c>
      <c r="M648" s="6" t="s">
        <v>1521</v>
      </c>
      <c r="O648" s="8"/>
      <c r="P648" s="8"/>
      <c r="Q648" s="8"/>
      <c r="R648" s="7"/>
      <c r="S648" s="17"/>
      <c r="Y648" s="8"/>
      <c r="Z648" s="8"/>
      <c r="AA648" s="8"/>
      <c r="AB648" s="8"/>
      <c r="AC648" s="8"/>
      <c r="AD648" s="8"/>
      <c r="AE648" s="8"/>
      <c r="AF648" s="8"/>
      <c r="AG648" s="8"/>
      <c r="AH648" s="21">
        <v>11</v>
      </c>
      <c r="AI648" s="21">
        <v>10</v>
      </c>
      <c r="AJ648" s="21"/>
      <c r="AK648" s="8"/>
      <c r="AL648" s="8"/>
      <c r="AM648" s="17"/>
      <c r="AN648" s="8"/>
      <c r="AO648" s="17"/>
      <c r="AP648" s="7"/>
      <c r="AQ648" s="17"/>
      <c r="AR648" s="21"/>
      <c r="AS648" s="17"/>
      <c r="AT648" s="21"/>
      <c r="AU648" s="17"/>
      <c r="AV648" s="21"/>
      <c r="AW648" s="17"/>
      <c r="AX648" s="17"/>
      <c r="AY648" s="21"/>
      <c r="AZ648" s="17"/>
      <c r="BA648" s="17"/>
      <c r="BB648" s="21"/>
      <c r="BC648" s="17"/>
      <c r="BD648" s="21"/>
      <c r="BE648" s="17"/>
      <c r="BF648" s="21">
        <v>10.79</v>
      </c>
      <c r="BG648" s="17">
        <f t="shared" si="208"/>
        <v>0.98090909090909084</v>
      </c>
      <c r="BH648" s="21">
        <v>12.33</v>
      </c>
      <c r="BI648" s="17">
        <f t="shared" si="209"/>
        <v>1.2330000000000001</v>
      </c>
      <c r="BJ648" s="21">
        <f t="shared" si="210"/>
        <v>21</v>
      </c>
      <c r="BK648" s="21">
        <f t="shared" si="211"/>
        <v>23.119999999999997</v>
      </c>
      <c r="BL648" s="21">
        <f t="shared" si="212"/>
        <v>21</v>
      </c>
      <c r="BM648" s="21">
        <f t="shared" si="213"/>
        <v>23.119999999999997</v>
      </c>
      <c r="BN648" s="17"/>
      <c r="BO648" s="17"/>
      <c r="BQ648" s="17">
        <v>0.89473684210526316</v>
      </c>
      <c r="BR648" s="26">
        <v>0.72</v>
      </c>
      <c r="BS648" s="26">
        <f t="shared" si="214"/>
        <v>0.99473684210526314</v>
      </c>
      <c r="BU648" s="17" t="e">
        <f t="shared" si="215"/>
        <v>#DIV/0!</v>
      </c>
    </row>
    <row r="649" spans="1:73" s="6" customFormat="1" ht="18.75" customHeight="1" x14ac:dyDescent="0.15">
      <c r="A649" s="6" t="s">
        <v>1517</v>
      </c>
      <c r="B649" s="6" t="s">
        <v>112</v>
      </c>
      <c r="C649" s="6" t="s">
        <v>1468</v>
      </c>
      <c r="D649" s="6" t="s">
        <v>114</v>
      </c>
      <c r="E649" s="6" t="s">
        <v>114</v>
      </c>
      <c r="F649" s="6" t="s">
        <v>114</v>
      </c>
      <c r="G649" s="6" t="s">
        <v>24</v>
      </c>
      <c r="H649" s="6" t="s">
        <v>1502</v>
      </c>
      <c r="I649" s="6" t="s">
        <v>1503</v>
      </c>
      <c r="J649" s="6" t="s">
        <v>29</v>
      </c>
      <c r="K649" s="6" t="s">
        <v>1540</v>
      </c>
      <c r="L649" s="6" t="s">
        <v>1545</v>
      </c>
      <c r="M649" s="6" t="s">
        <v>1518</v>
      </c>
      <c r="O649" s="8"/>
      <c r="P649" s="8"/>
      <c r="Q649" s="8"/>
      <c r="R649" s="7"/>
      <c r="S649" s="17"/>
      <c r="Y649" s="8"/>
      <c r="Z649" s="8"/>
      <c r="AA649" s="8"/>
      <c r="AB649" s="8"/>
      <c r="AC649" s="8"/>
      <c r="AD649" s="8"/>
      <c r="AE649" s="8"/>
      <c r="AF649" s="8"/>
      <c r="AG649" s="8"/>
      <c r="AH649" s="21">
        <v>16</v>
      </c>
      <c r="AI649" s="21">
        <v>10</v>
      </c>
      <c r="AJ649" s="21"/>
      <c r="AK649" s="8"/>
      <c r="AL649" s="8"/>
      <c r="AM649" s="17"/>
      <c r="AN649" s="8"/>
      <c r="AO649" s="17"/>
      <c r="AP649" s="7"/>
      <c r="AQ649" s="17"/>
      <c r="AR649" s="21"/>
      <c r="AS649" s="17"/>
      <c r="AT649" s="21"/>
      <c r="AU649" s="17"/>
      <c r="AV649" s="21"/>
      <c r="AW649" s="17"/>
      <c r="AX649" s="17"/>
      <c r="AY649" s="21"/>
      <c r="AZ649" s="17"/>
      <c r="BA649" s="17"/>
      <c r="BB649" s="21"/>
      <c r="BC649" s="17"/>
      <c r="BD649" s="21"/>
      <c r="BE649" s="17"/>
      <c r="BF649" s="21">
        <v>14.5</v>
      </c>
      <c r="BG649" s="17">
        <f t="shared" si="208"/>
        <v>0.90625</v>
      </c>
      <c r="BH649" s="21">
        <v>9.33</v>
      </c>
      <c r="BI649" s="17">
        <f t="shared" si="209"/>
        <v>0.93300000000000005</v>
      </c>
      <c r="BJ649" s="21">
        <f t="shared" si="210"/>
        <v>26</v>
      </c>
      <c r="BK649" s="21">
        <f t="shared" si="211"/>
        <v>23.83</v>
      </c>
      <c r="BL649" s="21">
        <f t="shared" si="212"/>
        <v>26</v>
      </c>
      <c r="BM649" s="21">
        <f t="shared" si="213"/>
        <v>23.83</v>
      </c>
      <c r="BN649" s="17"/>
      <c r="BO649" s="17" t="s">
        <v>1601</v>
      </c>
      <c r="BQ649" s="17">
        <v>0.57258064516129037</v>
      </c>
      <c r="BR649" s="26">
        <v>0.72</v>
      </c>
      <c r="BS649" s="26">
        <f t="shared" si="214"/>
        <v>0.67258064516129035</v>
      </c>
      <c r="BU649" s="17" t="e">
        <f t="shared" si="215"/>
        <v>#DIV/0!</v>
      </c>
    </row>
    <row r="650" spans="1:73" s="6" customFormat="1" ht="18.75" customHeight="1" x14ac:dyDescent="0.15">
      <c r="A650" s="6" t="s">
        <v>1517</v>
      </c>
      <c r="B650" s="6" t="s">
        <v>112</v>
      </c>
      <c r="C650" s="6" t="s">
        <v>1469</v>
      </c>
      <c r="D650" s="6" t="s">
        <v>331</v>
      </c>
      <c r="E650" s="6" t="s">
        <v>331</v>
      </c>
      <c r="F650" s="6" t="s">
        <v>331</v>
      </c>
      <c r="G650" s="6" t="s">
        <v>355</v>
      </c>
      <c r="H650" s="6" t="s">
        <v>1504</v>
      </c>
      <c r="I650" s="6" t="s">
        <v>1505</v>
      </c>
      <c r="J650" s="6" t="s">
        <v>29</v>
      </c>
      <c r="K650" s="6" t="s">
        <v>1520</v>
      </c>
      <c r="L650" s="6" t="s">
        <v>1545</v>
      </c>
      <c r="M650" s="6" t="s">
        <v>1518</v>
      </c>
      <c r="O650" s="8"/>
      <c r="P650" s="8"/>
      <c r="Q650" s="8"/>
      <c r="R650" s="7"/>
      <c r="S650" s="17"/>
      <c r="Y650" s="8"/>
      <c r="Z650" s="8"/>
      <c r="AA650" s="8"/>
      <c r="AB650" s="8"/>
      <c r="AC650" s="8"/>
      <c r="AD650" s="8"/>
      <c r="AE650" s="8"/>
      <c r="AF650" s="8"/>
      <c r="AG650" s="8"/>
      <c r="AH650" s="21">
        <v>13</v>
      </c>
      <c r="AI650" s="21">
        <v>10</v>
      </c>
      <c r="AJ650" s="21"/>
      <c r="AK650" s="8"/>
      <c r="AL650" s="8"/>
      <c r="AM650" s="17"/>
      <c r="AN650" s="8"/>
      <c r="AO650" s="17"/>
      <c r="AP650" s="7"/>
      <c r="AQ650" s="17"/>
      <c r="AR650" s="21"/>
      <c r="AS650" s="17"/>
      <c r="AT650" s="21"/>
      <c r="AU650" s="17"/>
      <c r="AV650" s="21"/>
      <c r="AW650" s="17"/>
      <c r="AX650" s="17"/>
      <c r="AY650" s="21"/>
      <c r="AZ650" s="17"/>
      <c r="BA650" s="17"/>
      <c r="BB650" s="21"/>
      <c r="BC650" s="17"/>
      <c r="BD650" s="21"/>
      <c r="BE650" s="17"/>
      <c r="BF650" s="21">
        <v>0</v>
      </c>
      <c r="BG650" s="17">
        <f t="shared" si="208"/>
        <v>0</v>
      </c>
      <c r="BH650" s="21">
        <v>21</v>
      </c>
      <c r="BI650" s="17">
        <f t="shared" si="209"/>
        <v>2.1</v>
      </c>
      <c r="BJ650" s="21">
        <f t="shared" si="210"/>
        <v>23</v>
      </c>
      <c r="BK650" s="21">
        <f t="shared" si="211"/>
        <v>21</v>
      </c>
      <c r="BL650" s="21">
        <f t="shared" si="212"/>
        <v>23</v>
      </c>
      <c r="BM650" s="21">
        <f t="shared" si="213"/>
        <v>21</v>
      </c>
      <c r="BN650" s="17"/>
      <c r="BO650" s="17"/>
      <c r="BQ650" s="17">
        <v>0.61929523643408035</v>
      </c>
      <c r="BR650" s="26">
        <v>0.72</v>
      </c>
      <c r="BS650" s="26">
        <f t="shared" si="214"/>
        <v>0.71929523643408033</v>
      </c>
      <c r="BU650" s="17" t="e">
        <f t="shared" si="215"/>
        <v>#DIV/0!</v>
      </c>
    </row>
    <row r="651" spans="1:73" s="6" customFormat="1" ht="18.75" customHeight="1" x14ac:dyDescent="0.15">
      <c r="A651" s="6" t="s">
        <v>1517</v>
      </c>
      <c r="B651" s="6" t="s">
        <v>112</v>
      </c>
      <c r="C651" s="6" t="s">
        <v>1469</v>
      </c>
      <c r="D651" s="6" t="s">
        <v>257</v>
      </c>
      <c r="E651" s="6" t="s">
        <v>269</v>
      </c>
      <c r="F651" s="6" t="s">
        <v>269</v>
      </c>
      <c r="G651" s="6" t="s">
        <v>50</v>
      </c>
      <c r="H651" s="6" t="s">
        <v>1506</v>
      </c>
      <c r="I651" s="6" t="s">
        <v>1507</v>
      </c>
      <c r="J651" s="6" t="s">
        <v>29</v>
      </c>
      <c r="K651" s="6" t="s">
        <v>1540</v>
      </c>
      <c r="L651" s="6" t="s">
        <v>1545</v>
      </c>
      <c r="M651" s="6" t="s">
        <v>1518</v>
      </c>
      <c r="O651" s="8"/>
      <c r="P651" s="8"/>
      <c r="Q651" s="8"/>
      <c r="R651" s="7"/>
      <c r="S651" s="17"/>
      <c r="Y651" s="8"/>
      <c r="Z651" s="8"/>
      <c r="AA651" s="8"/>
      <c r="AB651" s="8"/>
      <c r="AC651" s="8"/>
      <c r="AD651" s="8"/>
      <c r="AE651" s="8"/>
      <c r="AF651" s="8"/>
      <c r="AG651" s="8"/>
      <c r="AH651" s="21">
        <v>12</v>
      </c>
      <c r="AI651" s="21">
        <v>10</v>
      </c>
      <c r="AJ651" s="21"/>
      <c r="AK651" s="8"/>
      <c r="AL651" s="8"/>
      <c r="AM651" s="17"/>
      <c r="AN651" s="8"/>
      <c r="AO651" s="17"/>
      <c r="AP651" s="7"/>
      <c r="AQ651" s="17"/>
      <c r="AR651" s="21"/>
      <c r="AS651" s="17"/>
      <c r="AT651" s="21"/>
      <c r="AU651" s="17"/>
      <c r="AV651" s="21"/>
      <c r="AW651" s="17"/>
      <c r="AX651" s="17"/>
      <c r="AY651" s="21"/>
      <c r="AZ651" s="17"/>
      <c r="BA651" s="17"/>
      <c r="BB651" s="21"/>
      <c r="BC651" s="17"/>
      <c r="BD651" s="21"/>
      <c r="BE651" s="17"/>
      <c r="BF651" s="21">
        <v>10.91</v>
      </c>
      <c r="BG651" s="17">
        <f t="shared" si="208"/>
        <v>0.90916666666666668</v>
      </c>
      <c r="BH651" s="21">
        <v>12.190000000000003</v>
      </c>
      <c r="BI651" s="17">
        <f t="shared" si="209"/>
        <v>1.2190000000000003</v>
      </c>
      <c r="BJ651" s="21">
        <f t="shared" si="210"/>
        <v>22</v>
      </c>
      <c r="BK651" s="21">
        <f t="shared" si="211"/>
        <v>23.1</v>
      </c>
      <c r="BL651" s="21">
        <f t="shared" si="212"/>
        <v>22</v>
      </c>
      <c r="BM651" s="21">
        <f t="shared" si="213"/>
        <v>23.1</v>
      </c>
      <c r="BN651" s="17"/>
      <c r="BO651" s="17"/>
      <c r="BQ651" s="17">
        <v>1.0142857142857142</v>
      </c>
      <c r="BR651" s="26">
        <v>0.72</v>
      </c>
      <c r="BS651" s="26">
        <f t="shared" si="214"/>
        <v>1.1142857142857143</v>
      </c>
      <c r="BU651" s="17" t="e">
        <f t="shared" si="215"/>
        <v>#DIV/0!</v>
      </c>
    </row>
    <row r="652" spans="1:73" ht="18.75" customHeight="1" x14ac:dyDescent="0.15">
      <c r="A652" s="15" t="s">
        <v>687</v>
      </c>
      <c r="B652" s="15" t="s">
        <v>687</v>
      </c>
      <c r="C652" s="15" t="s">
        <v>1470</v>
      </c>
      <c r="D652" s="15" t="s">
        <v>688</v>
      </c>
      <c r="E652" s="15" t="s">
        <v>688</v>
      </c>
      <c r="F652" s="15" t="s">
        <v>688</v>
      </c>
      <c r="G652" s="15" t="s">
        <v>24</v>
      </c>
      <c r="H652" s="15" t="s">
        <v>1566</v>
      </c>
      <c r="I652" s="15" t="s">
        <v>1567</v>
      </c>
      <c r="J652" s="15" t="s">
        <v>29</v>
      </c>
      <c r="K652" s="15" t="s">
        <v>30</v>
      </c>
      <c r="L652" s="6" t="s">
        <v>1545</v>
      </c>
      <c r="M652" s="15" t="s">
        <v>1307</v>
      </c>
      <c r="N652" s="15">
        <v>0</v>
      </c>
      <c r="O652" s="21"/>
      <c r="P652" s="17">
        <v>0.69780376497432972</v>
      </c>
      <c r="Q652" s="17">
        <v>0.69030206960053742</v>
      </c>
      <c r="R652" s="26">
        <v>0.7978037649743297</v>
      </c>
      <c r="S652" s="27">
        <v>2</v>
      </c>
      <c r="T652" s="17"/>
      <c r="U652" s="15" t="s">
        <v>1572</v>
      </c>
      <c r="V652" s="26"/>
      <c r="W652" s="6" t="e">
        <v>#N/A</v>
      </c>
      <c r="AI652" s="28">
        <v>2</v>
      </c>
      <c r="AJ652" s="21"/>
      <c r="AM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21">
        <v>0</v>
      </c>
      <c r="BI652" s="17">
        <f t="shared" si="209"/>
        <v>0</v>
      </c>
      <c r="BJ652" s="21">
        <f t="shared" si="210"/>
        <v>2</v>
      </c>
      <c r="BK652" s="21">
        <f t="shared" si="211"/>
        <v>0</v>
      </c>
      <c r="BL652" s="21">
        <f t="shared" si="212"/>
        <v>2</v>
      </c>
      <c r="BM652" s="21">
        <f t="shared" si="213"/>
        <v>0</v>
      </c>
      <c r="BN652" s="17" t="s">
        <v>1601</v>
      </c>
      <c r="BO652" s="17" t="s">
        <v>1601</v>
      </c>
      <c r="BQ652" s="17">
        <v>0.68059133013735762</v>
      </c>
      <c r="BR652" s="26">
        <v>0.72</v>
      </c>
      <c r="BS652" s="26">
        <f t="shared" si="214"/>
        <v>0.7805913301373576</v>
      </c>
      <c r="BU652" s="17" t="e">
        <f t="shared" si="215"/>
        <v>#DIV/0!</v>
      </c>
    </row>
    <row r="653" spans="1:73" ht="18.75" customHeight="1" x14ac:dyDescent="0.15">
      <c r="A653" s="15" t="s">
        <v>687</v>
      </c>
      <c r="B653" s="15" t="s">
        <v>687</v>
      </c>
      <c r="C653" s="15" t="s">
        <v>1470</v>
      </c>
      <c r="D653" s="15" t="s">
        <v>1568</v>
      </c>
      <c r="E653" s="15" t="s">
        <v>1568</v>
      </c>
      <c r="F653" s="15" t="s">
        <v>1568</v>
      </c>
      <c r="G653" s="15" t="s">
        <v>355</v>
      </c>
      <c r="H653" s="15" t="s">
        <v>1569</v>
      </c>
      <c r="I653" s="15" t="s">
        <v>1570</v>
      </c>
      <c r="J653" s="15" t="s">
        <v>29</v>
      </c>
      <c r="K653" s="15" t="s">
        <v>30</v>
      </c>
      <c r="L653" s="6" t="s">
        <v>1545</v>
      </c>
      <c r="M653" s="15" t="s">
        <v>1571</v>
      </c>
      <c r="N653" s="15">
        <v>1</v>
      </c>
      <c r="O653" s="21"/>
      <c r="P653" s="17">
        <v>0.62030423280423275</v>
      </c>
      <c r="Q653" s="17">
        <v>0.69030206960053742</v>
      </c>
      <c r="R653" s="26">
        <v>0.79</v>
      </c>
      <c r="S653" s="27">
        <v>9.5</v>
      </c>
      <c r="T653" s="17"/>
      <c r="U653" s="15" t="s">
        <v>1573</v>
      </c>
      <c r="V653" s="26"/>
      <c r="W653" s="6" t="e">
        <v>#N/A</v>
      </c>
      <c r="AI653" s="28">
        <v>9.5</v>
      </c>
      <c r="AJ653" s="21"/>
      <c r="AM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21">
        <v>9.59</v>
      </c>
      <c r="BI653" s="17">
        <f t="shared" si="209"/>
        <v>1.0094736842105263</v>
      </c>
      <c r="BJ653" s="21">
        <f t="shared" si="210"/>
        <v>9.5</v>
      </c>
      <c r="BK653" s="21">
        <f t="shared" si="211"/>
        <v>9.59</v>
      </c>
      <c r="BL653" s="21">
        <f t="shared" si="212"/>
        <v>9.5</v>
      </c>
      <c r="BM653" s="21">
        <f t="shared" si="213"/>
        <v>9.59</v>
      </c>
      <c r="BN653" s="15"/>
      <c r="BO653" s="15"/>
      <c r="BQ653" s="17">
        <v>0.61674965821821859</v>
      </c>
      <c r="BR653" s="26">
        <v>0.72</v>
      </c>
      <c r="BS653" s="26">
        <f t="shared" si="214"/>
        <v>0.71674965821821857</v>
      </c>
      <c r="BU653" s="17" t="e">
        <f t="shared" si="215"/>
        <v>#DIV/0!</v>
      </c>
    </row>
    <row r="654" spans="1:73" ht="18.75" customHeight="1" x14ac:dyDescent="0.15">
      <c r="A654" s="15" t="s">
        <v>895</v>
      </c>
      <c r="B654" s="15" t="s">
        <v>895</v>
      </c>
      <c r="C654" s="15" t="s">
        <v>994</v>
      </c>
      <c r="D654" s="15" t="s">
        <v>994</v>
      </c>
      <c r="E654" s="15" t="s">
        <v>994</v>
      </c>
      <c r="F654" s="15" t="s">
        <v>994</v>
      </c>
      <c r="G654" s="15" t="s">
        <v>24</v>
      </c>
      <c r="H654" s="15" t="s">
        <v>1550</v>
      </c>
      <c r="I654" s="15" t="s">
        <v>1551</v>
      </c>
      <c r="J654" s="15" t="s">
        <v>27</v>
      </c>
      <c r="K654" s="15" t="s">
        <v>91</v>
      </c>
      <c r="L654" s="6" t="s">
        <v>1545</v>
      </c>
      <c r="M654" s="15" t="s">
        <v>1306</v>
      </c>
      <c r="N654" s="15">
        <v>1</v>
      </c>
      <c r="O654" s="21">
        <v>10</v>
      </c>
      <c r="P654" s="17">
        <v>0.40485829959514202</v>
      </c>
      <c r="Q654" s="17">
        <v>0.69030206960053697</v>
      </c>
      <c r="R654" s="26">
        <v>0.79</v>
      </c>
      <c r="S654" s="27">
        <v>10</v>
      </c>
      <c r="T654" s="17">
        <v>1</v>
      </c>
      <c r="V654" s="26">
        <v>0.20999999999999996</v>
      </c>
      <c r="W654" s="6" t="e">
        <v>#N/A</v>
      </c>
      <c r="AI654" s="28">
        <v>10</v>
      </c>
      <c r="AJ654" s="21"/>
      <c r="AM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21">
        <v>10.87</v>
      </c>
      <c r="BI654" s="17">
        <f t="shared" si="209"/>
        <v>1.087</v>
      </c>
      <c r="BJ654" s="21">
        <f t="shared" si="210"/>
        <v>10</v>
      </c>
      <c r="BK654" s="21">
        <f t="shared" si="211"/>
        <v>10.87</v>
      </c>
      <c r="BL654" s="21">
        <f t="shared" si="212"/>
        <v>10</v>
      </c>
      <c r="BM654" s="21">
        <f t="shared" si="213"/>
        <v>10.87</v>
      </c>
      <c r="BN654" s="15"/>
      <c r="BO654" s="15"/>
      <c r="BQ654" s="17">
        <v>0.45009784735812131</v>
      </c>
      <c r="BR654" s="26">
        <v>0.72</v>
      </c>
      <c r="BS654" s="26">
        <f t="shared" si="214"/>
        <v>0.55009784735812128</v>
      </c>
      <c r="BU654" s="17" t="e">
        <f t="shared" si="215"/>
        <v>#DIV/0!</v>
      </c>
    </row>
    <row r="655" spans="1:73" ht="18.75" customHeight="1" x14ac:dyDescent="0.15">
      <c r="A655" s="15" t="s">
        <v>895</v>
      </c>
      <c r="B655" s="15" t="s">
        <v>895</v>
      </c>
      <c r="C655" s="15" t="s">
        <v>994</v>
      </c>
      <c r="D655" s="15" t="s">
        <v>994</v>
      </c>
      <c r="E655" s="15" t="s">
        <v>994</v>
      </c>
      <c r="F655" s="15" t="s">
        <v>994</v>
      </c>
      <c r="G655" s="15" t="s">
        <v>24</v>
      </c>
      <c r="H655" s="15" t="s">
        <v>1552</v>
      </c>
      <c r="I655" s="15" t="s">
        <v>1553</v>
      </c>
      <c r="J655" s="15" t="s">
        <v>29</v>
      </c>
      <c r="K655" s="15" t="s">
        <v>30</v>
      </c>
      <c r="L655" s="6" t="s">
        <v>1545</v>
      </c>
      <c r="M655" s="15" t="s">
        <v>1306</v>
      </c>
      <c r="N655" s="15">
        <v>1</v>
      </c>
      <c r="O655" s="21">
        <v>12</v>
      </c>
      <c r="P655" s="17">
        <v>0.40485829959514202</v>
      </c>
      <c r="Q655" s="17">
        <v>0.69030206960053697</v>
      </c>
      <c r="R655" s="26">
        <v>0.79</v>
      </c>
      <c r="S655" s="27">
        <v>12</v>
      </c>
      <c r="T655" s="17">
        <v>1</v>
      </c>
      <c r="V655" s="26">
        <v>0.20999999999999996</v>
      </c>
      <c r="W655" s="6" t="e">
        <v>#N/A</v>
      </c>
      <c r="AI655" s="28">
        <v>12</v>
      </c>
      <c r="AJ655" s="21"/>
      <c r="AM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21">
        <v>1</v>
      </c>
      <c r="BI655" s="17">
        <f t="shared" si="209"/>
        <v>8.3333333333333329E-2</v>
      </c>
      <c r="BJ655" s="21">
        <f t="shared" si="210"/>
        <v>12</v>
      </c>
      <c r="BK655" s="21">
        <f t="shared" si="211"/>
        <v>1</v>
      </c>
      <c r="BL655" s="21">
        <f t="shared" si="212"/>
        <v>12</v>
      </c>
      <c r="BM655" s="21">
        <f t="shared" si="213"/>
        <v>1</v>
      </c>
      <c r="BN655" s="17" t="s">
        <v>1601</v>
      </c>
      <c r="BO655" s="17" t="s">
        <v>1601</v>
      </c>
      <c r="BQ655" s="17">
        <v>0.45009784735812131</v>
      </c>
      <c r="BR655" s="26">
        <v>0.72</v>
      </c>
      <c r="BS655" s="26">
        <f t="shared" si="214"/>
        <v>0.55009784735812128</v>
      </c>
      <c r="BU655" s="17" t="e">
        <f t="shared" si="215"/>
        <v>#DIV/0!</v>
      </c>
    </row>
    <row r="656" spans="1:73" ht="18.75" customHeight="1" x14ac:dyDescent="0.15">
      <c r="A656" s="15" t="s">
        <v>895</v>
      </c>
      <c r="B656" s="15" t="s">
        <v>895</v>
      </c>
      <c r="C656" s="15" t="s">
        <v>896</v>
      </c>
      <c r="D656" s="15" t="s">
        <v>896</v>
      </c>
      <c r="E656" s="15" t="s">
        <v>896</v>
      </c>
      <c r="F656" s="15" t="s">
        <v>896</v>
      </c>
      <c r="G656" s="15" t="s">
        <v>24</v>
      </c>
      <c r="H656" s="15" t="s">
        <v>1554</v>
      </c>
      <c r="I656" s="15" t="s">
        <v>1555</v>
      </c>
      <c r="J656" s="15" t="s">
        <v>29</v>
      </c>
      <c r="K656" s="15" t="s">
        <v>30</v>
      </c>
      <c r="L656" s="6" t="s">
        <v>1545</v>
      </c>
      <c r="M656" s="15" t="s">
        <v>1306</v>
      </c>
      <c r="N656" s="15">
        <v>1</v>
      </c>
      <c r="O656" s="21">
        <v>18</v>
      </c>
      <c r="P656" s="17">
        <v>0.55361050328227601</v>
      </c>
      <c r="Q656" s="17">
        <v>0.69030206960053697</v>
      </c>
      <c r="R656" s="26">
        <v>0.79</v>
      </c>
      <c r="S656" s="27">
        <v>18</v>
      </c>
      <c r="T656" s="17">
        <v>1</v>
      </c>
      <c r="V656" s="26">
        <v>0.20999999999999996</v>
      </c>
      <c r="W656" s="6" t="e">
        <v>#N/A</v>
      </c>
      <c r="AI656" s="28">
        <v>18</v>
      </c>
      <c r="AJ656" s="21"/>
      <c r="AM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21">
        <v>0.83</v>
      </c>
      <c r="BI656" s="17">
        <f t="shared" si="209"/>
        <v>4.611111111111111E-2</v>
      </c>
      <c r="BJ656" s="21">
        <f t="shared" si="210"/>
        <v>18</v>
      </c>
      <c r="BK656" s="21">
        <f t="shared" si="211"/>
        <v>0.83</v>
      </c>
      <c r="BL656" s="21">
        <f t="shared" si="212"/>
        <v>18</v>
      </c>
      <c r="BM656" s="21">
        <f t="shared" si="213"/>
        <v>0.83</v>
      </c>
      <c r="BN656" s="17" t="s">
        <v>1601</v>
      </c>
      <c r="BO656" s="17" t="s">
        <v>1601</v>
      </c>
      <c r="BQ656" s="17">
        <v>0.67038559923211172</v>
      </c>
      <c r="BR656" s="26">
        <v>0.72</v>
      </c>
      <c r="BS656" s="26">
        <f t="shared" si="214"/>
        <v>0.7703855992321117</v>
      </c>
      <c r="BU656" s="17" t="e">
        <f t="shared" si="215"/>
        <v>#DIV/0!</v>
      </c>
    </row>
    <row r="657" spans="1:73" ht="18.75" customHeight="1" x14ac:dyDescent="0.15">
      <c r="A657" s="15" t="s">
        <v>895</v>
      </c>
      <c r="B657" s="15" t="s">
        <v>895</v>
      </c>
      <c r="C657" s="15" t="s">
        <v>953</v>
      </c>
      <c r="D657" s="15" t="s">
        <v>953</v>
      </c>
      <c r="E657" s="15" t="s">
        <v>974</v>
      </c>
      <c r="F657" s="15" t="s">
        <v>974</v>
      </c>
      <c r="G657" s="15" t="s">
        <v>50</v>
      </c>
      <c r="H657" s="15" t="s">
        <v>1556</v>
      </c>
      <c r="I657" s="15" t="s">
        <v>1557</v>
      </c>
      <c r="J657" s="15" t="s">
        <v>29</v>
      </c>
      <c r="K657" s="15" t="s">
        <v>30</v>
      </c>
      <c r="L657" s="6" t="s">
        <v>1545</v>
      </c>
      <c r="M657" s="15" t="s">
        <v>1307</v>
      </c>
      <c r="N657" s="15">
        <v>0</v>
      </c>
      <c r="O657" s="21">
        <v>5</v>
      </c>
      <c r="P657" s="17">
        <v>0.51020408163265296</v>
      </c>
      <c r="Q657" s="17">
        <v>0.69030206960053697</v>
      </c>
      <c r="R657" s="26">
        <v>0.79</v>
      </c>
      <c r="S657" s="27">
        <v>5</v>
      </c>
      <c r="T657" s="17">
        <v>1</v>
      </c>
      <c r="V657" s="26">
        <v>0.20999999999999996</v>
      </c>
      <c r="W657" s="6" t="e">
        <v>#N/A</v>
      </c>
      <c r="AI657" s="28">
        <v>5</v>
      </c>
      <c r="AJ657" s="21"/>
      <c r="AM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21">
        <v>3</v>
      </c>
      <c r="BI657" s="17">
        <f t="shared" si="209"/>
        <v>0.6</v>
      </c>
      <c r="BJ657" s="21">
        <f t="shared" si="210"/>
        <v>5</v>
      </c>
      <c r="BK657" s="21">
        <f t="shared" si="211"/>
        <v>3</v>
      </c>
      <c r="BL657" s="21">
        <f t="shared" si="212"/>
        <v>5</v>
      </c>
      <c r="BM657" s="21">
        <f t="shared" si="213"/>
        <v>3</v>
      </c>
      <c r="BN657" s="17" t="s">
        <v>1601</v>
      </c>
      <c r="BO657" s="17" t="s">
        <v>1601</v>
      </c>
      <c r="BQ657" s="17">
        <v>0.36945812807881773</v>
      </c>
      <c r="BR657" s="26">
        <v>0.72</v>
      </c>
      <c r="BS657" s="26">
        <f t="shared" si="214"/>
        <v>0.4694581280788177</v>
      </c>
      <c r="BU657" s="17" t="e">
        <f t="shared" si="215"/>
        <v>#DIV/0!</v>
      </c>
    </row>
    <row r="658" spans="1:73" ht="18.75" customHeight="1" x14ac:dyDescent="0.15">
      <c r="A658" s="15" t="s">
        <v>895</v>
      </c>
      <c r="B658" s="15" t="s">
        <v>895</v>
      </c>
      <c r="C658" s="15" t="s">
        <v>953</v>
      </c>
      <c r="D658" s="15" t="s">
        <v>953</v>
      </c>
      <c r="E658" s="15" t="s">
        <v>974</v>
      </c>
      <c r="F658" s="15" t="s">
        <v>974</v>
      </c>
      <c r="G658" s="15" t="s">
        <v>50</v>
      </c>
      <c r="H658" s="15" t="s">
        <v>1558</v>
      </c>
      <c r="I658" s="15" t="s">
        <v>1559</v>
      </c>
      <c r="J658" s="15" t="s">
        <v>29</v>
      </c>
      <c r="K658" s="15" t="s">
        <v>30</v>
      </c>
      <c r="L658" s="6" t="s">
        <v>1545</v>
      </c>
      <c r="M658" s="15" t="s">
        <v>1307</v>
      </c>
      <c r="N658" s="15">
        <v>0</v>
      </c>
      <c r="O658" s="21">
        <v>5</v>
      </c>
      <c r="P658" s="17">
        <v>0.51020408163265296</v>
      </c>
      <c r="Q658" s="17">
        <v>0.69030206960053697</v>
      </c>
      <c r="R658" s="26">
        <v>0.79</v>
      </c>
      <c r="S658" s="27">
        <v>5</v>
      </c>
      <c r="T658" s="17">
        <v>1</v>
      </c>
      <c r="V658" s="26">
        <v>0.20999999999999996</v>
      </c>
      <c r="W658" s="6" t="e">
        <v>#N/A</v>
      </c>
      <c r="AI658" s="28">
        <v>5</v>
      </c>
      <c r="AJ658" s="21"/>
      <c r="AM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21">
        <v>0</v>
      </c>
      <c r="BI658" s="17">
        <f t="shared" si="209"/>
        <v>0</v>
      </c>
      <c r="BJ658" s="21">
        <f t="shared" si="210"/>
        <v>5</v>
      </c>
      <c r="BK658" s="21">
        <f t="shared" si="211"/>
        <v>0</v>
      </c>
      <c r="BL658" s="21">
        <f t="shared" si="212"/>
        <v>5</v>
      </c>
      <c r="BM658" s="21">
        <f t="shared" si="213"/>
        <v>0</v>
      </c>
      <c r="BN658" s="17" t="s">
        <v>1601</v>
      </c>
      <c r="BO658" s="17" t="s">
        <v>1601</v>
      </c>
      <c r="BQ658" s="17">
        <v>0.36945812807881773</v>
      </c>
      <c r="BR658" s="26">
        <v>0.72</v>
      </c>
      <c r="BS658" s="26">
        <f t="shared" si="214"/>
        <v>0.4694581280788177</v>
      </c>
      <c r="BU658" s="17" t="e">
        <f t="shared" si="215"/>
        <v>#DIV/0!</v>
      </c>
    </row>
    <row r="659" spans="1:73" ht="18.75" customHeight="1" x14ac:dyDescent="0.15">
      <c r="A659" s="15" t="s">
        <v>895</v>
      </c>
      <c r="B659" s="15" t="s">
        <v>895</v>
      </c>
      <c r="C659" s="15" t="s">
        <v>994</v>
      </c>
      <c r="D659" s="15" t="s">
        <v>994</v>
      </c>
      <c r="E659" s="15" t="s">
        <v>994</v>
      </c>
      <c r="F659" s="15" t="s">
        <v>994</v>
      </c>
      <c r="G659" s="15" t="s">
        <v>24</v>
      </c>
      <c r="H659" s="15" t="s">
        <v>1560</v>
      </c>
      <c r="I659" s="15" t="s">
        <v>1561</v>
      </c>
      <c r="J659" s="15" t="s">
        <v>29</v>
      </c>
      <c r="K659" s="15" t="s">
        <v>30</v>
      </c>
      <c r="L659" s="6" t="s">
        <v>1545</v>
      </c>
      <c r="M659" s="15" t="s">
        <v>1306</v>
      </c>
      <c r="N659" s="15">
        <v>1</v>
      </c>
      <c r="O659" s="21">
        <v>18.7551717734448</v>
      </c>
      <c r="P659" s="17">
        <v>0.40485829959514202</v>
      </c>
      <c r="Q659" s="17">
        <v>0.69030206960053697</v>
      </c>
      <c r="R659" s="26">
        <v>0.79</v>
      </c>
      <c r="S659" s="27">
        <v>18.7551717734448</v>
      </c>
      <c r="T659" s="17">
        <v>1</v>
      </c>
      <c r="V659" s="26">
        <v>0.20999999999999996</v>
      </c>
      <c r="W659" s="6" t="e">
        <v>#N/A</v>
      </c>
      <c r="AI659" s="28">
        <v>18.7551717734448</v>
      </c>
      <c r="AJ659" s="21"/>
      <c r="AM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21">
        <v>13.67</v>
      </c>
      <c r="BI659" s="17">
        <f t="shared" si="209"/>
        <v>0.72886562517945963</v>
      </c>
      <c r="BJ659" s="21">
        <f t="shared" si="210"/>
        <v>18.7551717734448</v>
      </c>
      <c r="BK659" s="21">
        <f t="shared" si="211"/>
        <v>13.67</v>
      </c>
      <c r="BL659" s="21">
        <f t="shared" si="212"/>
        <v>18.7551717734448</v>
      </c>
      <c r="BM659" s="21">
        <f t="shared" si="213"/>
        <v>13.67</v>
      </c>
      <c r="BN659" s="17" t="s">
        <v>1601</v>
      </c>
      <c r="BO659" s="17" t="s">
        <v>1601</v>
      </c>
      <c r="BQ659" s="17">
        <v>0.45009784735812131</v>
      </c>
      <c r="BR659" s="26">
        <v>0.72</v>
      </c>
      <c r="BS659" s="26">
        <f t="shared" si="214"/>
        <v>0.55009784735812128</v>
      </c>
      <c r="BU659" s="17" t="e">
        <f t="shared" si="215"/>
        <v>#DIV/0!</v>
      </c>
    </row>
    <row r="660" spans="1:73" ht="18.75" customHeight="1" x14ac:dyDescent="0.15">
      <c r="A660" s="15" t="s">
        <v>895</v>
      </c>
      <c r="B660" s="15" t="s">
        <v>895</v>
      </c>
      <c r="C660" s="15" t="s">
        <v>994</v>
      </c>
      <c r="D660" s="15" t="s">
        <v>994</v>
      </c>
      <c r="E660" s="15" t="s">
        <v>1001</v>
      </c>
      <c r="F660" s="15" t="s">
        <v>1001</v>
      </c>
      <c r="G660" s="15" t="s">
        <v>333</v>
      </c>
      <c r="H660" s="15" t="s">
        <v>1562</v>
      </c>
      <c r="I660" s="15" t="s">
        <v>1563</v>
      </c>
      <c r="J660" s="15" t="s">
        <v>29</v>
      </c>
      <c r="K660" s="15" t="s">
        <v>30</v>
      </c>
      <c r="L660" s="6" t="s">
        <v>1545</v>
      </c>
      <c r="M660" s="15" t="s">
        <v>1306</v>
      </c>
      <c r="N660" s="15">
        <v>1</v>
      </c>
      <c r="O660" s="21">
        <v>14.050956360260001</v>
      </c>
      <c r="P660" s="17">
        <v>0.52356020942408399</v>
      </c>
      <c r="Q660" s="17">
        <v>0.69030206960053697</v>
      </c>
      <c r="R660" s="26">
        <v>0.79</v>
      </c>
      <c r="S660" s="27">
        <v>14.050956360260001</v>
      </c>
      <c r="T660" s="17">
        <v>1</v>
      </c>
      <c r="V660" s="26">
        <v>0.20999999999999996</v>
      </c>
      <c r="W660" s="6" t="e">
        <v>#N/A</v>
      </c>
      <c r="AI660" s="28">
        <v>14.050956360260001</v>
      </c>
      <c r="AJ660" s="21"/>
      <c r="AM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21">
        <v>4.83</v>
      </c>
      <c r="BI660" s="17">
        <f t="shared" si="209"/>
        <v>0.34374884357769259</v>
      </c>
      <c r="BJ660" s="21">
        <f t="shared" si="210"/>
        <v>14.050956360260001</v>
      </c>
      <c r="BK660" s="21">
        <f t="shared" si="211"/>
        <v>4.83</v>
      </c>
      <c r="BL660" s="21">
        <f t="shared" si="212"/>
        <v>14.050956360260001</v>
      </c>
      <c r="BM660" s="21">
        <f t="shared" si="213"/>
        <v>4.83</v>
      </c>
      <c r="BN660" s="17" t="s">
        <v>1601</v>
      </c>
      <c r="BO660" s="17" t="s">
        <v>1601</v>
      </c>
      <c r="BQ660" s="17">
        <v>0.45454545454545453</v>
      </c>
      <c r="BR660" s="26">
        <v>0.72</v>
      </c>
      <c r="BS660" s="26">
        <f t="shared" si="214"/>
        <v>0.55454545454545456</v>
      </c>
      <c r="BU660" s="17" t="e">
        <f t="shared" si="215"/>
        <v>#DIV/0!</v>
      </c>
    </row>
    <row r="661" spans="1:73" ht="18.75" customHeight="1" x14ac:dyDescent="0.15">
      <c r="A661" s="15" t="s">
        <v>895</v>
      </c>
      <c r="B661" s="15" t="s">
        <v>895</v>
      </c>
      <c r="C661" s="15" t="s">
        <v>994</v>
      </c>
      <c r="D661" s="15" t="s">
        <v>994</v>
      </c>
      <c r="E661" s="15" t="s">
        <v>1001</v>
      </c>
      <c r="F661" s="15" t="s">
        <v>1001</v>
      </c>
      <c r="G661" s="15" t="s">
        <v>333</v>
      </c>
      <c r="H661" s="15" t="s">
        <v>1564</v>
      </c>
      <c r="I661" s="15" t="s">
        <v>1565</v>
      </c>
      <c r="J661" s="15" t="s">
        <v>29</v>
      </c>
      <c r="K661" s="15" t="s">
        <v>30</v>
      </c>
      <c r="L661" s="6" t="s">
        <v>1545</v>
      </c>
      <c r="M661" s="15" t="s">
        <v>1306</v>
      </c>
      <c r="N661" s="15">
        <v>1</v>
      </c>
      <c r="O661" s="21">
        <v>12</v>
      </c>
      <c r="P661" s="17">
        <v>0.52356020942408399</v>
      </c>
      <c r="Q661" s="17">
        <v>0.69030206960053697</v>
      </c>
      <c r="R661" s="26">
        <v>0.79</v>
      </c>
      <c r="S661" s="27">
        <v>12</v>
      </c>
      <c r="T661" s="17">
        <v>1</v>
      </c>
      <c r="V661" s="26">
        <v>0.20999999999999996</v>
      </c>
      <c r="W661" s="6" t="e">
        <v>#N/A</v>
      </c>
      <c r="AI661" s="28">
        <v>12</v>
      </c>
      <c r="AJ661" s="21"/>
      <c r="AM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21">
        <v>6</v>
      </c>
      <c r="BI661" s="17">
        <f t="shared" si="209"/>
        <v>0.5</v>
      </c>
      <c r="BJ661" s="21">
        <f t="shared" si="210"/>
        <v>12</v>
      </c>
      <c r="BK661" s="21">
        <f t="shared" si="211"/>
        <v>6</v>
      </c>
      <c r="BL661" s="21">
        <f t="shared" si="212"/>
        <v>12</v>
      </c>
      <c r="BM661" s="21">
        <f t="shared" si="213"/>
        <v>6</v>
      </c>
      <c r="BN661" s="17" t="s">
        <v>1601</v>
      </c>
      <c r="BO661" s="17" t="s">
        <v>1601</v>
      </c>
      <c r="BQ661" s="17">
        <v>0.45454545454545453</v>
      </c>
      <c r="BR661" s="26">
        <v>0.72</v>
      </c>
      <c r="BS661" s="26">
        <f t="shared" si="214"/>
        <v>0.55454545454545456</v>
      </c>
      <c r="BU661" s="17" t="e">
        <f t="shared" si="215"/>
        <v>#DIV/0!</v>
      </c>
    </row>
    <row r="662" spans="1:73" ht="18.75" customHeight="1" x14ac:dyDescent="0.15">
      <c r="A662" s="15" t="s">
        <v>895</v>
      </c>
      <c r="B662" s="15" t="s">
        <v>895</v>
      </c>
      <c r="C662" s="15" t="s">
        <v>953</v>
      </c>
      <c r="D662" s="15" t="s">
        <v>953</v>
      </c>
      <c r="E662" s="15" t="s">
        <v>953</v>
      </c>
      <c r="F662" s="15" t="s">
        <v>953</v>
      </c>
      <c r="G662" s="15" t="s">
        <v>355</v>
      </c>
      <c r="H662" s="15" t="s">
        <v>1574</v>
      </c>
      <c r="I662" s="15" t="s">
        <v>1575</v>
      </c>
      <c r="J662" s="15" t="s">
        <v>29</v>
      </c>
      <c r="K662" s="15" t="s">
        <v>1576</v>
      </c>
      <c r="L662" s="6" t="s">
        <v>1545</v>
      </c>
      <c r="M662" s="15" t="s">
        <v>1306</v>
      </c>
      <c r="N662" s="15">
        <v>1</v>
      </c>
      <c r="O662" s="21">
        <v>12</v>
      </c>
      <c r="P662" s="17">
        <v>0.64351851851851904</v>
      </c>
      <c r="Q662" s="17">
        <v>0.69030206960053697</v>
      </c>
      <c r="R662" s="26">
        <v>0.79</v>
      </c>
      <c r="S662" s="27">
        <v>12</v>
      </c>
      <c r="T662" s="17">
        <v>1</v>
      </c>
      <c r="V662" s="26">
        <v>0.20999999999999996</v>
      </c>
      <c r="W662" s="6" t="e">
        <v>#N/A</v>
      </c>
      <c r="AI662" s="28">
        <v>12</v>
      </c>
      <c r="AJ662" s="21"/>
      <c r="AM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21">
        <v>27.87</v>
      </c>
      <c r="BI662" s="17">
        <f t="shared" si="209"/>
        <v>2.3225000000000002</v>
      </c>
      <c r="BJ662" s="21">
        <f t="shared" si="210"/>
        <v>12</v>
      </c>
      <c r="BK662" s="21">
        <f t="shared" si="211"/>
        <v>27.87</v>
      </c>
      <c r="BL662" s="21">
        <f t="shared" si="212"/>
        <v>12</v>
      </c>
      <c r="BM662" s="21">
        <f t="shared" si="213"/>
        <v>27.87</v>
      </c>
      <c r="BN662" s="15"/>
      <c r="BO662" s="15"/>
      <c r="BQ662" s="17">
        <v>0.57228017883755555</v>
      </c>
      <c r="BR662" s="26">
        <v>0.72</v>
      </c>
      <c r="BS662" s="26">
        <f t="shared" si="214"/>
        <v>0.67228017883755553</v>
      </c>
      <c r="BU662" s="17" t="e">
        <f t="shared" si="215"/>
        <v>#DIV/0!</v>
      </c>
    </row>
    <row r="663" spans="1:73" ht="18.75" customHeight="1" x14ac:dyDescent="0.15">
      <c r="A663" s="15" t="s">
        <v>510</v>
      </c>
      <c r="B663" s="15" t="s">
        <v>510</v>
      </c>
      <c r="C663" s="15" t="s">
        <v>1334</v>
      </c>
      <c r="D663" s="15" t="s">
        <v>564</v>
      </c>
      <c r="E663" s="15" t="s">
        <v>564</v>
      </c>
      <c r="F663" s="15" t="s">
        <v>564</v>
      </c>
      <c r="G663" s="15" t="s">
        <v>24</v>
      </c>
      <c r="H663" s="15" t="s">
        <v>1577</v>
      </c>
      <c r="I663" s="15" t="s">
        <v>1578</v>
      </c>
      <c r="J663" s="15" t="s">
        <v>29</v>
      </c>
      <c r="K663" s="15" t="s">
        <v>30</v>
      </c>
      <c r="L663" s="6" t="s">
        <v>1545</v>
      </c>
      <c r="M663" s="15" t="s">
        <v>1571</v>
      </c>
      <c r="N663" s="15">
        <v>1</v>
      </c>
      <c r="O663" s="21"/>
      <c r="P663" s="17"/>
      <c r="Q663" s="17"/>
      <c r="R663" s="26"/>
      <c r="S663" s="27">
        <v>13</v>
      </c>
      <c r="T663" s="17"/>
      <c r="U663" s="15" t="s">
        <v>1595</v>
      </c>
      <c r="V663" s="26"/>
      <c r="W663" s="6" t="e">
        <v>#N/A</v>
      </c>
      <c r="AI663" s="28">
        <v>13</v>
      </c>
      <c r="AJ663" s="21"/>
      <c r="AM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21">
        <v>16</v>
      </c>
      <c r="BI663" s="17">
        <f t="shared" si="209"/>
        <v>1.2307692307692308</v>
      </c>
      <c r="BJ663" s="21">
        <f t="shared" si="210"/>
        <v>13</v>
      </c>
      <c r="BK663" s="21">
        <f t="shared" si="211"/>
        <v>16</v>
      </c>
      <c r="BL663" s="21">
        <f t="shared" si="212"/>
        <v>13</v>
      </c>
      <c r="BM663" s="21">
        <f t="shared" si="213"/>
        <v>16</v>
      </c>
      <c r="BN663" s="15"/>
      <c r="BO663" s="15"/>
      <c r="BQ663" s="17">
        <v>0.81088830462367645</v>
      </c>
      <c r="BR663" s="26">
        <v>0.72</v>
      </c>
      <c r="BS663" s="26">
        <f t="shared" si="214"/>
        <v>0.91088830462367643</v>
      </c>
      <c r="BU663" s="17" t="e">
        <f t="shared" si="215"/>
        <v>#DIV/0!</v>
      </c>
    </row>
    <row r="664" spans="1:73" ht="18.75" customHeight="1" x14ac:dyDescent="0.15">
      <c r="A664" s="15" t="s">
        <v>510</v>
      </c>
      <c r="B664" s="15" t="s">
        <v>510</v>
      </c>
      <c r="C664" s="15" t="s">
        <v>1475</v>
      </c>
      <c r="D664" s="15" t="s">
        <v>564</v>
      </c>
      <c r="E664" s="15" t="s">
        <v>565</v>
      </c>
      <c r="F664" s="15" t="s">
        <v>565</v>
      </c>
      <c r="G664" s="15" t="s">
        <v>333</v>
      </c>
      <c r="H664" s="15" t="s">
        <v>1579</v>
      </c>
      <c r="I664" s="15" t="s">
        <v>1580</v>
      </c>
      <c r="J664" s="15" t="s">
        <v>29</v>
      </c>
      <c r="K664" s="15" t="s">
        <v>30</v>
      </c>
      <c r="L664" s="6" t="s">
        <v>1545</v>
      </c>
      <c r="M664" s="15" t="s">
        <v>1571</v>
      </c>
      <c r="N664" s="15">
        <v>1</v>
      </c>
      <c r="O664" s="21"/>
      <c r="P664" s="17"/>
      <c r="Q664" s="17"/>
      <c r="R664" s="26"/>
      <c r="S664" s="27">
        <v>12</v>
      </c>
      <c r="T664" s="17"/>
      <c r="U664" s="15" t="s">
        <v>1596</v>
      </c>
      <c r="V664" s="26"/>
      <c r="W664" s="6" t="e">
        <v>#N/A</v>
      </c>
      <c r="AI664" s="28">
        <v>12</v>
      </c>
      <c r="AJ664" s="21"/>
      <c r="AM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21">
        <v>6</v>
      </c>
      <c r="BI664" s="17">
        <f t="shared" si="209"/>
        <v>0.5</v>
      </c>
      <c r="BJ664" s="21">
        <f t="shared" si="210"/>
        <v>12</v>
      </c>
      <c r="BK664" s="21">
        <f t="shared" si="211"/>
        <v>6</v>
      </c>
      <c r="BL664" s="21">
        <f t="shared" si="212"/>
        <v>12</v>
      </c>
      <c r="BM664" s="21">
        <f t="shared" si="213"/>
        <v>6</v>
      </c>
      <c r="BN664" s="17" t="s">
        <v>1601</v>
      </c>
      <c r="BO664" s="17" t="s">
        <v>1601</v>
      </c>
      <c r="BQ664" s="17">
        <v>0.64139941690962099</v>
      </c>
      <c r="BR664" s="26">
        <v>0.72</v>
      </c>
      <c r="BS664" s="26">
        <f t="shared" si="214"/>
        <v>0.74139941690962097</v>
      </c>
      <c r="BU664" s="17" t="e">
        <f t="shared" si="215"/>
        <v>#DIV/0!</v>
      </c>
    </row>
    <row r="665" spans="1:73" ht="18.75" customHeight="1" x14ac:dyDescent="0.15">
      <c r="A665" s="15" t="s">
        <v>510</v>
      </c>
      <c r="B665" s="15" t="s">
        <v>510</v>
      </c>
      <c r="C665" s="15" t="s">
        <v>1333</v>
      </c>
      <c r="D665" s="15" t="s">
        <v>597</v>
      </c>
      <c r="E665" s="15" t="s">
        <v>597</v>
      </c>
      <c r="F665" s="15" t="s">
        <v>597</v>
      </c>
      <c r="G665" s="15" t="s">
        <v>355</v>
      </c>
      <c r="H665" s="15" t="s">
        <v>1581</v>
      </c>
      <c r="I665" s="15" t="s">
        <v>1582</v>
      </c>
      <c r="J665" s="15" t="s">
        <v>27</v>
      </c>
      <c r="K665" s="15" t="s">
        <v>91</v>
      </c>
      <c r="L665" s="6" t="s">
        <v>1545</v>
      </c>
      <c r="M665" s="15" t="s">
        <v>1571</v>
      </c>
      <c r="N665" s="15">
        <v>1</v>
      </c>
      <c r="O665" s="21"/>
      <c r="P665" s="17"/>
      <c r="Q665" s="17"/>
      <c r="R665" s="26"/>
      <c r="S665" s="27">
        <v>10</v>
      </c>
      <c r="T665" s="17"/>
      <c r="U665" s="15" t="s">
        <v>1597</v>
      </c>
      <c r="V665" s="26"/>
      <c r="W665" s="6" t="e">
        <v>#N/A</v>
      </c>
      <c r="AI665" s="28">
        <v>10</v>
      </c>
      <c r="AJ665" s="21"/>
      <c r="AM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21">
        <v>17.374999999999996</v>
      </c>
      <c r="BI665" s="17">
        <f t="shared" si="209"/>
        <v>1.7374999999999996</v>
      </c>
      <c r="BJ665" s="21">
        <f t="shared" si="210"/>
        <v>10</v>
      </c>
      <c r="BK665" s="21">
        <f t="shared" si="211"/>
        <v>17.374999999999996</v>
      </c>
      <c r="BL665" s="21">
        <f t="shared" si="212"/>
        <v>10</v>
      </c>
      <c r="BM665" s="21">
        <f t="shared" si="213"/>
        <v>17.374999999999996</v>
      </c>
      <c r="BN665" s="15"/>
      <c r="BO665" s="15"/>
      <c r="BQ665" s="17">
        <v>0.72727272727272729</v>
      </c>
      <c r="BR665" s="26">
        <v>0.72</v>
      </c>
      <c r="BS665" s="26">
        <f t="shared" si="214"/>
        <v>0.82727272727272727</v>
      </c>
      <c r="BU665" s="17" t="e">
        <f t="shared" si="215"/>
        <v>#DIV/0!</v>
      </c>
    </row>
    <row r="666" spans="1:73" ht="18.75" customHeight="1" x14ac:dyDescent="0.15">
      <c r="A666" s="15" t="s">
        <v>510</v>
      </c>
      <c r="B666" s="15" t="s">
        <v>510</v>
      </c>
      <c r="C666" s="15" t="s">
        <v>1333</v>
      </c>
      <c r="D666" s="15" t="s">
        <v>597</v>
      </c>
      <c r="E666" s="15" t="s">
        <v>597</v>
      </c>
      <c r="F666" s="15" t="s">
        <v>597</v>
      </c>
      <c r="G666" s="15" t="s">
        <v>355</v>
      </c>
      <c r="H666" s="15" t="s">
        <v>1583</v>
      </c>
      <c r="I666" s="15" t="s">
        <v>1584</v>
      </c>
      <c r="J666" s="15" t="s">
        <v>27</v>
      </c>
      <c r="K666" s="15" t="s">
        <v>91</v>
      </c>
      <c r="L666" s="6" t="s">
        <v>1545</v>
      </c>
      <c r="M666" s="15" t="s">
        <v>1571</v>
      </c>
      <c r="N666" s="15">
        <v>1</v>
      </c>
      <c r="O666" s="21"/>
      <c r="P666" s="17"/>
      <c r="Q666" s="17"/>
      <c r="R666" s="26"/>
      <c r="S666" s="27">
        <v>10</v>
      </c>
      <c r="T666" s="17"/>
      <c r="U666" s="15" t="s">
        <v>1598</v>
      </c>
      <c r="V666" s="26"/>
      <c r="W666" s="6" t="e">
        <v>#N/A</v>
      </c>
      <c r="AI666" s="28">
        <v>10</v>
      </c>
      <c r="AJ666" s="21"/>
      <c r="AM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21">
        <v>12.583333333333334</v>
      </c>
      <c r="BI666" s="17">
        <f t="shared" si="209"/>
        <v>1.2583333333333333</v>
      </c>
      <c r="BJ666" s="21">
        <f t="shared" si="210"/>
        <v>10</v>
      </c>
      <c r="BK666" s="21">
        <f t="shared" si="211"/>
        <v>12.583333333333334</v>
      </c>
      <c r="BL666" s="21">
        <f t="shared" si="212"/>
        <v>10</v>
      </c>
      <c r="BM666" s="21">
        <f t="shared" si="213"/>
        <v>12.583333333333334</v>
      </c>
      <c r="BN666" s="15"/>
      <c r="BO666" s="15"/>
      <c r="BQ666" s="17">
        <v>0.72727272727272729</v>
      </c>
      <c r="BR666" s="26">
        <v>0.72</v>
      </c>
      <c r="BS666" s="26">
        <f t="shared" si="214"/>
        <v>0.82727272727272727</v>
      </c>
      <c r="BU666" s="17" t="e">
        <f t="shared" si="215"/>
        <v>#DIV/0!</v>
      </c>
    </row>
    <row r="667" spans="1:73" ht="18.75" customHeight="1" x14ac:dyDescent="0.15">
      <c r="A667" s="15" t="s">
        <v>510</v>
      </c>
      <c r="B667" s="15" t="s">
        <v>510</v>
      </c>
      <c r="C667" s="15" t="s">
        <v>1333</v>
      </c>
      <c r="D667" s="15" t="s">
        <v>597</v>
      </c>
      <c r="E667" s="15" t="s">
        <v>597</v>
      </c>
      <c r="F667" s="15" t="s">
        <v>597</v>
      </c>
      <c r="G667" s="15" t="s">
        <v>355</v>
      </c>
      <c r="H667" s="15" t="s">
        <v>1585</v>
      </c>
      <c r="I667" s="15" t="s">
        <v>1586</v>
      </c>
      <c r="J667" s="15" t="s">
        <v>29</v>
      </c>
      <c r="K667" s="15" t="s">
        <v>30</v>
      </c>
      <c r="L667" s="6" t="s">
        <v>1545</v>
      </c>
      <c r="M667" s="15" t="s">
        <v>1307</v>
      </c>
      <c r="N667" s="15">
        <v>0</v>
      </c>
      <c r="O667" s="21"/>
      <c r="P667" s="17"/>
      <c r="Q667" s="17"/>
      <c r="R667" s="26"/>
      <c r="S667" s="27">
        <v>8</v>
      </c>
      <c r="T667" s="17"/>
      <c r="U667" s="15" t="s">
        <v>1599</v>
      </c>
      <c r="V667" s="26"/>
      <c r="W667" s="6" t="e">
        <v>#N/A</v>
      </c>
      <c r="AI667" s="28">
        <v>8</v>
      </c>
      <c r="AJ667" s="21"/>
      <c r="AM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21">
        <v>16.958333333333336</v>
      </c>
      <c r="BI667" s="17">
        <f t="shared" si="209"/>
        <v>2.119791666666667</v>
      </c>
      <c r="BJ667" s="21">
        <f t="shared" si="210"/>
        <v>8</v>
      </c>
      <c r="BK667" s="21">
        <f t="shared" si="211"/>
        <v>16.958333333333336</v>
      </c>
      <c r="BL667" s="21">
        <f t="shared" si="212"/>
        <v>8</v>
      </c>
      <c r="BM667" s="21">
        <f t="shared" si="213"/>
        <v>16.958333333333336</v>
      </c>
      <c r="BN667" s="15"/>
      <c r="BO667" s="15"/>
      <c r="BQ667" s="17">
        <v>0.72727272727272729</v>
      </c>
      <c r="BR667" s="26">
        <v>0.72</v>
      </c>
      <c r="BS667" s="26">
        <f t="shared" si="214"/>
        <v>0.82727272727272727</v>
      </c>
      <c r="BU667" s="17" t="e">
        <f t="shared" si="215"/>
        <v>#DIV/0!</v>
      </c>
    </row>
    <row r="668" spans="1:73" ht="18.75" customHeight="1" x14ac:dyDescent="0.15">
      <c r="A668" s="15" t="s">
        <v>1587</v>
      </c>
      <c r="B668" s="15" t="s">
        <v>1588</v>
      </c>
      <c r="C668" s="15" t="s">
        <v>1473</v>
      </c>
      <c r="D668" s="15" t="s">
        <v>1067</v>
      </c>
      <c r="E668" s="15" t="s">
        <v>1067</v>
      </c>
      <c r="F668" s="15" t="s">
        <v>1067</v>
      </c>
      <c r="G668" s="15" t="s">
        <v>24</v>
      </c>
      <c r="H668" s="15" t="s">
        <v>1589</v>
      </c>
      <c r="I668" s="15" t="s">
        <v>1590</v>
      </c>
      <c r="J668" s="15" t="s">
        <v>29</v>
      </c>
      <c r="K668" s="15" t="s">
        <v>30</v>
      </c>
      <c r="L668" s="6" t="s">
        <v>1545</v>
      </c>
      <c r="M668" s="15" t="s">
        <v>1591</v>
      </c>
      <c r="N668" s="15">
        <v>1</v>
      </c>
      <c r="O668" s="21"/>
      <c r="P668" s="17"/>
      <c r="Q668" s="17"/>
      <c r="R668" s="26"/>
      <c r="S668" s="27">
        <v>11.914339528169331</v>
      </c>
      <c r="T668" s="17"/>
      <c r="U668" s="15" t="s">
        <v>1600</v>
      </c>
      <c r="V668" s="26"/>
      <c r="W668" s="6" t="e">
        <v>#N/A</v>
      </c>
      <c r="AI668" s="28">
        <v>11.914339528169331</v>
      </c>
      <c r="AJ668" s="21"/>
      <c r="AM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21">
        <v>15</v>
      </c>
      <c r="BI668" s="17">
        <f t="shared" si="209"/>
        <v>1.2589871192217728</v>
      </c>
      <c r="BJ668" s="21">
        <f t="shared" si="210"/>
        <v>11.914339528169331</v>
      </c>
      <c r="BK668" s="21">
        <f t="shared" si="211"/>
        <v>15</v>
      </c>
      <c r="BL668" s="21">
        <f t="shared" si="212"/>
        <v>11.914339528169331</v>
      </c>
      <c r="BM668" s="21">
        <f t="shared" si="213"/>
        <v>15</v>
      </c>
      <c r="BN668" s="15"/>
      <c r="BO668" s="15"/>
      <c r="BQ668" s="17">
        <v>0.68983965469353059</v>
      </c>
      <c r="BR668" s="26">
        <v>0.72</v>
      </c>
      <c r="BS668" s="26">
        <f t="shared" si="214"/>
        <v>0.78983965469353057</v>
      </c>
      <c r="BU668" s="17" t="e">
        <f t="shared" si="215"/>
        <v>#DIV/0!</v>
      </c>
    </row>
    <row r="669" spans="1:73" ht="18.75" customHeight="1" x14ac:dyDescent="0.15">
      <c r="A669" s="15" t="s">
        <v>1592</v>
      </c>
      <c r="B669" s="15" t="s">
        <v>1588</v>
      </c>
      <c r="C669" s="15" t="s">
        <v>1473</v>
      </c>
      <c r="D669" s="15" t="s">
        <v>1067</v>
      </c>
      <c r="E669" s="15" t="s">
        <v>1130</v>
      </c>
      <c r="F669" s="15" t="s">
        <v>1130</v>
      </c>
      <c r="G669" s="15" t="s">
        <v>50</v>
      </c>
      <c r="H669" s="15" t="s">
        <v>1593</v>
      </c>
      <c r="I669" s="15" t="s">
        <v>1594</v>
      </c>
      <c r="J669" s="15" t="s">
        <v>29</v>
      </c>
      <c r="K669" s="15" t="s">
        <v>30</v>
      </c>
      <c r="L669" s="6" t="s">
        <v>1545</v>
      </c>
      <c r="M669" s="15" t="s">
        <v>1591</v>
      </c>
      <c r="N669" s="15">
        <v>0</v>
      </c>
      <c r="O669" s="21"/>
      <c r="P669" s="17"/>
      <c r="Q669" s="17"/>
      <c r="R669" s="26"/>
      <c r="S669" s="27">
        <v>11.887931034482758</v>
      </c>
      <c r="T669" s="17"/>
      <c r="U669" s="15" t="s">
        <v>1600</v>
      </c>
      <c r="V669" s="26"/>
      <c r="W669" s="6" t="e">
        <v>#N/A</v>
      </c>
      <c r="AI669" s="28">
        <v>11.887931034482758</v>
      </c>
      <c r="AJ669" s="21"/>
      <c r="AM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21">
        <v>5.6800000000000006</v>
      </c>
      <c r="BI669" s="17">
        <f t="shared" si="209"/>
        <v>0.47779550398839749</v>
      </c>
      <c r="BJ669" s="21">
        <f t="shared" si="210"/>
        <v>11.887931034482758</v>
      </c>
      <c r="BK669" s="21">
        <f t="shared" si="211"/>
        <v>5.6800000000000006</v>
      </c>
      <c r="BL669" s="21">
        <f t="shared" si="212"/>
        <v>11.887931034482758</v>
      </c>
      <c r="BM669" s="21">
        <f t="shared" si="213"/>
        <v>5.6800000000000006</v>
      </c>
      <c r="BN669" s="17" t="s">
        <v>1601</v>
      </c>
      <c r="BO669" s="17" t="s">
        <v>1601</v>
      </c>
      <c r="BQ669" s="17">
        <v>0.70471289150716199</v>
      </c>
      <c r="BR669" s="26">
        <v>0.72</v>
      </c>
      <c r="BS669" s="26">
        <f t="shared" si="214"/>
        <v>0.80471289150716196</v>
      </c>
      <c r="BU669" s="17" t="e">
        <f t="shared" si="215"/>
        <v>#DIV/0!</v>
      </c>
    </row>
  </sheetData>
  <autoFilter ref="A1:XDS669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Company>Abbott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 Laboratories</dc:creator>
  <cp:lastModifiedBy>Gao, Yuki Q</cp:lastModifiedBy>
  <dcterms:created xsi:type="dcterms:W3CDTF">2013-03-15T02:51:26Z</dcterms:created>
  <dcterms:modified xsi:type="dcterms:W3CDTF">2013-12-20T06:46:06Z</dcterms:modified>
</cp:coreProperties>
</file>