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bookViews>
    <workbookView xWindow="26064" yWindow="600" windowWidth="25056" windowHeight="23700" activeTab="5"/>
  </bookViews>
  <sheets>
    <sheet name="Experiment" sheetId="7" r:id="rId1"/>
    <sheet name="Samples" sheetId="8" r:id="rId2"/>
    <sheet name="DNA Table" sheetId="6" r:id="rId3"/>
    <sheet name="PlateLayout" sheetId="2" r:id="rId4"/>
    <sheet name="Protocol" sheetId="1" r:id="rId5"/>
    <sheet name="Results" sheetId="5" r:id="rId6"/>
    <sheet name="NotesFromJeremy" sheetId="9" r:id="rId7"/>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2" i="2" l="1"/>
  <c r="E12" i="2"/>
  <c r="D12" i="2"/>
  <c r="C12" i="2"/>
  <c r="B12" i="2"/>
  <c r="A12" i="2"/>
  <c r="F11" i="2"/>
  <c r="E11" i="2"/>
  <c r="D11" i="2"/>
  <c r="C11" i="2"/>
  <c r="B11" i="2"/>
  <c r="A11" i="2"/>
  <c r="F10" i="2"/>
  <c r="E10" i="2"/>
  <c r="D10" i="2"/>
  <c r="C10" i="2"/>
  <c r="B10" i="2"/>
  <c r="A10" i="2"/>
  <c r="F9" i="2"/>
  <c r="E9" i="2"/>
  <c r="D9" i="2"/>
  <c r="C9" i="2"/>
  <c r="B9" i="2"/>
  <c r="A9" i="2"/>
  <c r="G23" i="1"/>
  <c r="F23" i="1"/>
  <c r="G24" i="1"/>
  <c r="F24" i="1"/>
  <c r="G22" i="1"/>
  <c r="F22" i="1"/>
  <c r="E5" i="2"/>
  <c r="D5" i="2"/>
  <c r="C5" i="2"/>
  <c r="B5" i="2"/>
  <c r="F3" i="2"/>
  <c r="F5" i="2"/>
  <c r="A5" i="2"/>
  <c r="A4" i="2"/>
  <c r="B4" i="2"/>
  <c r="C4" i="2"/>
  <c r="D4" i="2"/>
  <c r="E4" i="2"/>
  <c r="G21" i="1"/>
  <c r="F21" i="1"/>
  <c r="G20" i="1"/>
  <c r="F20" i="1"/>
  <c r="R24" i="1"/>
  <c r="Q24" i="1"/>
  <c r="K6" i="1"/>
  <c r="F4" i="2"/>
  <c r="E3" i="2"/>
  <c r="D3" i="2"/>
  <c r="C3" i="2"/>
  <c r="B3" i="2"/>
  <c r="A3" i="2"/>
  <c r="F2" i="2"/>
  <c r="E2" i="2"/>
  <c r="D2" i="2"/>
  <c r="C2" i="2"/>
  <c r="B2" i="2"/>
  <c r="A2" i="2"/>
  <c r="AB11" i="2"/>
  <c r="AA11" i="2"/>
  <c r="Z11" i="2"/>
  <c r="Y11" i="2"/>
  <c r="X11" i="2"/>
  <c r="W11" i="2"/>
  <c r="AB10" i="2"/>
  <c r="AA10" i="2"/>
  <c r="Z10" i="2"/>
  <c r="Y10" i="2"/>
  <c r="X10" i="2"/>
  <c r="W10" i="2"/>
  <c r="AB9" i="2"/>
  <c r="AA9" i="2"/>
  <c r="Z9" i="2"/>
  <c r="Y9" i="2"/>
  <c r="X9" i="2"/>
  <c r="W9" i="2"/>
  <c r="AB8" i="2"/>
  <c r="AA8" i="2"/>
  <c r="Z8" i="2"/>
  <c r="Y8" i="2"/>
  <c r="X8" i="2"/>
  <c r="W8" i="2"/>
  <c r="AB5" i="2"/>
  <c r="AA5" i="2"/>
  <c r="Z5" i="2"/>
  <c r="Y5" i="2"/>
  <c r="X5" i="2"/>
  <c r="W5" i="2"/>
  <c r="AB4" i="2"/>
  <c r="AA4" i="2"/>
  <c r="Z4" i="2"/>
  <c r="Y4" i="2"/>
  <c r="X4" i="2"/>
  <c r="W4" i="2"/>
  <c r="AB3" i="2"/>
  <c r="AA3" i="2"/>
  <c r="Z3" i="2"/>
  <c r="Y3" i="2"/>
  <c r="X3" i="2"/>
  <c r="W3" i="2"/>
  <c r="AB2" i="2"/>
  <c r="AA2" i="2"/>
  <c r="Z2" i="2"/>
  <c r="Y2" i="2"/>
  <c r="X2" i="2"/>
  <c r="W2" i="2"/>
  <c r="M13" i="1"/>
  <c r="O13" i="1"/>
  <c r="N13" i="1"/>
  <c r="Q3" i="1"/>
  <c r="Q4" i="1"/>
  <c r="Q5" i="1"/>
  <c r="R19" i="1"/>
  <c r="R18" i="1"/>
  <c r="R17" i="1"/>
</calcChain>
</file>

<file path=xl/sharedStrings.xml><?xml version="1.0" encoding="utf-8"?>
<sst xmlns="http://schemas.openxmlformats.org/spreadsheetml/2006/main" count="346" uniqueCount="249">
  <si>
    <t>&lt;DNA TABLE&gt;</t>
  </si>
  <si>
    <t>Day 2</t>
  </si>
  <si>
    <t>Filler</t>
  </si>
  <si>
    <t>Day 3,4,…</t>
  </si>
  <si>
    <t>x</t>
  </si>
  <si>
    <t>WT</t>
  </si>
  <si>
    <t>Color Controls</t>
  </si>
  <si>
    <r>
      <t>Add OptiMEM: 30* x (</t>
    </r>
    <r>
      <rPr>
        <sz val="11"/>
        <color rgb="FFFF0000"/>
        <rFont val="Calibri"/>
        <family val="2"/>
        <charset val="162"/>
      </rPr>
      <t>transfection well no</t>
    </r>
    <r>
      <rPr>
        <sz val="11"/>
        <color rgb="FF000000"/>
        <rFont val="Calibri"/>
        <family val="2"/>
        <charset val="162"/>
      </rPr>
      <t>+2)</t>
    </r>
  </si>
  <si>
    <t>Volume</t>
  </si>
  <si>
    <t>Wells</t>
  </si>
  <si>
    <t>Total</t>
  </si>
  <si>
    <t>Make a transfection master mix, MM.</t>
  </si>
  <si>
    <t>incubate 30min</t>
  </si>
  <si>
    <r>
      <t>Add PEI: 0.8** x (</t>
    </r>
    <r>
      <rPr>
        <sz val="11"/>
        <color rgb="FFFF0000"/>
        <rFont val="Calibri"/>
        <family val="2"/>
        <charset val="162"/>
      </rPr>
      <t>transfection well no</t>
    </r>
    <r>
      <rPr>
        <sz val="11"/>
        <color rgb="FF000000"/>
        <rFont val="Calibri"/>
        <family val="2"/>
        <charset val="162"/>
      </rPr>
      <t>+2) (24well)</t>
    </r>
  </si>
  <si>
    <r>
      <t>Add PEI: 1.6** x (</t>
    </r>
    <r>
      <rPr>
        <sz val="11"/>
        <color rgb="FFFF0000"/>
        <rFont val="Calibri"/>
        <family val="2"/>
        <charset val="162"/>
      </rPr>
      <t>transfection well no</t>
    </r>
    <r>
      <rPr>
        <sz val="11"/>
        <color rgb="FF000000"/>
        <rFont val="Calibri"/>
        <family val="2"/>
        <charset val="162"/>
      </rPr>
      <t>+2) (12well)</t>
    </r>
  </si>
  <si>
    <t>PEI (is significantly cheaper than Viafect)</t>
  </si>
  <si>
    <t>Viafecct (1:3 1ug DNA to 3ul Viafect)</t>
  </si>
  <si>
    <t>PEI (1:1 1ug DNA 1ul PEI)</t>
  </si>
  <si>
    <t>MM Total</t>
  </si>
  <si>
    <t># of wells</t>
  </si>
  <si>
    <t>Ideal Cell Density (cells/ml)</t>
  </si>
  <si>
    <t>Cell Count (cell/ml) from Lu lab cell counter</t>
  </si>
  <si>
    <t>Volume to add to Well</t>
  </si>
  <si>
    <t>Cells needed {Cell Density x #wells x volumetoaddtoWell}</t>
  </si>
  <si>
    <t>DMEM+  {Cell Density x #wells x volumetoaddtoWell -VolCellStock}(ml)</t>
  </si>
  <si>
    <t>VolCellStock to Add {cell needed / cell count} (ml)</t>
  </si>
  <si>
    <t>Plate 1 (24 Well)</t>
  </si>
  <si>
    <t>12 well</t>
  </si>
  <si>
    <t>24 well</t>
  </si>
  <si>
    <t>0.5ml</t>
  </si>
  <si>
    <t>plate type</t>
  </si>
  <si>
    <t>Viafect</t>
  </si>
  <si>
    <t>plate</t>
  </si>
  <si>
    <t>OptiMEM</t>
  </si>
  <si>
    <t>Total Vol Table</t>
  </si>
  <si>
    <t>Vol of MM</t>
  </si>
  <si>
    <t>Note: This sheet contains all of the experiment overview information</t>
  </si>
  <si>
    <t>Experiment Name</t>
  </si>
  <si>
    <r>
      <rPr>
        <b/>
        <sz val="12"/>
        <color theme="1"/>
        <rFont val="等线"/>
        <family val="2"/>
        <scheme val="minor"/>
      </rPr>
      <t>Required:</t>
    </r>
    <r>
      <rPr>
        <sz val="11"/>
        <color theme="1"/>
        <rFont val="等线"/>
        <family val="2"/>
        <scheme val="minor"/>
      </rPr>
      <t xml:space="preserve"> </t>
    </r>
  </si>
  <si>
    <t>Experiment Description</t>
  </si>
  <si>
    <r>
      <rPr>
        <b/>
        <sz val="12"/>
        <color theme="1"/>
        <rFont val="等线"/>
        <family val="2"/>
        <scheme val="minor"/>
      </rPr>
      <t>Required</t>
    </r>
    <r>
      <rPr>
        <sz val="11"/>
        <color theme="1"/>
        <rFont val="等线"/>
        <family val="2"/>
        <scheme val="minor"/>
      </rPr>
      <t>: need for quick identification of experiment</t>
    </r>
  </si>
  <si>
    <t>Designed by</t>
  </si>
  <si>
    <t>Performed by</t>
  </si>
  <si>
    <t>Katherine Kiwimagi</t>
  </si>
  <si>
    <r>
      <rPr>
        <b/>
        <sz val="12"/>
        <color theme="1"/>
        <rFont val="等线"/>
        <family val="2"/>
        <scheme val="minor"/>
      </rPr>
      <t>Optional</t>
    </r>
    <r>
      <rPr>
        <sz val="11"/>
        <color theme="1"/>
        <rFont val="等线"/>
        <family val="2"/>
        <scheme val="minor"/>
      </rPr>
      <t>: Explain columns in "Samples". For personal reference only</t>
    </r>
  </si>
  <si>
    <t>Condition Key 1</t>
  </si>
  <si>
    <t>Sample Column Name:</t>
  </si>
  <si>
    <t>Shortened Key</t>
  </si>
  <si>
    <t>Explanation</t>
  </si>
  <si>
    <r>
      <rPr>
        <b/>
        <sz val="12"/>
        <color theme="1"/>
        <rFont val="等线"/>
        <family val="2"/>
        <scheme val="minor"/>
      </rPr>
      <t>Required</t>
    </r>
    <r>
      <rPr>
        <sz val="11"/>
        <color theme="1"/>
        <rFont val="等线"/>
        <family val="2"/>
        <scheme val="minor"/>
      </rPr>
      <t>: Need to know who did what</t>
    </r>
  </si>
  <si>
    <t>Condition Key 2</t>
  </si>
  <si>
    <t>Condition Key 3</t>
  </si>
  <si>
    <t>Short code</t>
  </si>
  <si>
    <t>B</t>
  </si>
  <si>
    <t>Senders</t>
  </si>
  <si>
    <t>Recievers</t>
  </si>
  <si>
    <t>Controls</t>
  </si>
  <si>
    <t>R</t>
  </si>
  <si>
    <t>G</t>
  </si>
  <si>
    <t>Beads</t>
  </si>
  <si>
    <t>Blue</t>
  </si>
  <si>
    <t>M</t>
  </si>
  <si>
    <t>Multi Color Control</t>
  </si>
  <si>
    <t>Red</t>
  </si>
  <si>
    <t>Green</t>
  </si>
  <si>
    <t>8 peak beads</t>
  </si>
  <si>
    <r>
      <rPr>
        <b/>
        <sz val="12"/>
        <color theme="1"/>
        <rFont val="等线"/>
        <family val="2"/>
        <scheme val="minor"/>
      </rPr>
      <t>Required:</t>
    </r>
    <r>
      <rPr>
        <sz val="11"/>
        <color theme="1"/>
        <rFont val="等线"/>
        <family val="2"/>
        <scheme val="minor"/>
      </rPr>
      <t xml:space="preserve"> Used to expand filenames in "Samples". Relies on data stem and blueprint of numbers. Numbered sections can be static or variable. Variable sections need to indicated (X) and names should match with column name in "Samples"</t>
    </r>
  </si>
  <si>
    <t>Filename Template 1</t>
  </si>
  <si>
    <t>1_2_3.fcs</t>
  </si>
  <si>
    <t>Variable?</t>
  </si>
  <si>
    <t>Notes</t>
  </si>
  <si>
    <t>Data Stem 1</t>
  </si>
  <si>
    <t>Well Number</t>
  </si>
  <si>
    <t>Multi</t>
  </si>
  <si>
    <t>Note: This sheet maps fcs files to samples to conditions</t>
  </si>
  <si>
    <t>EXPERIMENT COMPONENTS</t>
  </si>
  <si>
    <t xml:space="preserve">Experimental Conditions (one per column, can vary). </t>
  </si>
  <si>
    <t>SAMPLE NAME</t>
  </si>
  <si>
    <t>B3</t>
  </si>
  <si>
    <t>B4</t>
  </si>
  <si>
    <t>B5</t>
  </si>
  <si>
    <t>B6</t>
  </si>
  <si>
    <t>B7</t>
  </si>
  <si>
    <t>B8</t>
  </si>
  <si>
    <t>B9</t>
  </si>
  <si>
    <t>B10</t>
  </si>
  <si>
    <t>B11</t>
  </si>
  <si>
    <t>B12</t>
  </si>
  <si>
    <t>C1</t>
  </si>
  <si>
    <t>C2</t>
  </si>
  <si>
    <t>C3</t>
  </si>
  <si>
    <t>C4</t>
  </si>
  <si>
    <t>Replicate</t>
  </si>
  <si>
    <t>Variable</t>
  </si>
  <si>
    <t>FCS file name</t>
  </si>
  <si>
    <t>A1</t>
  </si>
  <si>
    <t>A2</t>
  </si>
  <si>
    <t>A3</t>
  </si>
  <si>
    <t>A4</t>
  </si>
  <si>
    <t>A6</t>
  </si>
  <si>
    <t>A7</t>
  </si>
  <si>
    <t>A8</t>
  </si>
  <si>
    <t>A9</t>
  </si>
  <si>
    <t>A10</t>
  </si>
  <si>
    <t>A11</t>
  </si>
  <si>
    <t>B1</t>
  </si>
  <si>
    <t>B2</t>
  </si>
  <si>
    <t>C5</t>
  </si>
  <si>
    <t>C6</t>
  </si>
  <si>
    <t>C7</t>
  </si>
  <si>
    <t>C8</t>
  </si>
  <si>
    <t>OnOff</t>
  </si>
  <si>
    <t>D1</t>
  </si>
  <si>
    <t>D2</t>
  </si>
  <si>
    <t>D3</t>
  </si>
  <si>
    <t>D4</t>
  </si>
  <si>
    <t>D5</t>
  </si>
  <si>
    <t>D6</t>
  </si>
  <si>
    <t>A12</t>
  </si>
  <si>
    <t>C9</t>
  </si>
  <si>
    <t>C10</t>
  </si>
  <si>
    <t>C11</t>
  </si>
  <si>
    <t>C12</t>
  </si>
  <si>
    <t>D7</t>
  </si>
  <si>
    <t>D8</t>
  </si>
  <si>
    <t>D9</t>
  </si>
  <si>
    <t>D10</t>
  </si>
  <si>
    <t>D11</t>
  </si>
  <si>
    <t>D12</t>
  </si>
  <si>
    <t>DNA number</t>
  </si>
  <si>
    <t>Plate 2 (24 Well)</t>
  </si>
  <si>
    <t>A</t>
  </si>
  <si>
    <t>C</t>
  </si>
  <si>
    <t>D</t>
  </si>
  <si>
    <t>E</t>
  </si>
  <si>
    <t>F</t>
  </si>
  <si>
    <t>H</t>
  </si>
  <si>
    <t>Plate 1</t>
  </si>
  <si>
    <t>Co Culture samples are used in CoCulture and therefor cannot be run on FACs</t>
  </si>
  <si>
    <t>96well Plate Layout for FACs</t>
  </si>
  <si>
    <t>Clean Cycle</t>
  </si>
  <si>
    <r>
      <rPr>
        <b/>
        <sz val="11"/>
        <color theme="1"/>
        <rFont val="等线"/>
        <family val="2"/>
        <scheme val="minor"/>
      </rPr>
      <t>Required</t>
    </r>
    <r>
      <rPr>
        <sz val="11"/>
        <color theme="1"/>
        <rFont val="等线"/>
        <family val="2"/>
        <scheme val="minor"/>
      </rPr>
      <t>: determines filename</t>
    </r>
  </si>
  <si>
    <t>for 96well plate</t>
  </si>
  <si>
    <t>E1</t>
  </si>
  <si>
    <t>E2</t>
  </si>
  <si>
    <t>E3</t>
  </si>
  <si>
    <t>E4</t>
  </si>
  <si>
    <t>E5</t>
  </si>
  <si>
    <t>E6</t>
  </si>
  <si>
    <t>F1</t>
  </si>
  <si>
    <t>F2</t>
  </si>
  <si>
    <t>F3</t>
  </si>
  <si>
    <t>F4</t>
  </si>
  <si>
    <t>F5</t>
  </si>
  <si>
    <t>F6</t>
  </si>
  <si>
    <t>G1</t>
  </si>
  <si>
    <t>G2</t>
  </si>
  <si>
    <t>G3</t>
  </si>
  <si>
    <t>G4</t>
  </si>
  <si>
    <t>G5</t>
  </si>
  <si>
    <t>G6</t>
  </si>
  <si>
    <t>H1</t>
  </si>
  <si>
    <t>H2</t>
  </si>
  <si>
    <t>H3</t>
  </si>
  <si>
    <t>H4</t>
  </si>
  <si>
    <t>H5</t>
  </si>
  <si>
    <t>H6</t>
  </si>
  <si>
    <t>Quench with 10ml DMEM+</t>
  </si>
  <si>
    <t>Total DNA</t>
  </si>
  <si>
    <t>Samples</t>
  </si>
  <si>
    <t>Plate 2</t>
  </si>
  <si>
    <t>Make fresh 600uM Phloretic Acid</t>
  </si>
  <si>
    <t>Stock uM</t>
  </si>
  <si>
    <t>desried uM</t>
  </si>
  <si>
    <t>#Wells</t>
  </si>
  <si>
    <t>well Vol ul</t>
  </si>
  <si>
    <t>DMEM+</t>
  </si>
  <si>
    <t>10mM Stock</t>
  </si>
  <si>
    <t>If needed make Phloretin Stock (10mM)</t>
  </si>
  <si>
    <t>Reverse Trasfection (Day 1)</t>
  </si>
  <si>
    <t>cell suspention</t>
  </si>
  <si>
    <t>≈</t>
  </si>
  <si>
    <t>inside 10mm glass</t>
  </si>
  <si>
    <t>outside 10mm glass</t>
  </si>
  <si>
    <t>1.70ml</t>
  </si>
  <si>
    <t>1.20(ml)</t>
  </si>
  <si>
    <t>0.38(ml)</t>
  </si>
  <si>
    <t>For 24 well plate add 0.5ml cell suspention to 24 well plate and then trnasfection complexes (pluss shake)</t>
  </si>
  <si>
    <t>From 10cm 90%+ confluent plate trypsin with 3ml (5min at 37C)</t>
  </si>
  <si>
    <t>Image, FACs</t>
  </si>
  <si>
    <t>pKK595</t>
  </si>
  <si>
    <t>hef1a_mKO2</t>
  </si>
  <si>
    <t>pKK593</t>
  </si>
  <si>
    <t>hef1a_TagBFP</t>
  </si>
  <si>
    <t>pKK594</t>
  </si>
  <si>
    <t>hef1a_neonGreen</t>
  </si>
  <si>
    <t>x = 100ng</t>
  </si>
  <si>
    <t>For Plate 1 color controls make mastermix for 2.4ul viafect to 600ng DNA to 30ul Optimem</t>
  </si>
  <si>
    <t>Prep DNA in PCR tubes</t>
  </si>
  <si>
    <t>For Poly make mastermix for 3.2ul viafect to 800ng DNA to 120ul Optimem</t>
  </si>
  <si>
    <t>Add appropirate amount of matermix to each DNA sample and incubate 10 min</t>
  </si>
  <si>
    <t>Prep Cell suspention</t>
  </si>
  <si>
    <t>Add 3ml cell suspention to 11ml DMEM+</t>
  </si>
  <si>
    <t>Transfect the Cells</t>
  </si>
  <si>
    <t xml:space="preserve">For 6 well plate </t>
  </si>
  <si>
    <t>Place DNA complexes in different corners of plate</t>
  </si>
  <si>
    <t>Then add 2ml Cells on top (plus shake)</t>
  </si>
  <si>
    <t>Add Phloretin</t>
  </si>
  <si>
    <r>
      <t>aspirate off media and add replace with fresh of Phloretin media as indicated (</t>
    </r>
    <r>
      <rPr>
        <i/>
        <sz val="11"/>
        <color theme="1"/>
        <rFont val="等线"/>
        <family val="2"/>
        <scheme val="minor"/>
      </rPr>
      <t xml:space="preserve">i.e. </t>
    </r>
    <r>
      <rPr>
        <sz val="11"/>
        <color theme="1"/>
        <rFont val="等线"/>
        <family val="2"/>
        <scheme val="minor"/>
      </rPr>
      <t>+P)</t>
    </r>
  </si>
  <si>
    <t>PRMPv10_Pos</t>
  </si>
  <si>
    <t>PRMPv10_Neg</t>
  </si>
  <si>
    <t>PRMPv10_NegL</t>
  </si>
  <si>
    <t>hef1a_MBCR-NESVP16NLS</t>
  </si>
  <si>
    <t>pKK328</t>
  </si>
  <si>
    <t>pKK054</t>
  </si>
  <si>
    <t>hef1a_tTgR-KRAB</t>
  </si>
  <si>
    <t>pKK365</t>
  </si>
  <si>
    <t>PRMPv10_neonnls</t>
  </si>
  <si>
    <t>PRMPv10+0P</t>
  </si>
  <si>
    <t>PRMPv10+10P</t>
  </si>
  <si>
    <t>PRMPv10+100P</t>
  </si>
  <si>
    <t>6:PRMPv10</t>
  </si>
  <si>
    <t>7:PRMPv10-Pos</t>
  </si>
  <si>
    <t>8:PRMPv10-Neg</t>
  </si>
  <si>
    <t>9:PRMPv10-NegL</t>
  </si>
  <si>
    <t>3x</t>
  </si>
  <si>
    <t>Phloretin dose Response</t>
  </si>
  <si>
    <t>Dose Response (similar to May 2018 test)</t>
  </si>
  <si>
    <t>1:Multi1</t>
  </si>
  <si>
    <t>hef1a_mKate2</t>
  </si>
  <si>
    <t>2x</t>
  </si>
  <si>
    <t>4x</t>
  </si>
  <si>
    <t>pKK174</t>
  </si>
  <si>
    <t>2:Blue</t>
  </si>
  <si>
    <t>3:Green</t>
  </si>
  <si>
    <t>4: Red1</t>
  </si>
  <si>
    <t>5: Red2</t>
  </si>
  <si>
    <t>10:PRMPv10</t>
  </si>
  <si>
    <t>11:PRMPv10-Neg</t>
  </si>
  <si>
    <t>800ng</t>
  </si>
  <si>
    <t>6x</t>
  </si>
  <si>
    <t>5x</t>
  </si>
  <si>
    <t>Red1</t>
  </si>
  <si>
    <t>Red2</t>
  </si>
  <si>
    <t>A5</t>
  </si>
  <si>
    <t>hef1a_mCHerry</t>
  </si>
  <si>
    <t>pKK403</t>
  </si>
  <si>
    <t>12: Red3</t>
  </si>
  <si>
    <t>Red3</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</si>
</sst>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等线"/>
      <family val="2"/>
      <scheme val="minor"/>
    </font>
    <font>
      <b/>
      <sz val="11"/>
      <color theme="1"/>
      <name val="等线"/>
      <family val="2"/>
      <scheme val="minor"/>
    </font>
    <font>
      <sz val="8"/>
      <name val="等线"/>
      <family val="2"/>
      <scheme val="minor"/>
    </font>
    <font>
      <sz val="12"/>
      <color theme="1"/>
      <name val="Cambria"/>
      <family val="1"/>
    </font>
    <font>
      <sz val="10"/>
      <color theme="1"/>
      <name val="等线"/>
      <family val="2"/>
      <scheme val="minor"/>
    </font>
    <font>
      <u/>
      <sz val="11"/>
      <color theme="10"/>
      <name val="等线"/>
      <family val="2"/>
      <scheme val="minor"/>
    </font>
    <font>
      <u/>
      <sz val="11"/>
      <color theme="11"/>
      <name val="等线"/>
      <family val="2"/>
      <scheme val="minor"/>
    </font>
    <font>
      <b/>
      <sz val="11"/>
      <color theme="4"/>
      <name val="等线"/>
      <family val="2"/>
      <scheme val="minor"/>
    </font>
    <font>
      <sz val="11"/>
      <color rgb="FFFF0000"/>
      <name val="等线"/>
      <family val="2"/>
      <scheme val="minor"/>
    </font>
    <font>
      <sz val="11"/>
      <color rgb="FF000000"/>
      <name val="Calibri"/>
      <family val="2"/>
      <charset val="162"/>
    </font>
    <font>
      <sz val="11"/>
      <color rgb="FFFF0000"/>
      <name val="Calibri"/>
      <family val="2"/>
      <charset val="162"/>
    </font>
    <font>
      <sz val="12"/>
      <color theme="1"/>
      <name val="Cambria"/>
      <family val="1"/>
    </font>
    <font>
      <sz val="9"/>
      <color theme="1"/>
      <name val="等线"/>
      <family val="2"/>
      <scheme val="minor"/>
    </font>
    <font>
      <sz val="8"/>
      <color theme="1"/>
      <name val="等线"/>
      <family val="2"/>
      <scheme val="minor"/>
    </font>
    <font>
      <sz val="11"/>
      <color theme="0"/>
      <name val="等线"/>
      <family val="2"/>
      <scheme val="minor"/>
    </font>
    <font>
      <sz val="9"/>
      <color rgb="FF000000"/>
      <name val="Calibri"/>
      <family val="2"/>
      <charset val="162"/>
    </font>
    <font>
      <sz val="11"/>
      <color theme="1"/>
      <name val="等线"/>
      <family val="2"/>
      <scheme val="minor"/>
    </font>
    <font>
      <b/>
      <sz val="12"/>
      <color theme="1"/>
      <name val="等线"/>
      <family val="2"/>
      <scheme val="minor"/>
    </font>
    <font>
      <b/>
      <sz val="14"/>
      <color theme="1"/>
      <name val="等线"/>
      <family val="2"/>
      <scheme val="minor"/>
    </font>
    <font>
      <b/>
      <sz val="14"/>
      <name val="等线"/>
      <family val="2"/>
      <scheme val="minor"/>
    </font>
    <font>
      <sz val="12"/>
      <name val="等线"/>
      <family val="2"/>
      <scheme val="minor"/>
    </font>
    <font>
      <b/>
      <sz val="12"/>
      <name val="等线"/>
      <family val="2"/>
      <scheme val="minor"/>
    </font>
    <font>
      <b/>
      <sz val="16"/>
      <color theme="1"/>
      <name val="等线"/>
      <family val="2"/>
      <scheme val="minor"/>
    </font>
    <font>
      <b/>
      <u/>
      <sz val="11"/>
      <color theme="1"/>
      <name val="等线"/>
      <family val="2"/>
      <scheme val="minor"/>
    </font>
    <font>
      <b/>
      <u/>
      <sz val="11"/>
      <color rgb="FF000000"/>
      <name val="Calibri"/>
      <family val="2"/>
      <charset val="162"/>
    </font>
    <font>
      <i/>
      <sz val="11"/>
      <color theme="1"/>
      <name val="等线"/>
      <family val="2"/>
      <scheme val="minor"/>
    </font>
    <font>
      <sz val="11"/>
      <color rgb="FF9C0006"/>
      <name val="等线"/>
      <family val="2"/>
      <charset val="134"/>
      <scheme val="minor"/>
    </font>
    <font>
      <sz val="9"/>
      <name val="等线"/>
      <family val="3"/>
      <charset val="134"/>
      <scheme val="minor"/>
    </font>
    <font>
      <sz val="11"/>
      <color rgb="FF006100"/>
      <name val="等线"/>
      <family val="2"/>
      <charset val="134"/>
      <scheme val="minor"/>
    </font>
  </fonts>
  <fills count="13">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rgb="FFFFFFC1"/>
        <bgColor indexed="64"/>
      </patternFill>
    </fill>
    <fill>
      <patternFill patternType="solid">
        <fgColor theme="7"/>
        <bgColor indexed="64"/>
      </patternFill>
    </fill>
    <fill>
      <patternFill patternType="solid">
        <fgColor rgb="FFFFC7CE"/>
      </patternFill>
    </fill>
    <fill>
      <patternFill patternType="solid">
        <fgColor rgb="FFC6EFCE"/>
      </patternFill>
    </fill>
  </fills>
  <borders count="59">
    <border>
      <left/>
      <right/>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theme="1"/>
      </left>
      <right style="thin">
        <color theme="1"/>
      </right>
      <top style="thin">
        <color theme="1"/>
      </top>
      <bottom style="thin">
        <color theme="1"/>
      </bottom>
      <diagonal/>
    </border>
    <border>
      <left style="thin">
        <color theme="1"/>
      </left>
      <right style="thin">
        <color theme="1"/>
      </right>
      <top style="medium">
        <color theme="1"/>
      </top>
      <bottom style="thin">
        <color theme="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top/>
      <bottom style="thin">
        <color auto="1"/>
      </bottom>
      <diagonal/>
    </border>
    <border>
      <left/>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thin">
        <color auto="1"/>
      </right>
      <top style="medium">
        <color auto="1"/>
      </top>
      <bottom/>
      <diagonal/>
    </border>
    <border>
      <left/>
      <right style="thin">
        <color auto="1"/>
      </right>
      <top/>
      <bottom/>
      <diagonal/>
    </border>
    <border>
      <left style="thin">
        <color auto="1"/>
      </left>
      <right/>
      <top style="medium">
        <color auto="1"/>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theme="1"/>
      </left>
      <right style="medium">
        <color auto="1"/>
      </right>
      <top style="medium">
        <color theme="1"/>
      </top>
      <bottom style="thin">
        <color theme="1"/>
      </bottom>
      <diagonal/>
    </border>
    <border>
      <left style="thin">
        <color theme="1"/>
      </left>
      <right style="medium">
        <color auto="1"/>
      </right>
      <top style="thin">
        <color theme="1"/>
      </top>
      <bottom style="thin">
        <color theme="1"/>
      </bottom>
      <diagonal/>
    </border>
    <border>
      <left style="thin">
        <color auto="1"/>
      </left>
      <right style="thin">
        <color auto="1"/>
      </right>
      <top style="thin">
        <color auto="1"/>
      </top>
      <bottom/>
      <diagonal/>
    </border>
    <border>
      <left style="medium">
        <color auto="1"/>
      </left>
      <right style="thin">
        <color theme="1"/>
      </right>
      <top style="medium">
        <color theme="1"/>
      </top>
      <bottom style="thin">
        <color theme="1"/>
      </bottom>
      <diagonal/>
    </border>
    <border>
      <left style="medium">
        <color auto="1"/>
      </left>
      <right style="thin">
        <color theme="1"/>
      </right>
      <top style="thin">
        <color theme="1"/>
      </top>
      <bottom style="thin">
        <color theme="1"/>
      </bottom>
      <diagonal/>
    </border>
    <border>
      <left style="medium">
        <color auto="1"/>
      </left>
      <right style="thin">
        <color theme="1"/>
      </right>
      <top style="thin">
        <color theme="1"/>
      </top>
      <bottom style="medium">
        <color auto="1"/>
      </bottom>
      <diagonal/>
    </border>
    <border>
      <left style="thin">
        <color theme="1"/>
      </left>
      <right style="thin">
        <color theme="1"/>
      </right>
      <top style="thin">
        <color theme="1"/>
      </top>
      <bottom style="medium">
        <color auto="1"/>
      </bottom>
      <diagonal/>
    </border>
    <border>
      <left style="thin">
        <color theme="1"/>
      </left>
      <right style="medium">
        <color auto="1"/>
      </right>
      <top style="thin">
        <color theme="1"/>
      </top>
      <bottom style="medium">
        <color auto="1"/>
      </bottom>
      <diagonal/>
    </border>
  </borders>
  <cellStyleXfs count="4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6" fillId="11" borderId="0" applyNumberFormat="0" applyBorder="0" applyAlignment="0" applyProtection="0">
      <alignment vertical="center"/>
    </xf>
    <xf numFmtId="0" fontId="28" fillId="12" borderId="0" applyNumberFormat="0" applyBorder="0" applyAlignment="0" applyProtection="0">
      <alignment vertical="center"/>
    </xf>
  </cellStyleXfs>
  <cellXfs count="228">
    <xf numFmtId="0" fontId="0" fillId="0" borderId="0" xfId="0"/>
    <xf numFmtId="0" fontId="1" fillId="0" borderId="0" xfId="0" applyFont="1"/>
    <xf numFmtId="0" fontId="0" fillId="0" borderId="1" xfId="0" applyBorder="1"/>
    <xf numFmtId="0" fontId="0" fillId="0" borderId="0"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3" fillId="0" borderId="0" xfId="0" applyFont="1" applyAlignment="1">
      <alignment vertical="center"/>
    </xf>
    <xf numFmtId="0" fontId="0" fillId="0" borderId="0" xfId="0" applyFill="1" applyBorder="1" applyAlignment="1">
      <alignment vertical="center"/>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10" xfId="0" applyBorder="1"/>
    <xf numFmtId="0" fontId="0" fillId="0" borderId="11" xfId="0" applyBorder="1"/>
    <xf numFmtId="0" fontId="0" fillId="0" borderId="12" xfId="0" applyBorder="1"/>
    <xf numFmtId="0" fontId="7" fillId="0" borderId="0" xfId="0" applyFont="1"/>
    <xf numFmtId="0" fontId="0" fillId="0" borderId="10" xfId="0" applyBorder="1" applyAlignment="1">
      <alignment horizontal="center" vertical="center" wrapText="1"/>
    </xf>
    <xf numFmtId="0" fontId="4" fillId="2" borderId="15" xfId="0" applyNumberFormat="1" applyFont="1" applyFill="1" applyBorder="1" applyAlignment="1">
      <alignment horizontal="left" vertical="center" wrapText="1"/>
    </xf>
    <xf numFmtId="0" fontId="4" fillId="2" borderId="16" xfId="0" applyNumberFormat="1" applyFont="1" applyFill="1" applyBorder="1" applyAlignment="1">
      <alignment horizontal="left" vertical="center" wrapText="1"/>
    </xf>
    <xf numFmtId="0" fontId="0" fillId="0" borderId="17" xfId="0" applyBorder="1" applyAlignment="1">
      <alignment vertical="center" wrapText="1"/>
    </xf>
    <xf numFmtId="0" fontId="0" fillId="0" borderId="11" xfId="0" applyBorder="1" applyAlignment="1">
      <alignment horizontal="center" vertical="center" wrapText="1"/>
    </xf>
    <xf numFmtId="0" fontId="0" fillId="0" borderId="18" xfId="0" applyBorder="1" applyAlignment="1">
      <alignment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9" fillId="0" borderId="0" xfId="0" applyFont="1" applyBorder="1" applyAlignment="1">
      <alignment vertical="center"/>
    </xf>
    <xf numFmtId="0" fontId="9" fillId="0" borderId="0" xfId="0" applyFont="1" applyBorder="1"/>
    <xf numFmtId="0" fontId="9" fillId="0" borderId="10" xfId="0" applyFont="1" applyBorder="1"/>
    <xf numFmtId="0" fontId="10" fillId="0" borderId="10" xfId="0" applyFont="1" applyBorder="1"/>
    <xf numFmtId="0" fontId="1" fillId="0" borderId="2" xfId="0" applyFont="1" applyBorder="1"/>
    <xf numFmtId="0" fontId="9" fillId="0" borderId="2" xfId="0" applyFont="1" applyBorder="1" applyAlignment="1">
      <alignment vertical="center"/>
    </xf>
    <xf numFmtId="0" fontId="9" fillId="0" borderId="11" xfId="0" applyFont="1" applyBorder="1"/>
    <xf numFmtId="0" fontId="8" fillId="0" borderId="10" xfId="0" applyFont="1" applyBorder="1"/>
    <xf numFmtId="0" fontId="11" fillId="0" borderId="0" xfId="0" applyFont="1" applyAlignment="1">
      <alignment vertical="center"/>
    </xf>
    <xf numFmtId="0" fontId="0" fillId="0" borderId="4" xfId="0" applyBorder="1"/>
    <xf numFmtId="0" fontId="0" fillId="0" borderId="19" xfId="0" applyBorder="1"/>
    <xf numFmtId="0" fontId="0" fillId="0" borderId="20" xfId="0" applyBorder="1"/>
    <xf numFmtId="0" fontId="0" fillId="0" borderId="16" xfId="0" applyBorder="1" applyAlignment="1">
      <alignment wrapText="1"/>
    </xf>
    <xf numFmtId="0" fontId="0" fillId="0" borderId="15" xfId="0" applyBorder="1" applyAlignment="1">
      <alignment wrapText="1"/>
    </xf>
    <xf numFmtId="0" fontId="0" fillId="0" borderId="14" xfId="0" applyBorder="1" applyAlignment="1">
      <alignment wrapText="1"/>
    </xf>
    <xf numFmtId="0" fontId="0" fillId="0" borderId="2" xfId="0" applyFont="1" applyBorder="1"/>
    <xf numFmtId="0" fontId="12" fillId="0" borderId="15" xfId="0" applyFont="1" applyBorder="1" applyAlignment="1">
      <alignment wrapText="1"/>
    </xf>
    <xf numFmtId="11" fontId="0" fillId="0" borderId="18" xfId="0" applyNumberFormat="1" applyBorder="1"/>
    <xf numFmtId="11" fontId="0" fillId="0" borderId="12" xfId="0" applyNumberFormat="1" applyBorder="1"/>
    <xf numFmtId="11" fontId="0" fillId="0" borderId="13" xfId="0" applyNumberFormat="1" applyBorder="1"/>
    <xf numFmtId="0" fontId="12" fillId="0" borderId="21" xfId="0" applyFont="1" applyBorder="1" applyAlignment="1">
      <alignment wrapText="1"/>
    </xf>
    <xf numFmtId="0" fontId="13" fillId="0" borderId="14" xfId="0" applyFont="1" applyBorder="1" applyAlignment="1">
      <alignment wrapText="1"/>
    </xf>
    <xf numFmtId="0" fontId="0" fillId="0" borderId="13" xfId="0" applyBorder="1"/>
    <xf numFmtId="0" fontId="12" fillId="0" borderId="22" xfId="0" applyFont="1" applyBorder="1" applyAlignment="1">
      <alignment wrapText="1"/>
    </xf>
    <xf numFmtId="0" fontId="0" fillId="0" borderId="14" xfId="0" applyBorder="1"/>
    <xf numFmtId="0" fontId="0" fillId="0" borderId="15" xfId="0" applyBorder="1"/>
    <xf numFmtId="0" fontId="0" fillId="0" borderId="18" xfId="0" applyBorder="1"/>
    <xf numFmtId="0" fontId="0" fillId="5" borderId="1" xfId="0" applyFill="1" applyBorder="1"/>
    <xf numFmtId="0" fontId="0" fillId="6" borderId="19" xfId="0" applyFill="1" applyBorder="1"/>
    <xf numFmtId="0" fontId="15" fillId="0" borderId="2" xfId="0" applyFont="1" applyBorder="1" applyAlignment="1">
      <alignment vertical="center"/>
    </xf>
    <xf numFmtId="0" fontId="0" fillId="0" borderId="26" xfId="0" applyBorder="1"/>
    <xf numFmtId="0" fontId="0" fillId="0" borderId="27" xfId="0" applyBorder="1"/>
    <xf numFmtId="0" fontId="17" fillId="9" borderId="17" xfId="0" applyNumberFormat="1" applyFont="1" applyFill="1" applyBorder="1" applyAlignment="1">
      <alignment horizontal="center" vertical="center"/>
    </xf>
    <xf numFmtId="0" fontId="17" fillId="9" borderId="11" xfId="0" applyFont="1" applyFill="1" applyBorder="1" applyAlignment="1">
      <alignment horizontal="center" vertical="center"/>
    </xf>
    <xf numFmtId="0" fontId="17" fillId="3" borderId="17" xfId="0" applyNumberFormat="1" applyFont="1" applyFill="1" applyBorder="1" applyAlignment="1">
      <alignment horizontal="center" vertical="center"/>
    </xf>
    <xf numFmtId="0" fontId="17" fillId="3" borderId="11" xfId="0" applyFont="1" applyFill="1" applyBorder="1" applyAlignment="1">
      <alignment horizontal="center" vertical="center"/>
    </xf>
    <xf numFmtId="0" fontId="20" fillId="0" borderId="17" xfId="0" applyNumberFormat="1" applyFont="1" applyBorder="1" applyAlignment="1">
      <alignment horizontal="center" vertical="center"/>
    </xf>
    <xf numFmtId="0" fontId="20" fillId="0" borderId="11" xfId="0" applyFont="1" applyBorder="1" applyAlignment="1">
      <alignment horizontal="center" vertical="center"/>
    </xf>
    <xf numFmtId="0" fontId="20" fillId="0" borderId="18" xfId="0" applyNumberFormat="1" applyFont="1" applyBorder="1" applyAlignment="1">
      <alignment horizontal="center" vertical="center"/>
    </xf>
    <xf numFmtId="0" fontId="20" fillId="0" borderId="13" xfId="0" applyFont="1" applyBorder="1" applyAlignment="1">
      <alignment horizontal="center" vertical="center" wrapText="1"/>
    </xf>
    <xf numFmtId="0" fontId="20" fillId="0" borderId="39" xfId="0" applyNumberFormat="1" applyFont="1" applyBorder="1" applyAlignment="1">
      <alignment horizontal="center" vertical="center"/>
    </xf>
    <xf numFmtId="0" fontId="20" fillId="0" borderId="40" xfId="0" applyFont="1" applyBorder="1" applyAlignment="1">
      <alignment horizontal="center" vertical="center"/>
    </xf>
    <xf numFmtId="0" fontId="21" fillId="3" borderId="10" xfId="0" applyFont="1" applyFill="1" applyBorder="1" applyAlignment="1">
      <alignment horizontal="center" vertical="center" wrapText="1"/>
    </xf>
    <xf numFmtId="0" fontId="0" fillId="0" borderId="17" xfId="0" applyFont="1" applyBorder="1" applyAlignment="1">
      <alignment horizontal="center" vertical="center"/>
    </xf>
    <xf numFmtId="49" fontId="0" fillId="0" borderId="10" xfId="0" applyNumberFormat="1" applyFont="1" applyBorder="1" applyAlignment="1">
      <alignment horizontal="center" vertical="center"/>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0" fillId="0" borderId="18" xfId="0" applyFont="1" applyBorder="1" applyAlignment="1">
      <alignment horizontal="center" vertical="center"/>
    </xf>
    <xf numFmtId="49" fontId="0" fillId="0" borderId="12" xfId="0" applyNumberFormat="1" applyFont="1" applyBorder="1" applyAlignment="1">
      <alignment horizontal="center" vertical="center"/>
    </xf>
    <xf numFmtId="0" fontId="0" fillId="0" borderId="12" xfId="0" applyFont="1" applyBorder="1" applyAlignment="1">
      <alignment horizontal="center" vertical="center"/>
    </xf>
    <xf numFmtId="0" fontId="17" fillId="0" borderId="17" xfId="0" applyFont="1" applyFill="1" applyBorder="1" applyAlignment="1">
      <alignment horizontal="center" vertical="center"/>
    </xf>
    <xf numFmtId="0" fontId="17" fillId="0" borderId="10" xfId="0" applyFont="1" applyBorder="1" applyAlignment="1">
      <alignment horizontal="center" vertical="center"/>
    </xf>
    <xf numFmtId="0" fontId="0" fillId="9" borderId="10" xfId="0" applyFont="1" applyFill="1" applyBorder="1" applyAlignment="1">
      <alignment horizontal="center" vertical="center"/>
    </xf>
    <xf numFmtId="49" fontId="0" fillId="9" borderId="10" xfId="0" applyNumberFormat="1" applyFont="1" applyFill="1" applyBorder="1" applyAlignment="1">
      <alignment horizontal="center" vertical="center"/>
    </xf>
    <xf numFmtId="0" fontId="17" fillId="0" borderId="18" xfId="0" applyFont="1" applyFill="1" applyBorder="1" applyAlignment="1">
      <alignment horizontal="center" vertical="center"/>
    </xf>
    <xf numFmtId="0" fontId="17" fillId="0" borderId="12" xfId="0" applyFont="1" applyBorder="1" applyAlignment="1">
      <alignment horizontal="center" vertical="center"/>
    </xf>
    <xf numFmtId="0" fontId="0" fillId="9" borderId="12" xfId="0" applyFont="1" applyFill="1" applyBorder="1" applyAlignment="1">
      <alignment horizontal="center" vertical="center"/>
    </xf>
    <xf numFmtId="49" fontId="0" fillId="9" borderId="12" xfId="0" applyNumberFormat="1" applyFont="1" applyFill="1" applyBorder="1" applyAlignment="1">
      <alignment horizontal="center" vertical="center"/>
    </xf>
    <xf numFmtId="0" fontId="16" fillId="8" borderId="15" xfId="0" applyFont="1" applyFill="1" applyBorder="1" applyAlignment="1">
      <alignment horizontal="center" vertical="center"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4" fillId="0" borderId="17" xfId="0" applyNumberFormat="1" applyFont="1" applyFill="1" applyBorder="1" applyAlignment="1">
      <alignment vertical="center" wrapText="1"/>
    </xf>
    <xf numFmtId="0" fontId="4" fillId="0" borderId="10"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2" xfId="0" applyNumberFormat="1" applyFont="1" applyFill="1" applyBorder="1" applyAlignment="1">
      <alignment vertical="center" wrapText="1"/>
    </xf>
    <xf numFmtId="0" fontId="4" fillId="0" borderId="13" xfId="0" applyNumberFormat="1" applyFont="1" applyFill="1" applyBorder="1" applyAlignment="1">
      <alignment vertical="center" wrapText="1"/>
    </xf>
    <xf numFmtId="0" fontId="0" fillId="4" borderId="12" xfId="0" applyFill="1" applyBorder="1"/>
    <xf numFmtId="0" fontId="0" fillId="6" borderId="23" xfId="0" applyFont="1" applyFill="1" applyBorder="1"/>
    <xf numFmtId="0" fontId="1" fillId="8" borderId="14" xfId="0" applyFont="1" applyFill="1" applyBorder="1" applyAlignment="1">
      <alignment horizontal="center" vertical="center" wrapText="1"/>
    </xf>
    <xf numFmtId="0" fontId="0" fillId="0" borderId="0" xfId="0" applyAlignment="1">
      <alignment horizontal="center" vertical="center"/>
    </xf>
    <xf numFmtId="49" fontId="18" fillId="5" borderId="10" xfId="0" applyNumberFormat="1" applyFont="1" applyFill="1" applyBorder="1" applyAlignment="1">
      <alignment horizontal="center" vertical="center" wrapText="1"/>
    </xf>
    <xf numFmtId="49" fontId="18" fillId="5" borderId="17" xfId="0" applyNumberFormat="1" applyFont="1" applyFill="1" applyBorder="1" applyAlignment="1">
      <alignment horizontal="center" vertical="center" wrapText="1"/>
    </xf>
    <xf numFmtId="0" fontId="14" fillId="7" borderId="1" xfId="0" applyFont="1" applyFill="1" applyBorder="1"/>
    <xf numFmtId="0" fontId="14" fillId="7" borderId="20" xfId="0" applyFont="1" applyFill="1" applyBorder="1"/>
    <xf numFmtId="0" fontId="0" fillId="0" borderId="51" xfId="0" applyBorder="1"/>
    <xf numFmtId="0" fontId="0" fillId="0" borderId="52" xfId="0" applyBorder="1"/>
    <xf numFmtId="0" fontId="15" fillId="2" borderId="14" xfId="0" applyFont="1" applyFill="1" applyBorder="1" applyAlignment="1">
      <alignment horizontal="left" vertical="center" wrapText="1"/>
    </xf>
    <xf numFmtId="0" fontId="0" fillId="0" borderId="0" xfId="0" applyFont="1" applyAlignment="1"/>
    <xf numFmtId="0" fontId="0" fillId="2" borderId="14" xfId="0" applyFont="1" applyFill="1" applyBorder="1" applyAlignment="1">
      <alignment horizontal="left" vertical="center" wrapText="1"/>
    </xf>
    <xf numFmtId="0" fontId="0" fillId="0" borderId="39" xfId="0" applyBorder="1" applyAlignment="1">
      <alignment vertical="center" wrapText="1"/>
    </xf>
    <xf numFmtId="0" fontId="0" fillId="0" borderId="53" xfId="0" applyBorder="1" applyAlignment="1">
      <alignment horizontal="center" vertical="center" wrapText="1"/>
    </xf>
    <xf numFmtId="0" fontId="0" fillId="0" borderId="10"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12" xfId="0" applyBorder="1" applyAlignment="1">
      <alignment vertical="center"/>
    </xf>
    <xf numFmtId="0" fontId="0" fillId="0" borderId="0" xfId="0" applyFont="1" applyBorder="1" applyAlignment="1"/>
    <xf numFmtId="0" fontId="0" fillId="0" borderId="16" xfId="0" applyBorder="1"/>
    <xf numFmtId="0" fontId="0" fillId="0" borderId="2" xfId="0" applyFont="1" applyBorder="1" applyAlignment="1"/>
    <xf numFmtId="0" fontId="0" fillId="10" borderId="12" xfId="0" applyFill="1" applyBorder="1"/>
    <xf numFmtId="0" fontId="0" fillId="10" borderId="13" xfId="0" applyFill="1" applyBorder="1"/>
    <xf numFmtId="0" fontId="0" fillId="4" borderId="13" xfId="0" applyFill="1" applyBorder="1"/>
    <xf numFmtId="0" fontId="0" fillId="0" borderId="11" xfId="0" applyFill="1" applyBorder="1"/>
    <xf numFmtId="0" fontId="0" fillId="0" borderId="13" xfId="0" applyFill="1" applyBorder="1"/>
    <xf numFmtId="0" fontId="23" fillId="0" borderId="19" xfId="0" applyFont="1" applyBorder="1"/>
    <xf numFmtId="0" fontId="14" fillId="7" borderId="19" xfId="0" applyFont="1" applyFill="1" applyBorder="1" applyAlignment="1">
      <alignment horizontal="left" wrapText="1"/>
    </xf>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5" borderId="20" xfId="0" applyFill="1" applyBorder="1" applyAlignment="1">
      <alignment wrapText="1"/>
    </xf>
    <xf numFmtId="0" fontId="0" fillId="0" borderId="12" xfId="0" applyFill="1" applyBorder="1" applyAlignment="1">
      <alignment wrapText="1"/>
    </xf>
    <xf numFmtId="0" fontId="0" fillId="0" borderId="10" xfId="0" applyFill="1" applyBorder="1" applyAlignment="1">
      <alignment wrapText="1"/>
    </xf>
    <xf numFmtId="0" fontId="0" fillId="0" borderId="40" xfId="0" applyFont="1" applyBorder="1" applyAlignment="1">
      <alignment horizontal="center" vertical="center" wrapText="1"/>
    </xf>
    <xf numFmtId="0" fontId="23" fillId="0" borderId="2" xfId="0" applyFont="1" applyBorder="1"/>
    <xf numFmtId="0" fontId="9" fillId="0" borderId="2" xfId="0" applyFont="1" applyBorder="1"/>
    <xf numFmtId="0" fontId="0" fillId="4" borderId="10" xfId="0" applyFill="1" applyBorder="1"/>
    <xf numFmtId="0" fontId="0" fillId="0" borderId="17" xfId="0" applyBorder="1"/>
    <xf numFmtId="0" fontId="0" fillId="4" borderId="11" xfId="0" applyFill="1" applyBorder="1"/>
    <xf numFmtId="0" fontId="24" fillId="0" borderId="2" xfId="0" applyFont="1" applyBorder="1" applyAlignment="1">
      <alignment vertical="center"/>
    </xf>
    <xf numFmtId="0" fontId="9" fillId="0" borderId="4" xfId="0" applyFont="1" applyFill="1" applyBorder="1" applyAlignment="1">
      <alignment vertical="center"/>
    </xf>
    <xf numFmtId="0" fontId="0" fillId="0" borderId="0" xfId="0" applyFill="1"/>
    <xf numFmtId="0" fontId="0" fillId="0" borderId="0" xfId="0" applyFill="1" applyAlignment="1">
      <alignment horizontal="right"/>
    </xf>
    <xf numFmtId="0" fontId="0" fillId="0" borderId="11" xfId="0" applyFont="1" applyBorder="1" applyAlignment="1">
      <alignment horizontal="center" vertical="center" wrapText="1"/>
    </xf>
    <xf numFmtId="0" fontId="0" fillId="0" borderId="53" xfId="0" applyFont="1" applyBorder="1" applyAlignment="1">
      <alignment horizontal="center" vertical="center" wrapText="1"/>
    </xf>
    <xf numFmtId="0" fontId="26" fillId="11" borderId="10" xfId="41" applyNumberFormat="1" applyBorder="1" applyAlignment="1">
      <alignment vertical="center" wrapText="1"/>
    </xf>
    <xf numFmtId="0" fontId="28" fillId="12" borderId="14" xfId="42" applyBorder="1" applyAlignment="1">
      <alignment wrapText="1"/>
    </xf>
    <xf numFmtId="0" fontId="28" fillId="12" borderId="15" xfId="42" applyBorder="1" applyAlignment="1">
      <alignment wrapText="1"/>
    </xf>
    <xf numFmtId="0" fontId="28" fillId="12" borderId="17" xfId="42" applyNumberFormat="1" applyBorder="1" applyAlignment="1">
      <alignment vertical="center" wrapText="1"/>
    </xf>
    <xf numFmtId="0" fontId="0" fillId="8" borderId="14" xfId="0" applyFont="1" applyFill="1" applyBorder="1" applyAlignment="1">
      <alignment horizontal="center" vertical="center" wrapText="1"/>
    </xf>
    <xf numFmtId="0" fontId="0" fillId="8" borderId="16" xfId="0" applyFont="1" applyFill="1" applyBorder="1" applyAlignment="1">
      <alignment horizontal="center" vertical="center" wrapText="1"/>
    </xf>
    <xf numFmtId="0" fontId="19" fillId="3" borderId="28" xfId="0" applyFont="1" applyFill="1" applyBorder="1" applyAlignment="1">
      <alignment horizontal="center" vertical="center"/>
    </xf>
    <xf numFmtId="0" fontId="19" fillId="3" borderId="29" xfId="0" applyFont="1" applyFill="1" applyBorder="1" applyAlignment="1">
      <alignment horizontal="center" vertical="center"/>
    </xf>
    <xf numFmtId="0" fontId="19" fillId="3" borderId="37" xfId="0" applyFont="1" applyFill="1" applyBorder="1" applyAlignment="1">
      <alignment horizontal="center" vertical="center"/>
    </xf>
    <xf numFmtId="0" fontId="19" fillId="3" borderId="38" xfId="0" applyFont="1" applyFill="1" applyBorder="1" applyAlignment="1">
      <alignment horizontal="center" vertical="center"/>
    </xf>
    <xf numFmtId="0" fontId="0" fillId="8" borderId="15" xfId="0" applyFont="1" applyFill="1" applyBorder="1" applyAlignment="1">
      <alignment horizontal="center" vertical="center" wrapText="1"/>
    </xf>
    <xf numFmtId="0" fontId="19" fillId="3" borderId="41" xfId="0" applyFont="1" applyFill="1" applyBorder="1" applyAlignment="1">
      <alignment horizontal="center" vertical="center"/>
    </xf>
    <xf numFmtId="0" fontId="19" fillId="3" borderId="21" xfId="0" applyFont="1" applyFill="1" applyBorder="1" applyAlignment="1">
      <alignment horizontal="center" vertical="center"/>
    </xf>
    <xf numFmtId="0" fontId="19" fillId="3" borderId="22" xfId="0" applyFont="1" applyFill="1" applyBorder="1" applyAlignment="1">
      <alignment horizontal="center" vertical="center"/>
    </xf>
    <xf numFmtId="0" fontId="21" fillId="3" borderId="17"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0" fillId="0" borderId="11" xfId="0" applyFont="1" applyBorder="1" applyAlignment="1">
      <alignment horizontal="center" vertical="center" wrapText="1"/>
    </xf>
    <xf numFmtId="0" fontId="0" fillId="0" borderId="13" xfId="0" applyFont="1" applyBorder="1" applyAlignment="1">
      <alignment horizontal="center" vertical="center" wrapText="1"/>
    </xf>
    <xf numFmtId="0" fontId="0" fillId="9" borderId="30" xfId="0" applyFont="1" applyFill="1" applyBorder="1" applyAlignment="1">
      <alignment horizontal="left" vertical="center" wrapText="1"/>
    </xf>
    <xf numFmtId="0" fontId="0" fillId="9" borderId="33" xfId="0" applyFont="1" applyFill="1" applyBorder="1" applyAlignment="1">
      <alignment horizontal="left" vertical="center" wrapText="1"/>
    </xf>
    <xf numFmtId="0" fontId="0" fillId="9" borderId="31" xfId="0" applyFont="1" applyFill="1" applyBorder="1" applyAlignment="1">
      <alignment horizontal="left" vertical="center" wrapText="1"/>
    </xf>
    <xf numFmtId="0" fontId="18" fillId="3" borderId="28" xfId="0" applyFont="1" applyFill="1" applyBorder="1" applyAlignment="1">
      <alignment horizontal="center" vertical="center" wrapText="1"/>
    </xf>
    <xf numFmtId="0" fontId="18" fillId="3" borderId="34" xfId="0" applyFont="1" applyFill="1" applyBorder="1" applyAlignment="1">
      <alignment horizontal="center" vertical="center" wrapText="1"/>
    </xf>
    <xf numFmtId="0" fontId="18" fillId="3" borderId="35" xfId="0" applyFont="1" applyFill="1" applyBorder="1" applyAlignment="1">
      <alignment horizontal="center" vertical="center" wrapText="1"/>
    </xf>
    <xf numFmtId="0" fontId="18" fillId="3" borderId="29" xfId="0" applyFont="1" applyFill="1" applyBorder="1" applyAlignment="1">
      <alignment horizontal="center" vertical="center" wrapText="1"/>
    </xf>
    <xf numFmtId="0" fontId="17" fillId="9" borderId="30" xfId="0" applyFont="1" applyFill="1" applyBorder="1" applyAlignment="1">
      <alignment horizontal="center" vertical="center" wrapText="1"/>
    </xf>
    <xf numFmtId="0" fontId="17" fillId="9" borderId="36" xfId="0" applyFont="1" applyFill="1" applyBorder="1" applyAlignment="1">
      <alignment horizontal="center" vertical="center" wrapText="1"/>
    </xf>
    <xf numFmtId="0" fontId="17" fillId="9" borderId="25" xfId="0" applyFont="1" applyFill="1" applyBorder="1" applyAlignment="1">
      <alignment horizontal="center" vertical="center" wrapText="1"/>
    </xf>
    <xf numFmtId="0" fontId="17" fillId="9" borderId="31" xfId="0" applyFont="1" applyFill="1" applyBorder="1" applyAlignment="1">
      <alignment horizontal="center" vertical="center" wrapText="1"/>
    </xf>
    <xf numFmtId="0" fontId="18" fillId="3" borderId="28" xfId="0" applyFont="1" applyFill="1" applyBorder="1" applyAlignment="1">
      <alignment horizontal="center" vertical="center"/>
    </xf>
    <xf numFmtId="0" fontId="18" fillId="3" borderId="32" xfId="0" applyFont="1" applyFill="1" applyBorder="1" applyAlignment="1">
      <alignment horizontal="center" vertical="center"/>
    </xf>
    <xf numFmtId="0" fontId="18" fillId="3" borderId="29" xfId="0" applyFont="1" applyFill="1" applyBorder="1" applyAlignment="1">
      <alignment horizontal="center" vertical="center"/>
    </xf>
    <xf numFmtId="0" fontId="18" fillId="8" borderId="7" xfId="0" applyFont="1" applyFill="1" applyBorder="1" applyAlignment="1">
      <alignment horizontal="center" vertical="center"/>
    </xf>
    <xf numFmtId="0" fontId="18" fillId="8" borderId="8" xfId="0" applyFont="1" applyFill="1" applyBorder="1" applyAlignment="1">
      <alignment horizontal="center" vertical="center"/>
    </xf>
    <xf numFmtId="0" fontId="18" fillId="8" borderId="9" xfId="0" applyFont="1" applyFill="1" applyBorder="1" applyAlignment="1">
      <alignment horizontal="center" vertical="center"/>
    </xf>
    <xf numFmtId="0" fontId="0" fillId="8" borderId="14" xfId="0" applyFont="1" applyFill="1" applyBorder="1" applyAlignment="1">
      <alignment horizontal="center" vertical="center"/>
    </xf>
    <xf numFmtId="0" fontId="0" fillId="8" borderId="16" xfId="0" applyFont="1" applyFill="1" applyBorder="1" applyAlignment="1">
      <alignment horizontal="center" vertical="center"/>
    </xf>
    <xf numFmtId="0" fontId="0" fillId="9" borderId="30" xfId="0" applyFont="1" applyFill="1" applyBorder="1" applyAlignment="1">
      <alignment horizontal="center" vertical="center"/>
    </xf>
    <xf numFmtId="0" fontId="0" fillId="9" borderId="31" xfId="0" applyFont="1" applyFill="1" applyBorder="1" applyAlignment="1">
      <alignment horizontal="center" vertical="center"/>
    </xf>
    <xf numFmtId="0" fontId="0" fillId="8" borderId="15"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8" borderId="24" xfId="0" applyFont="1" applyFill="1" applyBorder="1" applyAlignment="1">
      <alignment horizontal="center" vertical="center" wrapText="1"/>
    </xf>
    <xf numFmtId="0" fontId="16" fillId="8" borderId="42" xfId="0" applyFont="1" applyFill="1" applyBorder="1" applyAlignment="1">
      <alignment horizontal="center" vertical="center" wrapText="1"/>
    </xf>
    <xf numFmtId="0" fontId="16" fillId="8" borderId="38" xfId="0" applyFont="1" applyFill="1" applyBorder="1" applyAlignment="1">
      <alignment horizontal="center" vertical="center" wrapText="1"/>
    </xf>
    <xf numFmtId="0" fontId="18" fillId="8" borderId="7" xfId="0" applyFont="1" applyFill="1" applyBorder="1" applyAlignment="1">
      <alignment horizontal="center" vertical="top" wrapText="1"/>
    </xf>
    <xf numFmtId="0" fontId="18" fillId="8" borderId="8" xfId="0" applyFont="1" applyFill="1" applyBorder="1" applyAlignment="1">
      <alignment horizontal="center" vertical="top" wrapText="1"/>
    </xf>
    <xf numFmtId="0" fontId="18" fillId="8" borderId="9" xfId="0" applyFont="1" applyFill="1" applyBorder="1" applyAlignment="1">
      <alignment horizontal="center" vertical="top" wrapText="1"/>
    </xf>
    <xf numFmtId="0" fontId="22" fillId="3" borderId="7" xfId="0" applyFont="1" applyFill="1" applyBorder="1" applyAlignment="1">
      <alignment horizontal="center" vertical="center"/>
    </xf>
    <xf numFmtId="0" fontId="22" fillId="3" borderId="8" xfId="0" applyFont="1" applyFill="1" applyBorder="1" applyAlignment="1">
      <alignment horizontal="center" vertical="center"/>
    </xf>
    <xf numFmtId="0" fontId="22" fillId="3" borderId="9" xfId="0" applyFont="1" applyFill="1" applyBorder="1" applyAlignment="1">
      <alignment horizontal="center" vertical="center"/>
    </xf>
    <xf numFmtId="0" fontId="16" fillId="8" borderId="24" xfId="0" applyFont="1" applyFill="1" applyBorder="1" applyAlignment="1">
      <alignment horizontal="center" vertical="center" wrapText="1"/>
    </xf>
    <xf numFmtId="0" fontId="16" fillId="8" borderId="43" xfId="0" applyFont="1" applyFill="1" applyBorder="1" applyAlignment="1">
      <alignment horizontal="center" vertical="center" wrapText="1"/>
    </xf>
    <xf numFmtId="49" fontId="18" fillId="5" borderId="10" xfId="0" applyNumberFormat="1" applyFont="1" applyFill="1" applyBorder="1" applyAlignment="1">
      <alignment horizontal="center" vertical="center"/>
    </xf>
    <xf numFmtId="49" fontId="18" fillId="5" borderId="11" xfId="0" applyNumberFormat="1" applyFont="1" applyFill="1" applyBorder="1" applyAlignment="1">
      <alignment horizontal="center" vertical="center"/>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5" xfId="0" applyBorder="1" applyAlignment="1">
      <alignment horizontal="center" vertical="center"/>
    </xf>
    <xf numFmtId="0" fontId="0" fillId="0" borderId="32" xfId="0" applyBorder="1" applyAlignment="1">
      <alignment horizontal="center" vertical="center"/>
    </xf>
    <xf numFmtId="0" fontId="0" fillId="0" borderId="29" xfId="0" applyBorder="1" applyAlignment="1">
      <alignment horizontal="center" vertical="center"/>
    </xf>
    <xf numFmtId="0" fontId="1" fillId="0" borderId="0" xfId="0" applyFont="1" applyBorder="1" applyAlignment="1">
      <alignment horizont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44"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45" xfId="0" applyBorder="1" applyAlignment="1">
      <alignment horizontal="center" vertical="center"/>
    </xf>
    <xf numFmtId="0" fontId="0" fillId="0" borderId="28" xfId="0" applyBorder="1" applyAlignment="1">
      <alignment horizontal="center" vertical="center"/>
    </xf>
    <xf numFmtId="0" fontId="0" fillId="0" borderId="34" xfId="0" applyBorder="1" applyAlignment="1">
      <alignment horizontal="center" vertical="center"/>
    </xf>
    <xf numFmtId="0" fontId="0" fillId="0" borderId="46" xfId="0" applyBorder="1" applyAlignment="1">
      <alignment horizontal="center" vertical="center"/>
    </xf>
    <xf numFmtId="0" fontId="0" fillId="0" borderId="20" xfId="0" applyBorder="1" applyAlignment="1">
      <alignment horizontal="center" vertical="center"/>
    </xf>
    <xf numFmtId="0" fontId="0" fillId="0" borderId="47" xfId="0" applyBorder="1" applyAlignment="1">
      <alignment horizontal="center" vertical="center"/>
    </xf>
    <xf numFmtId="0" fontId="0" fillId="0" borderId="3" xfId="0" applyBorder="1" applyAlignment="1">
      <alignment horizontal="center" vertical="center"/>
    </xf>
    <xf numFmtId="0" fontId="0" fillId="0" borderId="19" xfId="0" applyBorder="1" applyAlignment="1">
      <alignment horizontal="center"/>
    </xf>
    <xf numFmtId="0" fontId="0" fillId="0" borderId="1" xfId="0" applyBorder="1" applyAlignment="1">
      <alignment horizontal="center"/>
    </xf>
    <xf numFmtId="0" fontId="0" fillId="0" borderId="2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5" borderId="2" xfId="0" applyFill="1" applyBorder="1" applyAlignment="1">
      <alignment horizontal="center" vertical="center" textRotation="90" wrapText="1"/>
    </xf>
    <xf numFmtId="0" fontId="0" fillId="5" borderId="4" xfId="0" applyFill="1" applyBorder="1" applyAlignment="1">
      <alignment horizontal="center" vertical="center" textRotation="90" wrapText="1"/>
    </xf>
  </cellXfs>
  <cellStyles count="43">
    <cellStyle name="差" xfId="41" builtinId="2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好" xfId="42" builtinId="26"/>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colors>
    <mruColors>
      <color rgb="FFFFCDC0"/>
      <color rgb="FFD79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520700</xdr:colOff>
      <xdr:row>38</xdr:row>
      <xdr:rowOff>74840</xdr:rowOff>
    </xdr:to>
    <xdr:pic>
      <xdr:nvPicPr>
        <xdr:cNvPr id="2" name="Picture 1">
          <a:extLst>
            <a:ext uri="{FF2B5EF4-FFF2-40B4-BE49-F238E27FC236}">
              <a16:creationId xmlns=""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077700" cy="73138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election activeCell="F40" sqref="F40"/>
    </sheetView>
  </sheetViews>
  <sheetFormatPr defaultColWidth="11.44140625" defaultRowHeight="14.4"/>
  <cols>
    <col min="1" max="1" width="24.109375" customWidth="1"/>
    <col min="2" max="2" width="30.109375" customWidth="1"/>
    <col min="6" max="6" width="24" customWidth="1"/>
    <col min="8" max="8" width="13.44140625" customWidth="1"/>
    <col min="9" max="9" width="33.44140625" customWidth="1"/>
  </cols>
  <sheetData>
    <row r="1" spans="1:11" ht="18" thickBot="1">
      <c r="A1" s="176" t="s">
        <v>36</v>
      </c>
      <c r="B1" s="177"/>
      <c r="C1" s="177"/>
      <c r="D1" s="177"/>
      <c r="E1" s="177"/>
      <c r="F1" s="177"/>
      <c r="G1" s="177"/>
      <c r="H1" s="177"/>
      <c r="I1" s="177"/>
      <c r="J1" s="177"/>
      <c r="K1" s="178"/>
    </row>
    <row r="2" spans="1:11" ht="15" thickBot="1"/>
    <row r="3" spans="1:11" ht="15.6">
      <c r="A3" s="179" t="s">
        <v>38</v>
      </c>
      <c r="B3" s="180"/>
    </row>
    <row r="4" spans="1:11" ht="17.399999999999999">
      <c r="A4" s="150" t="s">
        <v>37</v>
      </c>
      <c r="B4" s="151"/>
    </row>
    <row r="5" spans="1:11" ht="15" thickBot="1">
      <c r="A5" s="181" t="s">
        <v>226</v>
      </c>
      <c r="B5" s="182"/>
    </row>
    <row r="6" spans="1:11" ht="15" thickBot="1"/>
    <row r="7" spans="1:11" ht="15.6">
      <c r="A7" s="179" t="s">
        <v>40</v>
      </c>
      <c r="B7" s="183"/>
      <c r="C7" s="183"/>
      <c r="D7" s="183"/>
      <c r="E7" s="183"/>
      <c r="F7" s="183"/>
      <c r="G7" s="183"/>
      <c r="H7" s="183"/>
      <c r="I7" s="183"/>
      <c r="J7" s="183"/>
      <c r="K7" s="180"/>
    </row>
    <row r="8" spans="1:11" ht="17.399999999999999">
      <c r="A8" s="173" t="s">
        <v>39</v>
      </c>
      <c r="B8" s="174"/>
      <c r="C8" s="174"/>
      <c r="D8" s="174"/>
      <c r="E8" s="174"/>
      <c r="F8" s="174"/>
      <c r="G8" s="174"/>
      <c r="H8" s="174"/>
      <c r="I8" s="174"/>
      <c r="J8" s="174"/>
      <c r="K8" s="175"/>
    </row>
    <row r="9" spans="1:11" ht="49.95" customHeight="1" thickBot="1">
      <c r="A9" s="162" t="s">
        <v>227</v>
      </c>
      <c r="B9" s="163"/>
      <c r="C9" s="163"/>
      <c r="D9" s="163"/>
      <c r="E9" s="163"/>
      <c r="F9" s="163"/>
      <c r="G9" s="163"/>
      <c r="H9" s="163"/>
      <c r="I9" s="163"/>
      <c r="J9" s="163"/>
      <c r="K9" s="164"/>
    </row>
    <row r="10" spans="1:11" ht="15" thickBot="1"/>
    <row r="11" spans="1:11">
      <c r="A11" s="148" t="s">
        <v>49</v>
      </c>
      <c r="B11" s="154"/>
      <c r="C11" s="154"/>
      <c r="D11" s="149"/>
    </row>
    <row r="12" spans="1:11" ht="17.399999999999999">
      <c r="A12" s="165" t="s">
        <v>41</v>
      </c>
      <c r="B12" s="166"/>
      <c r="C12" s="167" t="s">
        <v>42</v>
      </c>
      <c r="D12" s="168"/>
    </row>
    <row r="13" spans="1:11" ht="16.2" thickBot="1">
      <c r="A13" s="169" t="s">
        <v>43</v>
      </c>
      <c r="B13" s="170"/>
      <c r="C13" s="171" t="s">
        <v>43</v>
      </c>
      <c r="D13" s="172"/>
    </row>
    <row r="14" spans="1:11" ht="15" thickBot="1"/>
    <row r="15" spans="1:11">
      <c r="A15" s="148" t="s">
        <v>44</v>
      </c>
      <c r="B15" s="149"/>
      <c r="E15" s="148" t="s">
        <v>66</v>
      </c>
      <c r="F15" s="154"/>
      <c r="G15" s="154"/>
      <c r="H15" s="154"/>
      <c r="I15" s="149"/>
    </row>
    <row r="16" spans="1:11" ht="17.399999999999999">
      <c r="A16" s="150" t="s">
        <v>45</v>
      </c>
      <c r="B16" s="151"/>
      <c r="E16" s="155" t="s">
        <v>67</v>
      </c>
      <c r="F16" s="156"/>
      <c r="G16" s="156"/>
      <c r="H16" s="156"/>
      <c r="I16" s="157"/>
    </row>
    <row r="17" spans="1:9" ht="31.2">
      <c r="A17" s="59" t="s">
        <v>46</v>
      </c>
      <c r="B17" s="60" t="s">
        <v>54</v>
      </c>
      <c r="E17" s="158" t="s">
        <v>68</v>
      </c>
      <c r="F17" s="159"/>
      <c r="G17" s="69" t="s">
        <v>69</v>
      </c>
      <c r="H17" s="69" t="s">
        <v>70</v>
      </c>
      <c r="I17" s="62" t="s">
        <v>71</v>
      </c>
    </row>
    <row r="18" spans="1:9" ht="15.6">
      <c r="A18" s="61" t="s">
        <v>47</v>
      </c>
      <c r="B18" s="62" t="s">
        <v>48</v>
      </c>
      <c r="E18" s="70">
        <v>1</v>
      </c>
      <c r="F18" s="71"/>
      <c r="G18" s="72"/>
      <c r="H18" s="72"/>
      <c r="I18" s="160"/>
    </row>
    <row r="19" spans="1:9" ht="15.6">
      <c r="A19" s="63"/>
      <c r="B19" s="64"/>
      <c r="E19" s="70">
        <v>2</v>
      </c>
      <c r="F19" s="71"/>
      <c r="G19" s="72"/>
      <c r="H19" s="73"/>
      <c r="I19" s="160"/>
    </row>
    <row r="20" spans="1:9" ht="16.2" thickBot="1">
      <c r="A20" s="63"/>
      <c r="B20" s="64"/>
      <c r="E20" s="74">
        <v>3</v>
      </c>
      <c r="F20" s="75"/>
      <c r="G20" s="76"/>
      <c r="H20" s="76"/>
      <c r="I20" s="161"/>
    </row>
    <row r="21" spans="1:9" ht="15.6">
      <c r="A21" s="63"/>
      <c r="B21" s="64"/>
    </row>
    <row r="22" spans="1:9" ht="16.2" thickBot="1">
      <c r="A22" s="65"/>
      <c r="B22" s="66"/>
    </row>
    <row r="23" spans="1:9" ht="15" thickBot="1"/>
    <row r="24" spans="1:9" ht="17.399999999999999">
      <c r="A24" s="152" t="s">
        <v>50</v>
      </c>
      <c r="B24" s="153"/>
    </row>
    <row r="25" spans="1:9" ht="15.6">
      <c r="A25" s="59" t="s">
        <v>46</v>
      </c>
      <c r="B25" s="60" t="s">
        <v>55</v>
      </c>
    </row>
    <row r="26" spans="1:9" ht="15.6">
      <c r="A26" s="61" t="s">
        <v>47</v>
      </c>
      <c r="B26" s="62" t="s">
        <v>48</v>
      </c>
    </row>
    <row r="27" spans="1:9" ht="15.6">
      <c r="A27" s="63"/>
      <c r="B27" s="64"/>
    </row>
    <row r="28" spans="1:9" ht="15.6">
      <c r="A28" s="63"/>
      <c r="B28" s="64"/>
    </row>
    <row r="29" spans="1:9" ht="15.6">
      <c r="A29" s="63"/>
      <c r="B29" s="64"/>
    </row>
    <row r="30" spans="1:9" ht="16.2" thickBot="1">
      <c r="A30" s="65"/>
      <c r="B30" s="66"/>
    </row>
    <row r="31" spans="1:9" ht="15" thickBot="1"/>
    <row r="32" spans="1:9" ht="17.399999999999999">
      <c r="A32" s="152" t="s">
        <v>51</v>
      </c>
      <c r="B32" s="153"/>
    </row>
    <row r="33" spans="1:2" ht="15.6">
      <c r="A33" s="59" t="s">
        <v>46</v>
      </c>
      <c r="B33" s="60" t="s">
        <v>56</v>
      </c>
    </row>
    <row r="34" spans="1:2" ht="15.6">
      <c r="A34" s="61" t="s">
        <v>52</v>
      </c>
      <c r="B34" s="62" t="s">
        <v>48</v>
      </c>
    </row>
    <row r="35" spans="1:2" ht="15.6">
      <c r="A35" s="63" t="s">
        <v>61</v>
      </c>
      <c r="B35" s="64" t="s">
        <v>62</v>
      </c>
    </row>
    <row r="36" spans="1:2" ht="15.6">
      <c r="A36" s="63" t="s">
        <v>53</v>
      </c>
      <c r="B36" s="64" t="s">
        <v>60</v>
      </c>
    </row>
    <row r="37" spans="1:2" ht="15.6">
      <c r="A37" s="63" t="s">
        <v>57</v>
      </c>
      <c r="B37" s="64" t="s">
        <v>63</v>
      </c>
    </row>
    <row r="38" spans="1:2" ht="15.6">
      <c r="A38" s="67" t="s">
        <v>58</v>
      </c>
      <c r="B38" s="68" t="s">
        <v>64</v>
      </c>
    </row>
    <row r="39" spans="1:2" ht="16.2" thickBot="1">
      <c r="A39" s="65" t="s">
        <v>59</v>
      </c>
      <c r="B39" s="66" t="s">
        <v>65</v>
      </c>
    </row>
  </sheetData>
  <mergeCells count="20">
    <mergeCell ref="A8:K8"/>
    <mergeCell ref="A1:K1"/>
    <mergeCell ref="A3:B3"/>
    <mergeCell ref="A4:B4"/>
    <mergeCell ref="A5:B5"/>
    <mergeCell ref="A7:K7"/>
    <mergeCell ref="A9:K9"/>
    <mergeCell ref="A11:D11"/>
    <mergeCell ref="A12:B12"/>
    <mergeCell ref="C12:D12"/>
    <mergeCell ref="A13:B13"/>
    <mergeCell ref="C13:D13"/>
    <mergeCell ref="A15:B15"/>
    <mergeCell ref="A16:B16"/>
    <mergeCell ref="A24:B24"/>
    <mergeCell ref="A32:B32"/>
    <mergeCell ref="E15:I15"/>
    <mergeCell ref="E16:I16"/>
    <mergeCell ref="E17:F17"/>
    <mergeCell ref="I18:I20"/>
  </mergeCells>
  <phoneticPr fontId="2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workbookViewId="0">
      <selection activeCell="D4" sqref="D4"/>
    </sheetView>
  </sheetViews>
  <sheetFormatPr defaultColWidth="11.44140625" defaultRowHeight="14.4"/>
  <cols>
    <col min="2" max="2" width="21.44140625" customWidth="1"/>
    <col min="8" max="8" width="23.44140625" customWidth="1"/>
    <col min="9" max="9" width="19.109375" customWidth="1"/>
    <col min="10" max="10" width="51" customWidth="1"/>
  </cols>
  <sheetData>
    <row r="1" spans="1:10" ht="22.95" customHeight="1" thickBot="1">
      <c r="A1" s="189" t="s">
        <v>74</v>
      </c>
      <c r="B1" s="190"/>
      <c r="C1" s="190"/>
      <c r="D1" s="190"/>
      <c r="E1" s="190"/>
      <c r="F1" s="190"/>
      <c r="G1" s="190"/>
      <c r="H1" s="190"/>
      <c r="I1" s="190"/>
      <c r="J1" s="191"/>
    </row>
    <row r="2" spans="1:10" ht="21" thickBot="1">
      <c r="A2" s="192" t="s">
        <v>75</v>
      </c>
      <c r="B2" s="193"/>
      <c r="C2" s="193"/>
      <c r="D2" s="193"/>
      <c r="E2" s="193"/>
      <c r="F2" s="193"/>
      <c r="G2" s="193"/>
      <c r="H2" s="193"/>
      <c r="I2" s="193"/>
      <c r="J2" s="194"/>
    </row>
    <row r="3" spans="1:10" ht="37.049999999999997" customHeight="1">
      <c r="A3" s="97" t="s">
        <v>142</v>
      </c>
      <c r="B3" s="85"/>
      <c r="C3" s="195" t="s">
        <v>76</v>
      </c>
      <c r="D3" s="187"/>
      <c r="E3" s="187"/>
      <c r="F3" s="187"/>
      <c r="G3" s="196"/>
      <c r="H3" s="186" t="s">
        <v>141</v>
      </c>
      <c r="I3" s="187"/>
      <c r="J3" s="188"/>
    </row>
    <row r="4" spans="1:10" ht="34.799999999999997">
      <c r="A4" s="100" t="s">
        <v>72</v>
      </c>
      <c r="B4" s="99" t="s">
        <v>77</v>
      </c>
      <c r="C4" s="99" t="s">
        <v>129</v>
      </c>
      <c r="D4" s="99" t="s">
        <v>92</v>
      </c>
      <c r="E4" s="99" t="s">
        <v>111</v>
      </c>
      <c r="F4" s="99" t="s">
        <v>93</v>
      </c>
      <c r="G4" s="99" t="s">
        <v>93</v>
      </c>
      <c r="H4" s="197" t="s">
        <v>94</v>
      </c>
      <c r="I4" s="197"/>
      <c r="J4" s="198"/>
    </row>
    <row r="5" spans="1:10" ht="15.6">
      <c r="A5" s="77" t="s">
        <v>95</v>
      </c>
      <c r="B5" s="78" t="s">
        <v>210</v>
      </c>
      <c r="C5" s="79">
        <v>8</v>
      </c>
      <c r="D5" s="79">
        <v>1</v>
      </c>
      <c r="E5" s="79"/>
      <c r="F5" s="79"/>
      <c r="G5" s="79"/>
      <c r="H5" s="184"/>
      <c r="I5" s="184"/>
      <c r="J5" s="185"/>
    </row>
    <row r="6" spans="1:10" ht="15.6">
      <c r="A6" s="77" t="s">
        <v>96</v>
      </c>
      <c r="B6" s="78" t="s">
        <v>210</v>
      </c>
      <c r="C6" s="79">
        <v>8</v>
      </c>
      <c r="D6" s="79">
        <v>2</v>
      </c>
      <c r="E6" s="79"/>
      <c r="F6" s="79"/>
      <c r="G6" s="79"/>
      <c r="H6" s="184"/>
      <c r="I6" s="184"/>
      <c r="J6" s="185"/>
    </row>
    <row r="7" spans="1:10" ht="15.6">
      <c r="A7" s="77" t="s">
        <v>97</v>
      </c>
      <c r="B7" s="78" t="s">
        <v>211</v>
      </c>
      <c r="C7" s="79">
        <v>9</v>
      </c>
      <c r="D7" s="79">
        <v>1</v>
      </c>
      <c r="E7" s="79"/>
      <c r="F7" s="79"/>
      <c r="G7" s="79"/>
      <c r="H7" s="184"/>
      <c r="I7" s="184"/>
      <c r="J7" s="185"/>
    </row>
    <row r="8" spans="1:10" ht="15.6">
      <c r="A8" s="77" t="s">
        <v>98</v>
      </c>
      <c r="B8" s="78" t="s">
        <v>211</v>
      </c>
      <c r="C8" s="79">
        <v>9</v>
      </c>
      <c r="D8" s="79">
        <v>2</v>
      </c>
      <c r="E8" s="79"/>
      <c r="F8" s="79"/>
      <c r="G8" s="79"/>
      <c r="H8" s="184"/>
      <c r="I8" s="184"/>
      <c r="J8" s="185"/>
    </row>
    <row r="9" spans="1:10" ht="15.6">
      <c r="A9" s="77" t="s">
        <v>244</v>
      </c>
      <c r="B9" s="78" t="s">
        <v>210</v>
      </c>
      <c r="C9" s="79">
        <v>11</v>
      </c>
      <c r="D9" s="79">
        <v>1</v>
      </c>
      <c r="E9" s="79"/>
      <c r="F9" s="79"/>
      <c r="G9" s="79"/>
      <c r="H9" s="184"/>
      <c r="I9" s="184"/>
      <c r="J9" s="185"/>
    </row>
    <row r="10" spans="1:10" ht="15.6">
      <c r="A10" s="77" t="s">
        <v>99</v>
      </c>
      <c r="B10" s="78" t="s">
        <v>210</v>
      </c>
      <c r="C10" s="79">
        <v>11</v>
      </c>
      <c r="D10" s="79">
        <v>2</v>
      </c>
      <c r="E10" s="79"/>
      <c r="F10" s="79"/>
      <c r="G10" s="79"/>
      <c r="H10" s="184"/>
      <c r="I10" s="184"/>
      <c r="J10" s="185"/>
    </row>
    <row r="11" spans="1:10" ht="15.6">
      <c r="A11" s="77" t="s">
        <v>105</v>
      </c>
      <c r="B11" s="78" t="s">
        <v>218</v>
      </c>
      <c r="C11" s="79">
        <v>6</v>
      </c>
      <c r="D11" s="79">
        <v>1</v>
      </c>
      <c r="E11" s="79"/>
      <c r="F11" s="79"/>
      <c r="G11" s="79"/>
      <c r="H11" s="184"/>
      <c r="I11" s="184"/>
      <c r="J11" s="185"/>
    </row>
    <row r="12" spans="1:10" ht="15.6">
      <c r="A12" s="77" t="s">
        <v>106</v>
      </c>
      <c r="B12" s="78" t="s">
        <v>219</v>
      </c>
      <c r="C12" s="79">
        <v>6</v>
      </c>
      <c r="D12" s="79">
        <v>1</v>
      </c>
      <c r="E12" s="79"/>
      <c r="F12" s="79"/>
      <c r="G12" s="79"/>
      <c r="H12" s="184"/>
      <c r="I12" s="184"/>
      <c r="J12" s="185"/>
    </row>
    <row r="13" spans="1:10" ht="15.6">
      <c r="A13" s="77" t="s">
        <v>78</v>
      </c>
      <c r="B13" s="78" t="s">
        <v>220</v>
      </c>
      <c r="C13" s="79">
        <v>6</v>
      </c>
      <c r="D13" s="79">
        <v>1</v>
      </c>
      <c r="E13" s="79"/>
      <c r="F13" s="79"/>
      <c r="G13" s="79"/>
      <c r="H13" s="184"/>
      <c r="I13" s="184"/>
      <c r="J13" s="185"/>
    </row>
    <row r="14" spans="1:10" ht="15.6">
      <c r="A14" s="77" t="s">
        <v>79</v>
      </c>
      <c r="B14" s="78" t="s">
        <v>218</v>
      </c>
      <c r="C14" s="79">
        <v>10</v>
      </c>
      <c r="D14" s="79">
        <v>1</v>
      </c>
      <c r="E14" s="79"/>
      <c r="F14" s="79"/>
      <c r="G14" s="79"/>
      <c r="H14" s="184"/>
      <c r="I14" s="184"/>
      <c r="J14" s="185"/>
    </row>
    <row r="15" spans="1:10" ht="15.6">
      <c r="A15" s="77" t="s">
        <v>80</v>
      </c>
      <c r="B15" s="78" t="s">
        <v>219</v>
      </c>
      <c r="C15" s="79">
        <v>10</v>
      </c>
      <c r="D15" s="79">
        <v>1</v>
      </c>
      <c r="E15" s="79"/>
      <c r="F15" s="79"/>
      <c r="G15" s="79"/>
      <c r="H15" s="184"/>
      <c r="I15" s="184"/>
      <c r="J15" s="185"/>
    </row>
    <row r="16" spans="1:10" ht="15.6">
      <c r="A16" s="77" t="s">
        <v>81</v>
      </c>
      <c r="B16" s="78" t="s">
        <v>220</v>
      </c>
      <c r="C16" s="79">
        <v>10</v>
      </c>
      <c r="D16" s="79">
        <v>1</v>
      </c>
      <c r="E16" s="79"/>
      <c r="F16" s="79"/>
      <c r="G16" s="79"/>
      <c r="H16" s="184"/>
      <c r="I16" s="184"/>
      <c r="J16" s="185"/>
    </row>
    <row r="17" spans="1:10" ht="15.6">
      <c r="A17" s="77" t="s">
        <v>88</v>
      </c>
      <c r="B17" s="78" t="s">
        <v>218</v>
      </c>
      <c r="C17" s="79">
        <v>6</v>
      </c>
      <c r="D17" s="79">
        <v>2</v>
      </c>
      <c r="E17" s="79"/>
      <c r="F17" s="79"/>
      <c r="G17" s="79"/>
      <c r="H17" s="184"/>
      <c r="I17" s="184"/>
      <c r="J17" s="185"/>
    </row>
    <row r="18" spans="1:10" ht="15.6">
      <c r="A18" s="77" t="s">
        <v>89</v>
      </c>
      <c r="B18" s="78" t="s">
        <v>219</v>
      </c>
      <c r="C18" s="79">
        <v>6</v>
      </c>
      <c r="D18" s="79">
        <v>2</v>
      </c>
      <c r="E18" s="79"/>
      <c r="F18" s="79"/>
      <c r="G18" s="79"/>
      <c r="H18" s="184"/>
      <c r="I18" s="184"/>
      <c r="J18" s="185"/>
    </row>
    <row r="19" spans="1:10" ht="15.6">
      <c r="A19" s="77" t="s">
        <v>90</v>
      </c>
      <c r="B19" s="78" t="s">
        <v>220</v>
      </c>
      <c r="C19" s="79">
        <v>6</v>
      </c>
      <c r="D19" s="79">
        <v>2</v>
      </c>
      <c r="E19" s="80"/>
      <c r="F19" s="79"/>
      <c r="G19" s="79"/>
      <c r="H19" s="184"/>
      <c r="I19" s="184"/>
      <c r="J19" s="185"/>
    </row>
    <row r="20" spans="1:10" ht="15.6">
      <c r="A20" s="77" t="s">
        <v>91</v>
      </c>
      <c r="B20" s="78" t="s">
        <v>218</v>
      </c>
      <c r="C20" s="79">
        <v>10</v>
      </c>
      <c r="D20" s="79">
        <v>2</v>
      </c>
      <c r="E20" s="80"/>
      <c r="F20" s="79"/>
      <c r="G20" s="79"/>
      <c r="H20" s="184"/>
      <c r="I20" s="184"/>
      <c r="J20" s="185"/>
    </row>
    <row r="21" spans="1:10" ht="15.6">
      <c r="A21" s="77" t="s">
        <v>107</v>
      </c>
      <c r="B21" s="78" t="s">
        <v>219</v>
      </c>
      <c r="C21" s="79">
        <v>10</v>
      </c>
      <c r="D21" s="79">
        <v>2</v>
      </c>
      <c r="E21" s="80"/>
      <c r="F21" s="79"/>
      <c r="G21" s="79"/>
      <c r="H21" s="184"/>
      <c r="I21" s="184"/>
      <c r="J21" s="185"/>
    </row>
    <row r="22" spans="1:10" ht="15.6">
      <c r="A22" s="77" t="s">
        <v>108</v>
      </c>
      <c r="B22" s="78" t="s">
        <v>220</v>
      </c>
      <c r="C22" s="79">
        <v>10</v>
      </c>
      <c r="D22" s="79">
        <v>2</v>
      </c>
      <c r="E22" s="80"/>
      <c r="F22" s="79"/>
      <c r="G22" s="79"/>
      <c r="H22" s="184"/>
      <c r="I22" s="184"/>
      <c r="J22" s="185"/>
    </row>
    <row r="23" spans="1:10" ht="15.6">
      <c r="A23" s="77" t="s">
        <v>112</v>
      </c>
      <c r="B23" s="78" t="s">
        <v>209</v>
      </c>
      <c r="C23" s="79">
        <v>7</v>
      </c>
      <c r="D23" s="79">
        <v>1</v>
      </c>
      <c r="E23" s="80"/>
      <c r="F23" s="79"/>
      <c r="G23" s="79"/>
      <c r="H23" s="184"/>
      <c r="I23" s="184"/>
      <c r="J23" s="185"/>
    </row>
    <row r="24" spans="1:10" ht="15.6">
      <c r="A24" s="77" t="s">
        <v>113</v>
      </c>
      <c r="B24" s="78" t="s">
        <v>209</v>
      </c>
      <c r="C24" s="79">
        <v>7</v>
      </c>
      <c r="D24" s="79">
        <v>2</v>
      </c>
      <c r="E24" s="80"/>
      <c r="F24" s="79"/>
      <c r="G24" s="79"/>
      <c r="H24" s="184"/>
      <c r="I24" s="184"/>
      <c r="J24" s="185"/>
    </row>
    <row r="25" spans="1:10" ht="15.6">
      <c r="A25" s="77" t="s">
        <v>114</v>
      </c>
      <c r="B25" s="78"/>
      <c r="C25" s="79"/>
      <c r="D25" s="79"/>
      <c r="E25" s="80"/>
      <c r="F25" s="79"/>
      <c r="G25" s="79"/>
      <c r="H25" s="184"/>
      <c r="I25" s="184"/>
      <c r="J25" s="185"/>
    </row>
    <row r="26" spans="1:10" ht="15.6">
      <c r="A26" s="77" t="s">
        <v>115</v>
      </c>
      <c r="B26" s="78"/>
      <c r="C26" s="79"/>
      <c r="D26" s="79"/>
      <c r="E26" s="80"/>
      <c r="F26" s="79"/>
      <c r="G26" s="79"/>
      <c r="H26" s="184"/>
      <c r="I26" s="184"/>
      <c r="J26" s="185"/>
    </row>
    <row r="27" spans="1:10" ht="15.6">
      <c r="A27" s="77" t="s">
        <v>116</v>
      </c>
      <c r="B27" s="78"/>
      <c r="C27" s="79"/>
      <c r="D27" s="79"/>
      <c r="E27" s="80"/>
      <c r="F27" s="79"/>
      <c r="G27" s="79"/>
      <c r="H27" s="184"/>
      <c r="I27" s="184"/>
      <c r="J27" s="185"/>
    </row>
    <row r="28" spans="1:10" ht="15.6">
      <c r="A28" s="77" t="s">
        <v>117</v>
      </c>
      <c r="B28" s="78"/>
      <c r="C28" s="79"/>
      <c r="D28" s="79"/>
      <c r="E28" s="80"/>
      <c r="F28" s="79"/>
      <c r="G28" s="79"/>
      <c r="H28" s="184"/>
      <c r="I28" s="184"/>
      <c r="J28" s="185"/>
    </row>
    <row r="29" spans="1:10" ht="15.6">
      <c r="A29" s="77" t="s">
        <v>100</v>
      </c>
      <c r="B29" s="78" t="s">
        <v>73</v>
      </c>
      <c r="C29" s="79">
        <v>1</v>
      </c>
      <c r="D29" s="79">
        <v>1</v>
      </c>
      <c r="E29" s="79"/>
      <c r="F29" s="79"/>
      <c r="G29" s="79"/>
      <c r="H29" s="184"/>
      <c r="I29" s="184"/>
      <c r="J29" s="185"/>
    </row>
    <row r="30" spans="1:10" ht="15.6">
      <c r="A30" s="77" t="s">
        <v>101</v>
      </c>
      <c r="B30" s="78" t="s">
        <v>60</v>
      </c>
      <c r="C30" s="79">
        <v>2</v>
      </c>
      <c r="D30" s="79">
        <v>1</v>
      </c>
      <c r="E30" s="79"/>
      <c r="F30" s="79"/>
      <c r="G30" s="79"/>
      <c r="H30" s="184"/>
      <c r="I30" s="184"/>
      <c r="J30" s="185"/>
    </row>
    <row r="31" spans="1:10" ht="15.6">
      <c r="A31" s="77" t="s">
        <v>102</v>
      </c>
      <c r="B31" s="78" t="s">
        <v>64</v>
      </c>
      <c r="C31" s="79">
        <v>3</v>
      </c>
      <c r="D31" s="79">
        <v>1</v>
      </c>
      <c r="E31" s="79"/>
      <c r="F31" s="79"/>
      <c r="G31" s="79"/>
      <c r="H31" s="184"/>
      <c r="I31" s="184"/>
      <c r="J31" s="185"/>
    </row>
    <row r="32" spans="1:10" ht="15.6">
      <c r="A32" s="77" t="s">
        <v>103</v>
      </c>
      <c r="B32" s="78" t="s">
        <v>242</v>
      </c>
      <c r="C32" s="79">
        <v>4</v>
      </c>
      <c r="D32" s="79">
        <v>1</v>
      </c>
      <c r="E32" s="79"/>
      <c r="F32" s="79"/>
      <c r="G32" s="79"/>
      <c r="H32" s="184"/>
      <c r="I32" s="184"/>
      <c r="J32" s="185"/>
    </row>
    <row r="33" spans="1:10" ht="15.6">
      <c r="A33" s="77" t="s">
        <v>104</v>
      </c>
      <c r="B33" s="78" t="s">
        <v>243</v>
      </c>
      <c r="C33" s="79">
        <v>5</v>
      </c>
      <c r="D33" s="79">
        <v>1</v>
      </c>
      <c r="E33" s="79"/>
      <c r="F33" s="79"/>
      <c r="G33" s="79"/>
      <c r="H33" s="184"/>
      <c r="I33" s="184"/>
      <c r="J33" s="185"/>
    </row>
    <row r="34" spans="1:10" ht="15.6">
      <c r="A34" s="77" t="s">
        <v>118</v>
      </c>
      <c r="B34" s="78" t="s">
        <v>248</v>
      </c>
      <c r="C34" s="79">
        <v>12</v>
      </c>
      <c r="D34" s="79">
        <v>1</v>
      </c>
      <c r="E34" s="79"/>
      <c r="F34" s="79"/>
      <c r="G34" s="79"/>
      <c r="H34" s="184"/>
      <c r="I34" s="184"/>
      <c r="J34" s="185"/>
    </row>
    <row r="35" spans="1:10" ht="15.6">
      <c r="A35" s="77" t="s">
        <v>82</v>
      </c>
      <c r="B35" s="78" t="s">
        <v>5</v>
      </c>
      <c r="C35" s="79" t="s">
        <v>5</v>
      </c>
      <c r="D35" s="79">
        <v>1</v>
      </c>
      <c r="E35" s="79"/>
      <c r="F35" s="79"/>
      <c r="G35" s="79"/>
      <c r="H35" s="184"/>
      <c r="I35" s="184"/>
      <c r="J35" s="185"/>
    </row>
    <row r="36" spans="1:10" ht="15.6">
      <c r="A36" s="77" t="s">
        <v>83</v>
      </c>
      <c r="B36" s="78"/>
      <c r="C36" s="79"/>
      <c r="D36" s="79"/>
      <c r="E36" s="79"/>
      <c r="F36" s="79"/>
      <c r="G36" s="79"/>
      <c r="H36" s="184"/>
      <c r="I36" s="184"/>
      <c r="J36" s="185"/>
    </row>
    <row r="37" spans="1:10" ht="15.6">
      <c r="A37" s="77" t="s">
        <v>84</v>
      </c>
      <c r="B37" s="78"/>
      <c r="C37" s="79"/>
      <c r="D37" s="79"/>
      <c r="E37" s="79"/>
      <c r="F37" s="79"/>
      <c r="G37" s="79"/>
      <c r="H37" s="184"/>
      <c r="I37" s="184"/>
      <c r="J37" s="185"/>
    </row>
    <row r="38" spans="1:10" ht="15.6">
      <c r="A38" s="77" t="s">
        <v>85</v>
      </c>
      <c r="B38" s="78"/>
      <c r="C38" s="79"/>
      <c r="D38" s="79"/>
      <c r="E38" s="79"/>
      <c r="F38" s="79"/>
      <c r="G38" s="79"/>
      <c r="H38" s="184"/>
      <c r="I38" s="184"/>
      <c r="J38" s="185"/>
    </row>
    <row r="39" spans="1:10" ht="15.6">
      <c r="A39" s="77" t="s">
        <v>86</v>
      </c>
      <c r="B39" s="78"/>
      <c r="C39" s="79"/>
      <c r="D39" s="79"/>
      <c r="E39" s="79"/>
      <c r="F39" s="79"/>
      <c r="G39" s="79"/>
      <c r="H39" s="184"/>
      <c r="I39" s="184"/>
      <c r="J39" s="185"/>
    </row>
    <row r="40" spans="1:10" ht="15.6">
      <c r="A40" s="77" t="s">
        <v>87</v>
      </c>
      <c r="B40" s="78"/>
      <c r="C40" s="79"/>
      <c r="D40" s="79"/>
      <c r="E40" s="79"/>
      <c r="F40" s="79"/>
      <c r="G40" s="79"/>
      <c r="H40" s="184"/>
      <c r="I40" s="184"/>
      <c r="J40" s="185"/>
    </row>
    <row r="41" spans="1:10" ht="15.6">
      <c r="A41" s="77" t="s">
        <v>109</v>
      </c>
      <c r="B41" s="78"/>
      <c r="C41" s="79"/>
      <c r="D41" s="79"/>
      <c r="E41" s="79"/>
      <c r="F41" s="79"/>
      <c r="G41" s="79"/>
      <c r="H41" s="184"/>
      <c r="I41" s="184"/>
      <c r="J41" s="185"/>
    </row>
    <row r="42" spans="1:10" ht="15.6">
      <c r="A42" s="77" t="s">
        <v>110</v>
      </c>
      <c r="B42" s="78"/>
      <c r="C42" s="79"/>
      <c r="D42" s="79"/>
      <c r="E42" s="79"/>
      <c r="F42" s="79"/>
      <c r="G42" s="79"/>
      <c r="H42" s="184"/>
      <c r="I42" s="184"/>
      <c r="J42" s="185"/>
    </row>
    <row r="43" spans="1:10" ht="15.6">
      <c r="A43" s="77" t="s">
        <v>119</v>
      </c>
      <c r="B43" s="78"/>
      <c r="C43" s="79"/>
      <c r="D43" s="79"/>
      <c r="E43" s="80"/>
      <c r="F43" s="79"/>
      <c r="G43" s="79"/>
      <c r="H43" s="184"/>
      <c r="I43" s="184"/>
      <c r="J43" s="185"/>
    </row>
    <row r="44" spans="1:10" ht="15.6">
      <c r="A44" s="77" t="s">
        <v>120</v>
      </c>
      <c r="B44" s="78"/>
      <c r="C44" s="79"/>
      <c r="D44" s="79"/>
      <c r="E44" s="80"/>
      <c r="F44" s="79"/>
      <c r="G44" s="79"/>
      <c r="H44" s="184"/>
      <c r="I44" s="184"/>
      <c r="J44" s="185"/>
    </row>
    <row r="45" spans="1:10" ht="15.6">
      <c r="A45" s="77" t="s">
        <v>121</v>
      </c>
      <c r="B45" s="78"/>
      <c r="C45" s="79"/>
      <c r="D45" s="79"/>
      <c r="E45" s="80"/>
      <c r="F45" s="79"/>
      <c r="G45" s="79"/>
      <c r="H45" s="184"/>
      <c r="I45" s="184"/>
      <c r="J45" s="185"/>
    </row>
    <row r="46" spans="1:10" ht="15.6">
      <c r="A46" s="77" t="s">
        <v>122</v>
      </c>
      <c r="B46" s="78"/>
      <c r="C46" s="79"/>
      <c r="D46" s="79"/>
      <c r="E46" s="80"/>
      <c r="F46" s="79"/>
      <c r="G46" s="79"/>
      <c r="H46" s="184"/>
      <c r="I46" s="184"/>
      <c r="J46" s="185"/>
    </row>
    <row r="47" spans="1:10" ht="15.6">
      <c r="A47" s="77" t="s">
        <v>123</v>
      </c>
      <c r="B47" s="78"/>
      <c r="C47" s="79"/>
      <c r="D47" s="79"/>
      <c r="E47" s="80"/>
      <c r="F47" s="79"/>
      <c r="G47" s="79"/>
      <c r="H47" s="184"/>
      <c r="I47" s="184"/>
      <c r="J47" s="185"/>
    </row>
    <row r="48" spans="1:10" ht="15.6">
      <c r="A48" s="77" t="s">
        <v>124</v>
      </c>
      <c r="B48" s="78"/>
      <c r="C48" s="79"/>
      <c r="D48" s="79"/>
      <c r="E48" s="80"/>
      <c r="F48" s="79"/>
      <c r="G48" s="79"/>
      <c r="H48" s="184"/>
      <c r="I48" s="184"/>
      <c r="J48" s="185"/>
    </row>
    <row r="49" spans="1:10" ht="15.6">
      <c r="A49" s="77" t="s">
        <v>125</v>
      </c>
      <c r="B49" s="78"/>
      <c r="C49" s="79"/>
      <c r="D49" s="79"/>
      <c r="E49" s="80"/>
      <c r="F49" s="79"/>
      <c r="G49" s="79"/>
      <c r="H49" s="184"/>
      <c r="I49" s="184"/>
      <c r="J49" s="185"/>
    </row>
    <row r="50" spans="1:10" ht="15.6">
      <c r="A50" s="77" t="s">
        <v>126</v>
      </c>
      <c r="B50" s="78"/>
      <c r="C50" s="79"/>
      <c r="D50" s="79"/>
      <c r="E50" s="80"/>
      <c r="F50" s="79"/>
      <c r="G50" s="79"/>
      <c r="H50" s="184"/>
      <c r="I50" s="184"/>
      <c r="J50" s="185"/>
    </row>
    <row r="51" spans="1:10" ht="15.6">
      <c r="A51" s="77" t="s">
        <v>127</v>
      </c>
      <c r="B51" s="78"/>
      <c r="C51" s="79"/>
      <c r="D51" s="79"/>
      <c r="E51" s="80"/>
      <c r="F51" s="79"/>
      <c r="G51" s="79"/>
      <c r="H51" s="184"/>
      <c r="I51" s="184"/>
      <c r="J51" s="185"/>
    </row>
    <row r="52" spans="1:10" ht="15.6">
      <c r="A52" s="77" t="s">
        <v>128</v>
      </c>
      <c r="B52" s="78"/>
      <c r="C52" s="79"/>
      <c r="D52" s="79"/>
      <c r="E52" s="80"/>
      <c r="F52" s="79"/>
      <c r="G52" s="79"/>
      <c r="H52" s="184"/>
      <c r="I52" s="184"/>
      <c r="J52" s="185"/>
    </row>
    <row r="53" spans="1:10" ht="15.6">
      <c r="A53" s="77" t="s">
        <v>143</v>
      </c>
      <c r="B53" s="78"/>
      <c r="C53" s="79"/>
      <c r="D53" s="79"/>
      <c r="E53" s="79"/>
      <c r="F53" s="79"/>
      <c r="G53" s="79"/>
      <c r="H53" s="184"/>
      <c r="I53" s="184"/>
      <c r="J53" s="185"/>
    </row>
    <row r="54" spans="1:10" ht="15.6">
      <c r="A54" s="77" t="s">
        <v>144</v>
      </c>
      <c r="B54" s="78"/>
      <c r="C54" s="79"/>
      <c r="D54" s="79"/>
      <c r="E54" s="79"/>
      <c r="F54" s="79"/>
      <c r="G54" s="79"/>
      <c r="H54" s="184"/>
      <c r="I54" s="184"/>
      <c r="J54" s="185"/>
    </row>
    <row r="55" spans="1:10" ht="15.6">
      <c r="A55" s="77" t="s">
        <v>145</v>
      </c>
      <c r="B55" s="78"/>
      <c r="C55" s="79"/>
      <c r="D55" s="79"/>
      <c r="E55" s="79"/>
      <c r="F55" s="79"/>
      <c r="G55" s="79"/>
      <c r="H55" s="184"/>
      <c r="I55" s="184"/>
      <c r="J55" s="185"/>
    </row>
    <row r="56" spans="1:10" ht="15.6">
      <c r="A56" s="77" t="s">
        <v>146</v>
      </c>
      <c r="B56" s="78"/>
      <c r="C56" s="79"/>
      <c r="D56" s="79"/>
      <c r="E56" s="79"/>
      <c r="F56" s="79"/>
      <c r="G56" s="79"/>
      <c r="H56" s="184"/>
      <c r="I56" s="184"/>
      <c r="J56" s="185"/>
    </row>
    <row r="57" spans="1:10" ht="15.6">
      <c r="A57" s="77" t="s">
        <v>147</v>
      </c>
      <c r="B57" s="78"/>
      <c r="C57" s="79"/>
      <c r="D57" s="79"/>
      <c r="E57" s="79"/>
      <c r="F57" s="79"/>
      <c r="G57" s="79"/>
      <c r="H57" s="184"/>
      <c r="I57" s="184"/>
      <c r="J57" s="185"/>
    </row>
    <row r="58" spans="1:10" ht="15.6">
      <c r="A58" s="77" t="s">
        <v>148</v>
      </c>
      <c r="B58" s="78"/>
      <c r="C58" s="79"/>
      <c r="D58" s="79"/>
      <c r="E58" s="79"/>
      <c r="F58" s="79"/>
      <c r="G58" s="79"/>
      <c r="H58" s="184"/>
      <c r="I58" s="184"/>
      <c r="J58" s="185"/>
    </row>
    <row r="59" spans="1:10" ht="15.6">
      <c r="A59" s="77" t="s">
        <v>149</v>
      </c>
      <c r="B59" s="78"/>
      <c r="C59" s="79"/>
      <c r="D59" s="79"/>
      <c r="E59" s="79"/>
      <c r="F59" s="79"/>
      <c r="G59" s="79"/>
      <c r="H59" s="184"/>
      <c r="I59" s="184"/>
      <c r="J59" s="185"/>
    </row>
    <row r="60" spans="1:10" ht="15.6">
      <c r="A60" s="77" t="s">
        <v>150</v>
      </c>
      <c r="B60" s="78"/>
      <c r="C60" s="79"/>
      <c r="D60" s="79"/>
      <c r="E60" s="79"/>
      <c r="F60" s="79"/>
      <c r="G60" s="79"/>
      <c r="H60" s="184"/>
      <c r="I60" s="184"/>
      <c r="J60" s="185"/>
    </row>
    <row r="61" spans="1:10" ht="15.6">
      <c r="A61" s="77" t="s">
        <v>151</v>
      </c>
      <c r="B61" s="78"/>
      <c r="C61" s="79"/>
      <c r="D61" s="79"/>
      <c r="E61" s="79"/>
      <c r="F61" s="79"/>
      <c r="G61" s="79"/>
      <c r="H61" s="184"/>
      <c r="I61" s="184"/>
      <c r="J61" s="185"/>
    </row>
    <row r="62" spans="1:10" ht="15.6">
      <c r="A62" s="77" t="s">
        <v>152</v>
      </c>
      <c r="B62" s="78"/>
      <c r="C62" s="79"/>
      <c r="D62" s="79"/>
      <c r="E62" s="79"/>
      <c r="F62" s="79"/>
      <c r="G62" s="79"/>
      <c r="H62" s="184"/>
      <c r="I62" s="184"/>
      <c r="J62" s="185"/>
    </row>
    <row r="63" spans="1:10" ht="15.6">
      <c r="A63" s="77" t="s">
        <v>153</v>
      </c>
      <c r="B63" s="78"/>
      <c r="C63" s="79"/>
      <c r="D63" s="79"/>
      <c r="E63" s="79"/>
      <c r="F63" s="79"/>
      <c r="G63" s="79"/>
      <c r="H63" s="184"/>
      <c r="I63" s="184"/>
      <c r="J63" s="185"/>
    </row>
    <row r="64" spans="1:10" ht="15.6">
      <c r="A64" s="77" t="s">
        <v>154</v>
      </c>
      <c r="B64" s="78"/>
      <c r="C64" s="79"/>
      <c r="D64" s="79"/>
      <c r="E64" s="79"/>
      <c r="F64" s="79"/>
      <c r="G64" s="79"/>
      <c r="H64" s="184"/>
      <c r="I64" s="184"/>
      <c r="J64" s="185"/>
    </row>
    <row r="65" spans="1:10" ht="15.6">
      <c r="A65" s="77" t="s">
        <v>155</v>
      </c>
      <c r="B65" s="78"/>
      <c r="C65" s="79"/>
      <c r="D65" s="79"/>
      <c r="E65" s="79"/>
      <c r="F65" s="79"/>
      <c r="G65" s="79"/>
      <c r="H65" s="184"/>
      <c r="I65" s="184"/>
      <c r="J65" s="185"/>
    </row>
    <row r="66" spans="1:10" ht="15.6">
      <c r="A66" s="77" t="s">
        <v>156</v>
      </c>
      <c r="B66" s="78"/>
      <c r="C66" s="79"/>
      <c r="D66" s="79"/>
      <c r="E66" s="79"/>
      <c r="F66" s="79"/>
      <c r="G66" s="79"/>
      <c r="H66" s="184"/>
      <c r="I66" s="184"/>
      <c r="J66" s="185"/>
    </row>
    <row r="67" spans="1:10" ht="15.6">
      <c r="A67" s="77" t="s">
        <v>157</v>
      </c>
      <c r="B67" s="78"/>
      <c r="C67" s="79"/>
      <c r="D67" s="79"/>
      <c r="E67" s="80"/>
      <c r="F67" s="79"/>
      <c r="G67" s="79"/>
      <c r="H67" s="184"/>
      <c r="I67" s="184"/>
      <c r="J67" s="185"/>
    </row>
    <row r="68" spans="1:10" ht="15.6">
      <c r="A68" s="77" t="s">
        <v>158</v>
      </c>
      <c r="B68" s="78"/>
      <c r="C68" s="79"/>
      <c r="D68" s="79"/>
      <c r="E68" s="80"/>
      <c r="F68" s="79"/>
      <c r="G68" s="79"/>
      <c r="H68" s="184"/>
      <c r="I68" s="184"/>
      <c r="J68" s="185"/>
    </row>
    <row r="69" spans="1:10" ht="15.6">
      <c r="A69" s="77" t="s">
        <v>159</v>
      </c>
      <c r="B69" s="78"/>
      <c r="C69" s="79"/>
      <c r="D69" s="79"/>
      <c r="E69" s="80"/>
      <c r="F69" s="79"/>
      <c r="G69" s="79"/>
      <c r="H69" s="184"/>
      <c r="I69" s="184"/>
      <c r="J69" s="185"/>
    </row>
    <row r="70" spans="1:10" ht="15.6">
      <c r="A70" s="77" t="s">
        <v>160</v>
      </c>
      <c r="B70" s="78"/>
      <c r="C70" s="79"/>
      <c r="D70" s="79"/>
      <c r="E70" s="80"/>
      <c r="F70" s="79"/>
      <c r="G70" s="79"/>
      <c r="H70" s="184"/>
      <c r="I70" s="184"/>
      <c r="J70" s="185"/>
    </row>
    <row r="71" spans="1:10" ht="15.6">
      <c r="A71" s="77" t="s">
        <v>161</v>
      </c>
      <c r="B71" s="78"/>
      <c r="C71" s="79"/>
      <c r="D71" s="79"/>
      <c r="E71" s="80"/>
      <c r="F71" s="79"/>
      <c r="G71" s="79"/>
      <c r="H71" s="184"/>
      <c r="I71" s="184"/>
      <c r="J71" s="185"/>
    </row>
    <row r="72" spans="1:10" ht="15.6">
      <c r="A72" s="77" t="s">
        <v>162</v>
      </c>
      <c r="B72" s="78"/>
      <c r="C72" s="79"/>
      <c r="D72" s="79"/>
      <c r="E72" s="80"/>
      <c r="F72" s="79"/>
      <c r="G72" s="79"/>
      <c r="H72" s="184"/>
      <c r="I72" s="184"/>
      <c r="J72" s="185"/>
    </row>
    <row r="73" spans="1:10" ht="15.6">
      <c r="A73" s="77" t="s">
        <v>163</v>
      </c>
      <c r="B73" s="78"/>
      <c r="C73" s="79"/>
      <c r="D73" s="79"/>
      <c r="E73" s="80"/>
      <c r="F73" s="79"/>
      <c r="G73" s="79"/>
      <c r="H73" s="184"/>
      <c r="I73" s="184"/>
      <c r="J73" s="185"/>
    </row>
    <row r="74" spans="1:10" ht="15.6">
      <c r="A74" s="77" t="s">
        <v>164</v>
      </c>
      <c r="B74" s="78"/>
      <c r="C74" s="79"/>
      <c r="D74" s="79"/>
      <c r="E74" s="80"/>
      <c r="F74" s="79"/>
      <c r="G74" s="79"/>
      <c r="H74" s="184"/>
      <c r="I74" s="184"/>
      <c r="J74" s="185"/>
    </row>
    <row r="75" spans="1:10" ht="15.6">
      <c r="A75" s="77" t="s">
        <v>165</v>
      </c>
      <c r="B75" s="78"/>
      <c r="C75" s="79"/>
      <c r="D75" s="79"/>
      <c r="E75" s="80"/>
      <c r="F75" s="79"/>
      <c r="G75" s="79"/>
      <c r="H75" s="184"/>
      <c r="I75" s="184"/>
      <c r="J75" s="185"/>
    </row>
    <row r="76" spans="1:10" ht="16.2" thickBot="1">
      <c r="A76" s="81" t="s">
        <v>166</v>
      </c>
      <c r="B76" s="82"/>
      <c r="C76" s="83"/>
      <c r="D76" s="83"/>
      <c r="E76" s="84"/>
      <c r="F76" s="83"/>
      <c r="G76" s="83"/>
      <c r="H76" s="199"/>
      <c r="I76" s="199"/>
      <c r="J76" s="200"/>
    </row>
  </sheetData>
  <mergeCells count="77">
    <mergeCell ref="H73:J73"/>
    <mergeCell ref="H74:J74"/>
    <mergeCell ref="H75:J75"/>
    <mergeCell ref="H76:J76"/>
    <mergeCell ref="H68:J68"/>
    <mergeCell ref="H69:J69"/>
    <mergeCell ref="H70:J70"/>
    <mergeCell ref="H71:J71"/>
    <mergeCell ref="H72:J72"/>
    <mergeCell ref="H63:J63"/>
    <mergeCell ref="H64:J64"/>
    <mergeCell ref="H65:J65"/>
    <mergeCell ref="H66:J66"/>
    <mergeCell ref="H67:J67"/>
    <mergeCell ref="H58:J58"/>
    <mergeCell ref="H59:J59"/>
    <mergeCell ref="H60:J60"/>
    <mergeCell ref="H61:J61"/>
    <mergeCell ref="H62:J62"/>
    <mergeCell ref="H53:J53"/>
    <mergeCell ref="H54:J54"/>
    <mergeCell ref="H55:J55"/>
    <mergeCell ref="H56:J56"/>
    <mergeCell ref="H57:J57"/>
    <mergeCell ref="H6:J6"/>
    <mergeCell ref="H3:J3"/>
    <mergeCell ref="A1:J1"/>
    <mergeCell ref="A2:J2"/>
    <mergeCell ref="C3:G3"/>
    <mergeCell ref="H4:J4"/>
    <mergeCell ref="H5:J5"/>
    <mergeCell ref="H18:J18"/>
    <mergeCell ref="H7:J7"/>
    <mergeCell ref="H8:J8"/>
    <mergeCell ref="H9:J9"/>
    <mergeCell ref="H10:J10"/>
    <mergeCell ref="H11:J11"/>
    <mergeCell ref="H12:J12"/>
    <mergeCell ref="H13:J13"/>
    <mergeCell ref="H14:J14"/>
    <mergeCell ref="H15:J15"/>
    <mergeCell ref="H16:J16"/>
    <mergeCell ref="H17:J17"/>
    <mergeCell ref="H29:J29"/>
    <mergeCell ref="H24:J24"/>
    <mergeCell ref="H26:J26"/>
    <mergeCell ref="H27:J27"/>
    <mergeCell ref="H25:J25"/>
    <mergeCell ref="H28:J28"/>
    <mergeCell ref="H19:J19"/>
    <mergeCell ref="H20:J20"/>
    <mergeCell ref="H21:J21"/>
    <mergeCell ref="H22:J22"/>
    <mergeCell ref="H23:J23"/>
    <mergeCell ref="H52:J52"/>
    <mergeCell ref="H42:J42"/>
    <mergeCell ref="H43:J43"/>
    <mergeCell ref="H44:J44"/>
    <mergeCell ref="H45:J45"/>
    <mergeCell ref="H46:J46"/>
    <mergeCell ref="H47:J47"/>
    <mergeCell ref="H48:J48"/>
    <mergeCell ref="H49:J49"/>
    <mergeCell ref="H51:J51"/>
    <mergeCell ref="H50:J50"/>
    <mergeCell ref="H41:J41"/>
    <mergeCell ref="H30:J30"/>
    <mergeCell ref="H31:J31"/>
    <mergeCell ref="H32:J32"/>
    <mergeCell ref="H33:J33"/>
    <mergeCell ref="H34:J34"/>
    <mergeCell ref="H36:J36"/>
    <mergeCell ref="H37:J37"/>
    <mergeCell ref="H38:J38"/>
    <mergeCell ref="H39:J39"/>
    <mergeCell ref="H40:J40"/>
    <mergeCell ref="H35:J35"/>
  </mergeCells>
  <phoneticPr fontId="2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election activeCell="D25" sqref="D25"/>
    </sheetView>
  </sheetViews>
  <sheetFormatPr defaultColWidth="8.77734375" defaultRowHeight="14.4"/>
  <cols>
    <col min="1" max="1" width="14.44140625" customWidth="1"/>
    <col min="2" max="2" width="9.6640625" customWidth="1"/>
    <col min="3" max="3" width="12.33203125" customWidth="1"/>
    <col min="4" max="4" width="9.77734375" customWidth="1"/>
    <col min="5" max="5" width="10.44140625" customWidth="1"/>
    <col min="6" max="6" width="7" customWidth="1"/>
    <col min="7" max="7" width="6.44140625" customWidth="1"/>
    <col min="8" max="8" width="7.6640625" customWidth="1"/>
    <col min="9" max="9" width="6.6640625" customWidth="1"/>
    <col min="10" max="11" width="14" customWidth="1"/>
  </cols>
  <sheetData>
    <row r="1" spans="1:11">
      <c r="A1" s="1" t="s">
        <v>0</v>
      </c>
      <c r="B1" t="s">
        <v>196</v>
      </c>
    </row>
    <row r="2" spans="1:11" ht="15" thickBot="1">
      <c r="A2" s="12" t="s">
        <v>168</v>
      </c>
      <c r="B2" s="12" t="s">
        <v>239</v>
      </c>
      <c r="C2" s="12" t="s">
        <v>239</v>
      </c>
      <c r="D2" s="12" t="s">
        <v>239</v>
      </c>
      <c r="E2" s="12" t="s">
        <v>239</v>
      </c>
      <c r="F2" s="12" t="s">
        <v>239</v>
      </c>
      <c r="G2" s="12" t="s">
        <v>239</v>
      </c>
      <c r="I2" s="13"/>
      <c r="J2" s="14"/>
      <c r="K2" s="14"/>
    </row>
    <row r="3" spans="1:11" ht="24">
      <c r="A3" s="105" t="s">
        <v>6</v>
      </c>
      <c r="B3" s="20" t="s">
        <v>228</v>
      </c>
      <c r="C3" s="20" t="s">
        <v>233</v>
      </c>
      <c r="D3" s="20" t="s">
        <v>234</v>
      </c>
      <c r="E3" s="20" t="s">
        <v>235</v>
      </c>
      <c r="F3" s="20" t="s">
        <v>236</v>
      </c>
      <c r="G3" s="21" t="s">
        <v>247</v>
      </c>
      <c r="I3" s="13"/>
      <c r="J3" s="14"/>
      <c r="K3" s="14"/>
    </row>
    <row r="4" spans="1:11">
      <c r="A4" s="22" t="s">
        <v>192</v>
      </c>
      <c r="B4" s="19" t="s">
        <v>230</v>
      </c>
      <c r="C4" s="19" t="s">
        <v>230</v>
      </c>
      <c r="D4" s="19"/>
      <c r="E4" s="19"/>
      <c r="F4" s="19"/>
      <c r="G4" s="23"/>
      <c r="H4" s="106" t="s">
        <v>193</v>
      </c>
      <c r="I4" s="13"/>
      <c r="J4" s="14"/>
      <c r="K4" s="14"/>
    </row>
    <row r="5" spans="1:11">
      <c r="A5" s="22" t="s">
        <v>194</v>
      </c>
      <c r="B5" s="19" t="s">
        <v>230</v>
      </c>
      <c r="C5" s="19"/>
      <c r="D5" s="19" t="s">
        <v>230</v>
      </c>
      <c r="E5" s="19"/>
      <c r="F5" s="19"/>
      <c r="G5" s="23"/>
      <c r="H5" t="s">
        <v>195</v>
      </c>
      <c r="I5" s="13"/>
    </row>
    <row r="6" spans="1:11">
      <c r="A6" s="22" t="s">
        <v>190</v>
      </c>
      <c r="B6" s="19"/>
      <c r="C6" s="19"/>
      <c r="D6" s="19"/>
      <c r="E6" s="19" t="s">
        <v>230</v>
      </c>
      <c r="F6" s="73"/>
      <c r="G6" s="142"/>
      <c r="H6" t="s">
        <v>191</v>
      </c>
      <c r="I6" s="13"/>
      <c r="K6" s="14"/>
    </row>
    <row r="7" spans="1:11">
      <c r="A7" s="22" t="s">
        <v>232</v>
      </c>
      <c r="B7" s="19"/>
      <c r="C7" s="19"/>
      <c r="D7" s="19"/>
      <c r="E7" s="19"/>
      <c r="F7" s="73" t="s">
        <v>230</v>
      </c>
      <c r="G7" s="142"/>
      <c r="H7" t="s">
        <v>229</v>
      </c>
      <c r="I7" s="13"/>
      <c r="K7" s="14"/>
    </row>
    <row r="8" spans="1:11">
      <c r="A8" s="108" t="s">
        <v>246</v>
      </c>
      <c r="B8" s="109"/>
      <c r="C8" s="109"/>
      <c r="D8" s="109"/>
      <c r="E8" s="109"/>
      <c r="F8" s="143"/>
      <c r="G8" s="132" t="s">
        <v>230</v>
      </c>
      <c r="H8" t="s">
        <v>245</v>
      </c>
      <c r="I8" s="13"/>
      <c r="K8" s="14"/>
    </row>
    <row r="9" spans="1:11" ht="15" thickBot="1">
      <c r="A9" s="24" t="s">
        <v>2</v>
      </c>
      <c r="B9" s="25" t="s">
        <v>231</v>
      </c>
      <c r="C9" s="25" t="s">
        <v>240</v>
      </c>
      <c r="D9" s="25" t="s">
        <v>240</v>
      </c>
      <c r="E9" s="25" t="s">
        <v>240</v>
      </c>
      <c r="F9" s="25" t="s">
        <v>240</v>
      </c>
      <c r="G9" s="26" t="s">
        <v>240</v>
      </c>
      <c r="I9" s="13"/>
    </row>
    <row r="10" spans="1:11">
      <c r="A10" s="106"/>
      <c r="B10" s="106"/>
      <c r="C10" s="106"/>
      <c r="D10" s="106"/>
      <c r="E10" s="106"/>
      <c r="F10" s="106"/>
      <c r="G10" s="106"/>
    </row>
    <row r="11" spans="1:11" ht="15" thickBot="1">
      <c r="A11" s="12" t="s">
        <v>168</v>
      </c>
      <c r="B11" s="12" t="s">
        <v>239</v>
      </c>
      <c r="C11" s="12" t="s">
        <v>239</v>
      </c>
      <c r="D11" s="12" t="s">
        <v>239</v>
      </c>
      <c r="E11" s="12" t="s">
        <v>239</v>
      </c>
      <c r="F11" s="12"/>
      <c r="G11" s="106"/>
    </row>
    <row r="12" spans="1:11" ht="26.25" customHeight="1">
      <c r="A12" s="107" t="s">
        <v>169</v>
      </c>
      <c r="B12" s="20" t="s">
        <v>221</v>
      </c>
      <c r="C12" s="20" t="s">
        <v>222</v>
      </c>
      <c r="D12" s="20" t="s">
        <v>223</v>
      </c>
      <c r="E12" s="21" t="s">
        <v>224</v>
      </c>
      <c r="F12" s="106"/>
    </row>
    <row r="13" spans="1:11" ht="15" customHeight="1">
      <c r="A13" s="22" t="s">
        <v>192</v>
      </c>
      <c r="B13" s="19" t="s">
        <v>4</v>
      </c>
      <c r="C13" s="19" t="s">
        <v>4</v>
      </c>
      <c r="D13" s="19" t="s">
        <v>4</v>
      </c>
      <c r="E13" s="23" t="s">
        <v>4</v>
      </c>
      <c r="F13" t="s">
        <v>193</v>
      </c>
    </row>
    <row r="14" spans="1:11">
      <c r="A14" s="22" t="s">
        <v>216</v>
      </c>
      <c r="B14" s="19" t="s">
        <v>4</v>
      </c>
      <c r="C14" s="19" t="s">
        <v>4</v>
      </c>
      <c r="D14" s="19" t="s">
        <v>4</v>
      </c>
      <c r="E14" s="23" t="s">
        <v>4</v>
      </c>
      <c r="F14" t="s">
        <v>217</v>
      </c>
    </row>
    <row r="15" spans="1:11">
      <c r="A15" s="22" t="s">
        <v>213</v>
      </c>
      <c r="B15" s="19" t="s">
        <v>4</v>
      </c>
      <c r="C15" s="19" t="s">
        <v>4</v>
      </c>
      <c r="D15" s="19"/>
      <c r="E15" s="23"/>
      <c r="F15" s="106" t="s">
        <v>212</v>
      </c>
    </row>
    <row r="16" spans="1:11">
      <c r="A16" s="22" t="s">
        <v>214</v>
      </c>
      <c r="B16" s="19" t="s">
        <v>4</v>
      </c>
      <c r="C16" s="19"/>
      <c r="D16" s="19" t="s">
        <v>4</v>
      </c>
      <c r="E16" s="23"/>
      <c r="F16" s="106" t="s">
        <v>215</v>
      </c>
    </row>
    <row r="17" spans="1:6" ht="15" thickBot="1">
      <c r="A17" s="24" t="s">
        <v>2</v>
      </c>
      <c r="B17" s="25" t="s">
        <v>231</v>
      </c>
      <c r="C17" s="25" t="s">
        <v>241</v>
      </c>
      <c r="D17" s="25" t="s">
        <v>241</v>
      </c>
      <c r="E17" s="26" t="s">
        <v>240</v>
      </c>
      <c r="F17" s="106"/>
    </row>
    <row r="18" spans="1:6">
      <c r="E18" s="106"/>
      <c r="F18" s="106"/>
    </row>
    <row r="19" spans="1:6">
      <c r="E19" s="106"/>
      <c r="F19" s="106"/>
    </row>
    <row r="20" spans="1:6" ht="15" thickBot="1">
      <c r="A20" s="12" t="s">
        <v>168</v>
      </c>
      <c r="B20" s="12" t="s">
        <v>239</v>
      </c>
      <c r="C20" s="12" t="s">
        <v>239</v>
      </c>
      <c r="D20" s="12"/>
    </row>
    <row r="21" spans="1:6" ht="24">
      <c r="A21" s="107" t="s">
        <v>169</v>
      </c>
      <c r="B21" s="20" t="s">
        <v>237</v>
      </c>
      <c r="C21" s="20" t="s">
        <v>238</v>
      </c>
      <c r="D21" s="106"/>
    </row>
    <row r="22" spans="1:6">
      <c r="A22" s="22" t="s">
        <v>192</v>
      </c>
      <c r="B22" s="19" t="s">
        <v>4</v>
      </c>
      <c r="C22" s="19" t="s">
        <v>4</v>
      </c>
      <c r="D22" t="s">
        <v>193</v>
      </c>
    </row>
    <row r="23" spans="1:6">
      <c r="A23" s="22" t="s">
        <v>216</v>
      </c>
      <c r="B23" s="19" t="s">
        <v>4</v>
      </c>
      <c r="C23" s="19" t="s">
        <v>4</v>
      </c>
      <c r="D23" t="s">
        <v>217</v>
      </c>
    </row>
    <row r="24" spans="1:6">
      <c r="A24" s="22" t="s">
        <v>213</v>
      </c>
      <c r="B24" s="19" t="s">
        <v>4</v>
      </c>
      <c r="C24" s="19"/>
      <c r="D24" s="106" t="s">
        <v>212</v>
      </c>
    </row>
    <row r="25" spans="1:6">
      <c r="A25" s="22" t="s">
        <v>214</v>
      </c>
      <c r="B25" s="19" t="s">
        <v>230</v>
      </c>
      <c r="C25" s="19" t="s">
        <v>230</v>
      </c>
      <c r="D25" s="106" t="s">
        <v>215</v>
      </c>
    </row>
    <row r="26" spans="1:6" ht="15" thickBot="1">
      <c r="A26" s="24" t="s">
        <v>2</v>
      </c>
      <c r="B26" s="25" t="s">
        <v>225</v>
      </c>
      <c r="C26" s="25" t="s">
        <v>231</v>
      </c>
      <c r="D26" s="106"/>
    </row>
    <row r="30" spans="1:6" ht="13.95" customHeight="1"/>
    <row r="33" ht="13.95" customHeight="1"/>
    <row r="34" ht="13.95" customHeight="1"/>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election activeCell="I3" sqref="I3:N6"/>
    </sheetView>
  </sheetViews>
  <sheetFormatPr defaultColWidth="11.44140625" defaultRowHeight="14.4"/>
  <cols>
    <col min="1" max="1" width="13.6640625" customWidth="1"/>
    <col min="2" max="2" width="13.77734375" customWidth="1"/>
    <col min="3" max="3" width="14.44140625" customWidth="1"/>
    <col min="4" max="4" width="14.77734375" customWidth="1"/>
    <col min="5" max="5" width="14.44140625" customWidth="1"/>
    <col min="6" max="6" width="15.109375" customWidth="1"/>
    <col min="7" max="7" width="7.109375" customWidth="1"/>
    <col min="8" max="18" width="5.77734375" customWidth="1"/>
    <col min="19" max="19" width="6.77734375" customWidth="1"/>
    <col min="20" max="20" width="6.44140625" customWidth="1"/>
    <col min="23" max="23" width="20.109375" customWidth="1"/>
    <col min="24" max="24" width="21.5546875" customWidth="1"/>
  </cols>
  <sheetData>
    <row r="1" spans="1:28" ht="15" thickBot="1">
      <c r="A1" s="207" t="s">
        <v>26</v>
      </c>
      <c r="B1" s="207"/>
      <c r="C1" s="207"/>
      <c r="D1" s="207"/>
      <c r="E1" s="207"/>
      <c r="F1" s="207"/>
      <c r="H1" s="220" t="s">
        <v>139</v>
      </c>
      <c r="I1" s="221"/>
      <c r="J1" s="221"/>
      <c r="K1" s="221"/>
      <c r="L1" s="221"/>
      <c r="M1" s="221"/>
      <c r="N1" s="221"/>
      <c r="O1" s="221"/>
      <c r="P1" s="221"/>
      <c r="Q1" s="221"/>
      <c r="R1" s="221"/>
      <c r="S1" s="221"/>
      <c r="T1" s="222"/>
      <c r="W1" s="207" t="s">
        <v>26</v>
      </c>
      <c r="X1" s="207"/>
      <c r="Y1" s="207"/>
      <c r="Z1" s="207"/>
      <c r="AA1" s="207"/>
      <c r="AB1" s="207"/>
    </row>
    <row r="2" spans="1:28" ht="29.4" customHeight="1" thickBot="1">
      <c r="A2" s="86" t="str">
        <f>CONCATENATE(Samples!$C$5,": ",Samples!$B$5)</f>
        <v>8: PRMPv10_Neg</v>
      </c>
      <c r="B2" s="87" t="str">
        <f>CONCATENATE(Samples!$C$6,": ",Samples!$B$6)</f>
        <v>8: PRMPv10_Neg</v>
      </c>
      <c r="C2" s="87" t="str">
        <f>CONCATENATE(Samples!$C$7,": ",Samples!$B$7)</f>
        <v>9: PRMPv10_NegL</v>
      </c>
      <c r="D2" s="87" t="str">
        <f>CONCATENATE(Samples!$C$8,": ",Samples!$B$8)</f>
        <v>9: PRMPv10_NegL</v>
      </c>
      <c r="E2" s="87" t="str">
        <f>CONCATENATE(Samples!$C$9,": ",Samples!$B$9)</f>
        <v>11: PRMPv10_Neg</v>
      </c>
      <c r="F2" s="88" t="str">
        <f>CONCATENATE(Samples!$C$10,": ",Samples!$B$10)</f>
        <v>11: PRMPv10_Neg</v>
      </c>
      <c r="H2" s="96"/>
      <c r="I2" s="7">
        <v>1</v>
      </c>
      <c r="J2" s="8">
        <v>2</v>
      </c>
      <c r="K2" s="8">
        <v>3</v>
      </c>
      <c r="L2" s="8">
        <v>4</v>
      </c>
      <c r="M2" s="8">
        <v>5</v>
      </c>
      <c r="N2" s="8">
        <v>6</v>
      </c>
      <c r="O2" s="8">
        <v>7</v>
      </c>
      <c r="P2" s="8">
        <v>8</v>
      </c>
      <c r="Q2" s="8">
        <v>9</v>
      </c>
      <c r="R2" s="8">
        <v>10</v>
      </c>
      <c r="S2" s="8">
        <v>11</v>
      </c>
      <c r="T2" s="9">
        <v>12</v>
      </c>
      <c r="W2" s="86" t="str">
        <f>CONCATENATE(Samples!$C$5,": ",Samples!$B$5)</f>
        <v>8: PRMPv10_Neg</v>
      </c>
      <c r="X2" s="87" t="str">
        <f>CONCATENATE(Samples!$C$6,": ",Samples!$B$6)</f>
        <v>8: PRMPv10_Neg</v>
      </c>
      <c r="Y2" s="87" t="str">
        <f>CONCATENATE(Samples!$C$7,": ",Samples!$B$7)</f>
        <v>9: PRMPv10_NegL</v>
      </c>
      <c r="Z2" s="87" t="str">
        <f>CONCATENATE(Samples!$C$8,": ",Samples!$B$8)</f>
        <v>9: PRMPv10_NegL</v>
      </c>
      <c r="AA2" s="87" t="str">
        <f>CONCATENATE(Samples!$C$9,": ",Samples!$B$9)</f>
        <v>11: PRMPv10_Neg</v>
      </c>
      <c r="AB2" s="88" t="str">
        <f>CONCATENATE(Samples!$C$10,": ",Samples!$B$10)</f>
        <v>11: PRMPv10_Neg</v>
      </c>
    </row>
    <row r="3" spans="1:28" ht="48" customHeight="1">
      <c r="A3" s="89" t="str">
        <f>CONCATENATE(Samples!$C$11,": ",Samples!$B$11)</f>
        <v>6: PRMPv10+0P</v>
      </c>
      <c r="B3" s="144" t="str">
        <f>CONCATENATE(Samples!$C$12,": ",Samples!$B$12)</f>
        <v>6: PRMPv10+10P</v>
      </c>
      <c r="C3" s="90" t="str">
        <f>CONCATENATE(Samples!$C$13,": ",Samples!$B$13)</f>
        <v>6: PRMPv10+100P</v>
      </c>
      <c r="D3" s="90" t="str">
        <f>CONCATENATE(Samples!$C$14,": ",Samples!$B$14)</f>
        <v>10: PRMPv10+0P</v>
      </c>
      <c r="E3" s="144" t="str">
        <f>CONCATENATE(Samples!$C$15,": ",Samples!$B$15)</f>
        <v>10: PRMPv10+10P</v>
      </c>
      <c r="F3" s="91" t="str">
        <f>CONCATENATE(Samples!$C$16,": ",Samples!$B$16)</f>
        <v>10: PRMPv10+100P</v>
      </c>
      <c r="H3" s="37" t="s">
        <v>131</v>
      </c>
      <c r="I3" s="208" t="s">
        <v>137</v>
      </c>
      <c r="J3" s="209"/>
      <c r="K3" s="209"/>
      <c r="L3" s="209"/>
      <c r="M3" s="209"/>
      <c r="N3" s="210"/>
      <c r="O3" s="216" t="s">
        <v>170</v>
      </c>
      <c r="P3" s="209"/>
      <c r="Q3" s="209"/>
      <c r="R3" s="209"/>
      <c r="S3" s="209"/>
      <c r="T3" s="217"/>
      <c r="W3" s="89" t="str">
        <f>CONCATENATE(Samples!$C$11,": ",Samples!$B$11)</f>
        <v>6: PRMPv10+0P</v>
      </c>
      <c r="X3" s="90" t="str">
        <f>CONCATENATE(Samples!$C$12,": ",Samples!$B$12)</f>
        <v>6: PRMPv10+10P</v>
      </c>
      <c r="Y3" s="90" t="str">
        <f>CONCATENATE(Samples!$C$13,": ",Samples!$B$13)</f>
        <v>6: PRMPv10+100P</v>
      </c>
      <c r="Z3" s="90" t="str">
        <f>CONCATENATE(Samples!$C$14,": ",Samples!$B$14)</f>
        <v>10: PRMPv10+0P</v>
      </c>
      <c r="AA3" s="90" t="str">
        <f>CONCATENATE(Samples!$C$15,": ",Samples!$B$15)</f>
        <v>10: PRMPv10+10P</v>
      </c>
      <c r="AB3" s="91" t="str">
        <f>CONCATENATE(Samples!$C$16,": ",Samples!$B$16)</f>
        <v>10: PRMPv10+100P</v>
      </c>
    </row>
    <row r="4" spans="1:28" ht="27.6" customHeight="1">
      <c r="A4" s="89" t="str">
        <f>CONCATENATE(Samples!$C$17,": ",Samples!$B$17)</f>
        <v>6: PRMPv10+0P</v>
      </c>
      <c r="B4" s="144" t="str">
        <f>CONCATENATE(Samples!$C$18,": ",Samples!$B$18)</f>
        <v>6: PRMPv10+10P</v>
      </c>
      <c r="C4" s="90" t="str">
        <f>CONCATENATE(Samples!$C$19,": ",Samples!$B$19)</f>
        <v>6: PRMPv10+100P</v>
      </c>
      <c r="D4" s="90" t="str">
        <f>CONCATENATE(Samples!$C$20,": ",Samples!$B$20)</f>
        <v>10: PRMPv10+0P</v>
      </c>
      <c r="E4" s="144" t="str">
        <f>CONCATENATE(Samples!$C$21,": ",Samples!$B$21)</f>
        <v>10: PRMPv10+10P</v>
      </c>
      <c r="F4" s="91" t="str">
        <f>CONCATENATE(Samples!$C$22,": ",Samples!$B$22)</f>
        <v>10: PRMPv10+100P</v>
      </c>
      <c r="H4" s="10" t="s">
        <v>53</v>
      </c>
      <c r="I4" s="211"/>
      <c r="J4" s="212"/>
      <c r="K4" s="212"/>
      <c r="L4" s="212"/>
      <c r="M4" s="212"/>
      <c r="N4" s="213"/>
      <c r="O4" s="218"/>
      <c r="P4" s="212"/>
      <c r="Q4" s="212"/>
      <c r="R4" s="212"/>
      <c r="S4" s="212"/>
      <c r="T4" s="219"/>
      <c r="W4" s="89" t="str">
        <f>CONCATENATE(Samples!$C$17,": ",Samples!$B$17)</f>
        <v>6: PRMPv10+0P</v>
      </c>
      <c r="X4" s="90" t="str">
        <f>CONCATENATE(Samples!$C$18,": ",Samples!$B$18)</f>
        <v>6: PRMPv10+10P</v>
      </c>
      <c r="Y4" s="90" t="str">
        <f>CONCATENATE(Samples!$C$19,": ",Samples!$B$19)</f>
        <v>6: PRMPv10+100P</v>
      </c>
      <c r="Z4" s="90" t="str">
        <f>CONCATENATE(Samples!$C$20,": ",Samples!$B$20)</f>
        <v>10: PRMPv10+0P</v>
      </c>
      <c r="AA4" s="90" t="str">
        <f>CONCATENATE(Samples!$C$21,": ",Samples!$B$21)</f>
        <v>10: PRMPv10+10P</v>
      </c>
      <c r="AB4" s="91" t="str">
        <f>CONCATENATE(Samples!$C$22,": ",Samples!$B$22)</f>
        <v>10: PRMPv10+100P</v>
      </c>
    </row>
    <row r="5" spans="1:28" ht="39.6" customHeight="1" thickBot="1">
      <c r="A5" s="92" t="str">
        <f>CONCATENATE(Samples!$C$23,": ",Samples!$B$23)</f>
        <v>7: PRMPv10_Pos</v>
      </c>
      <c r="B5" s="93" t="str">
        <f>CONCATENATE(Samples!$C$24,": ",Samples!$B$24)</f>
        <v>7: PRMPv10_Pos</v>
      </c>
      <c r="C5" s="93" t="str">
        <f>CONCATENATE(Samples!$C$25,": ",Samples!$B$25)</f>
        <v xml:space="preserve">: </v>
      </c>
      <c r="D5" s="93" t="str">
        <f>CONCATENATE(Samples!$C$26,": ",Samples!$B$26)</f>
        <v xml:space="preserve">: </v>
      </c>
      <c r="E5" s="93" t="str">
        <f>CONCATENATE(Samples!$C$27,": ",Samples!$B$27)</f>
        <v xml:space="preserve">: </v>
      </c>
      <c r="F5" s="94" t="str">
        <f>CONCATENATE(Samples!$C$28,": ",Samples!$B$28)</f>
        <v xml:space="preserve">: </v>
      </c>
      <c r="H5" s="10" t="s">
        <v>132</v>
      </c>
      <c r="I5" s="211"/>
      <c r="J5" s="212"/>
      <c r="K5" s="212"/>
      <c r="L5" s="212"/>
      <c r="M5" s="212"/>
      <c r="N5" s="213"/>
      <c r="O5" s="218"/>
      <c r="P5" s="212"/>
      <c r="Q5" s="212"/>
      <c r="R5" s="212"/>
      <c r="S5" s="212"/>
      <c r="T5" s="219"/>
      <c r="W5" s="92" t="str">
        <f>CONCATENATE(Samples!$C$23,": ",Samples!$B$23)</f>
        <v>7: PRMPv10_Pos</v>
      </c>
      <c r="X5" s="93" t="str">
        <f>CONCATENATE(Samples!$C$25,": ",Samples!$B$25)</f>
        <v xml:space="preserve">: </v>
      </c>
      <c r="Y5" s="93" t="str">
        <f>CONCATENATE(Samples!$C$27,": ",Samples!$B$27)</f>
        <v xml:space="preserve">: </v>
      </c>
      <c r="Z5" s="93" t="e">
        <f>CONCATENATE(Samples!#REF!,": ",Samples!#REF!)</f>
        <v>#REF!</v>
      </c>
      <c r="AA5" s="93" t="e">
        <f>CONCATENATE(Samples!#REF!,": ",Samples!#REF!)</f>
        <v>#REF!</v>
      </c>
      <c r="AB5" s="94" t="str">
        <f>CONCATENATE(Samples!$C$28,": ",Samples!$B$28)</f>
        <v xml:space="preserve">: </v>
      </c>
    </row>
    <row r="6" spans="1:28">
      <c r="H6" s="10" t="s">
        <v>133</v>
      </c>
      <c r="I6" s="214"/>
      <c r="J6" s="205"/>
      <c r="K6" s="205"/>
      <c r="L6" s="205"/>
      <c r="M6" s="205"/>
      <c r="N6" s="215"/>
      <c r="O6" s="204"/>
      <c r="P6" s="205"/>
      <c r="Q6" s="205"/>
      <c r="R6" s="205"/>
      <c r="S6" s="205"/>
      <c r="T6" s="206"/>
    </row>
    <row r="7" spans="1:28" ht="15" thickBot="1">
      <c r="H7" s="10" t="s">
        <v>134</v>
      </c>
      <c r="I7" s="111"/>
      <c r="J7" s="110"/>
      <c r="K7" s="110"/>
      <c r="L7" s="110"/>
      <c r="M7" s="110"/>
      <c r="N7" s="110"/>
      <c r="O7" s="15"/>
      <c r="P7" s="15"/>
      <c r="Q7" s="15"/>
      <c r="R7" s="15"/>
      <c r="S7" s="15"/>
      <c r="T7" s="16"/>
      <c r="W7" s="207" t="s">
        <v>130</v>
      </c>
      <c r="X7" s="207"/>
      <c r="Y7" s="207"/>
      <c r="Z7" s="207"/>
      <c r="AA7" s="207"/>
      <c r="AB7" s="207"/>
    </row>
    <row r="8" spans="1:28" ht="15" customHeight="1" thickBot="1">
      <c r="A8" s="207" t="s">
        <v>130</v>
      </c>
      <c r="B8" s="207"/>
      <c r="C8" s="207"/>
      <c r="D8" s="207"/>
      <c r="E8" s="207"/>
      <c r="F8" s="207"/>
      <c r="H8" s="10" t="s">
        <v>135</v>
      </c>
      <c r="I8" s="111"/>
      <c r="J8" s="110"/>
      <c r="K8" s="110"/>
      <c r="L8" s="110"/>
      <c r="M8" s="110"/>
      <c r="N8" s="110"/>
      <c r="O8" s="201" t="s">
        <v>140</v>
      </c>
      <c r="P8" s="202"/>
      <c r="Q8" s="202"/>
      <c r="R8" s="202"/>
      <c r="S8" s="202"/>
      <c r="T8" s="203"/>
      <c r="W8" s="86" t="str">
        <f>CONCATENATE(Samples!$C$29,": ",Samples!$B$29)</f>
        <v>1: Multi</v>
      </c>
      <c r="X8" s="87" t="str">
        <f>CONCATENATE(Samples!$C$30,": ",Samples!$B$30)</f>
        <v>2: Blue</v>
      </c>
      <c r="Y8" s="87" t="str">
        <f>CONCATENATE(Samples!$C$31,": ",Samples!$B$31)</f>
        <v>3: Green</v>
      </c>
      <c r="Z8" s="87" t="str">
        <f>CONCATENATE(Samples!$C$32,": ",Samples!$B$32)</f>
        <v>4: Red1</v>
      </c>
      <c r="AA8" s="87" t="str">
        <f>CONCATENATE(Samples!$C$33,": ",Samples!$B$33)</f>
        <v>5: Red2</v>
      </c>
      <c r="AB8" s="88" t="str">
        <f>CONCATENATE(Samples!$C$34,": ",Samples!$B$34)</f>
        <v>12: Red3</v>
      </c>
    </row>
    <row r="9" spans="1:28">
      <c r="A9" s="145" t="str">
        <f>CONCATENATE(Samples!$C$29,": ",Samples!$B$29)</f>
        <v>1: Multi</v>
      </c>
      <c r="B9" s="146" t="str">
        <f>CONCATENATE(Samples!$C$30,": ",Samples!$B$30)</f>
        <v>2: Blue</v>
      </c>
      <c r="C9" s="146" t="str">
        <f>CONCATENATE(Samples!$C$31,": ",Samples!$B$31)</f>
        <v>3: Green</v>
      </c>
      <c r="D9" s="87" t="str">
        <f>CONCATENATE(Samples!$C$32,": ",Samples!$B$32)</f>
        <v>4: Red1</v>
      </c>
      <c r="E9" s="87" t="str">
        <f>CONCATENATE(Samples!$C$33,": ",Samples!$B$33)</f>
        <v>5: Red2</v>
      </c>
      <c r="F9" s="88" t="str">
        <f>CONCATENATE(Samples!$C$34,": ",Samples!$B$34)</f>
        <v>12: Red3</v>
      </c>
      <c r="H9" s="10" t="s">
        <v>58</v>
      </c>
      <c r="I9" s="111"/>
      <c r="J9" s="110"/>
      <c r="K9" s="110"/>
      <c r="L9" s="110"/>
      <c r="M9" s="110"/>
      <c r="N9" s="110"/>
      <c r="O9" s="204"/>
      <c r="P9" s="205"/>
      <c r="Q9" s="205"/>
      <c r="R9" s="205"/>
      <c r="S9" s="205"/>
      <c r="T9" s="206"/>
      <c r="W9" s="89" t="str">
        <f>CONCATENATE(Samples!$C$35,": ",Samples!$B$35)</f>
        <v>WT: WT</v>
      </c>
      <c r="X9" s="90" t="str">
        <f>CONCATENATE(Samples!$C$36,": ",Samples!$B$36)</f>
        <v xml:space="preserve">: </v>
      </c>
      <c r="Y9" s="90" t="str">
        <f>CONCATENATE(Samples!$C$37,": ",Samples!$B$37)</f>
        <v xml:space="preserve">: </v>
      </c>
      <c r="Z9" s="90" t="str">
        <f>CONCATENATE(Samples!$C$38,": ",Samples!$B$38)</f>
        <v xml:space="preserve">: </v>
      </c>
      <c r="AA9" s="90" t="str">
        <f>CONCATENATE(Samples!$C$39,": ",Samples!$B$39)</f>
        <v xml:space="preserve">: </v>
      </c>
      <c r="AB9" s="91" t="str">
        <f>CONCATENATE(Samples!$C$40,": ",Samples!$B$40)</f>
        <v xml:space="preserve">: </v>
      </c>
    </row>
    <row r="10" spans="1:28" ht="13.95" customHeight="1" thickBot="1">
      <c r="A10" s="147" t="str">
        <f>CONCATENATE(Samples!$C$35,": ",Samples!$B$35)</f>
        <v>WT: WT</v>
      </c>
      <c r="B10" s="90" t="str">
        <f>CONCATENATE(Samples!$C$36,": ",Samples!$B$36)</f>
        <v xml:space="preserve">: </v>
      </c>
      <c r="C10" s="90" t="str">
        <f>CONCATENATE(Samples!$C$37,": ",Samples!$B$37)</f>
        <v xml:space="preserve">: </v>
      </c>
      <c r="D10" s="90" t="str">
        <f>CONCATENATE(Samples!$C$38,": ",Samples!$B$38)</f>
        <v xml:space="preserve">: </v>
      </c>
      <c r="E10" s="90" t="str">
        <f>CONCATENATE(Samples!$C$39,": ",Samples!$B$39)</f>
        <v xml:space="preserve">: </v>
      </c>
      <c r="F10" s="91" t="str">
        <f>CONCATENATE(Samples!$C$40,": ",Samples!$B$40)</f>
        <v xml:space="preserve">: </v>
      </c>
      <c r="H10" s="36" t="s">
        <v>136</v>
      </c>
      <c r="I10" s="112"/>
      <c r="J10" s="113"/>
      <c r="K10" s="113"/>
      <c r="L10" s="113"/>
      <c r="M10" s="113"/>
      <c r="N10" s="113"/>
      <c r="O10" s="17"/>
      <c r="P10" s="17"/>
      <c r="Q10" s="17"/>
      <c r="R10" s="17"/>
      <c r="S10" s="17" t="s">
        <v>5</v>
      </c>
      <c r="T10" s="49" t="s">
        <v>59</v>
      </c>
      <c r="W10" s="89" t="str">
        <f>CONCATENATE(Samples!$C$41,": ",Samples!$B$41)</f>
        <v xml:space="preserve">: </v>
      </c>
      <c r="X10" s="90" t="str">
        <f>CONCATENATE(Samples!$C$42,": ",Samples!$B$42)</f>
        <v xml:space="preserve">: </v>
      </c>
      <c r="Y10" s="90" t="str">
        <f>CONCATENATE(Samples!$C$43,": ",Samples!$B$43)</f>
        <v xml:space="preserve">: </v>
      </c>
      <c r="Z10" s="90" t="str">
        <f>CONCATENATE(Samples!$C$44,": ",Samples!$B$44)</f>
        <v xml:space="preserve">: </v>
      </c>
      <c r="AA10" s="90" t="str">
        <f>CONCATENATE(Samples!$C$45,": ",Samples!$B$45)</f>
        <v xml:space="preserve">: </v>
      </c>
      <c r="AB10" s="91" t="str">
        <f>CONCATENATE(Samples!$C$46,": ",Samples!$B$46)</f>
        <v xml:space="preserve">: </v>
      </c>
    </row>
    <row r="11" spans="1:28" ht="18" customHeight="1" thickBot="1">
      <c r="A11" s="89" t="str">
        <f>CONCATENATE(Samples!$C$41,": ",Samples!$B$41)</f>
        <v xml:space="preserve">: </v>
      </c>
      <c r="B11" s="90" t="str">
        <f>CONCATENATE(Samples!$C$42,": ",Samples!$B$42)</f>
        <v xml:space="preserve">: </v>
      </c>
      <c r="C11" s="90" t="str">
        <f>CONCATENATE(Samples!$C$43,": ",Samples!$B$43)</f>
        <v xml:space="preserve">: </v>
      </c>
      <c r="D11" s="90" t="str">
        <f>CONCATENATE(Samples!$C$44,": ",Samples!$B$44)</f>
        <v xml:space="preserve">: </v>
      </c>
      <c r="E11" s="90" t="str">
        <f>CONCATENATE(Samples!$C$45,": ",Samples!$B$45)</f>
        <v xml:space="preserve">: </v>
      </c>
      <c r="F11" s="91" t="str">
        <f>CONCATENATE(Samples!$C$46,": ",Samples!$B$46)</f>
        <v xml:space="preserve">: </v>
      </c>
      <c r="W11" s="92" t="str">
        <f>CONCATENATE(Samples!$C$47,": ",Samples!$B$47)</f>
        <v xml:space="preserve">: </v>
      </c>
      <c r="X11" s="93" t="str">
        <f>CONCATENATE(Samples!$C$48,": ",Samples!$B$48)</f>
        <v xml:space="preserve">: </v>
      </c>
      <c r="Y11" s="93" t="str">
        <f>CONCATENATE(Samples!$C$49,": ",Samples!$B$49)</f>
        <v xml:space="preserve">: </v>
      </c>
      <c r="Z11" s="93" t="str">
        <f>CONCATENATE(Samples!$C$50,": ",Samples!$B$550)</f>
        <v xml:space="preserve">: </v>
      </c>
      <c r="AA11" s="93" t="str">
        <f>CONCATENATE(Samples!$C$51,": ",Samples!$B$51)</f>
        <v xml:space="preserve">: </v>
      </c>
      <c r="AB11" s="94" t="str">
        <f>CONCATENATE(Samples!$C$52,": ",Samples!$B$52)</f>
        <v xml:space="preserve">: </v>
      </c>
    </row>
    <row r="12" spans="1:28" ht="15" thickBot="1">
      <c r="A12" s="92" t="str">
        <f>CONCATENATE(Samples!$C$47,": ",Samples!$B$47)</f>
        <v xml:space="preserve">: </v>
      </c>
      <c r="B12" s="93" t="str">
        <f>CONCATENATE(Samples!$C$48,": ",Samples!$B$48)</f>
        <v xml:space="preserve">: </v>
      </c>
      <c r="C12" s="93" t="str">
        <f>CONCATENATE(Samples!$C$49,": ",Samples!$B$49)</f>
        <v xml:space="preserve">: </v>
      </c>
      <c r="D12" s="93" t="str">
        <f>CONCATENATE(Samples!$C$50,": ",Samples!$B$550)</f>
        <v xml:space="preserve">: </v>
      </c>
      <c r="E12" s="93" t="str">
        <f>CONCATENATE(Samples!$C$51,": ",Samples!$B$51)</f>
        <v xml:space="preserve">: </v>
      </c>
      <c r="F12" s="94" t="str">
        <f>CONCATENATE(Samples!$C$52,": ",Samples!$B$52)</f>
        <v xml:space="preserve">: </v>
      </c>
      <c r="H12" t="s">
        <v>138</v>
      </c>
    </row>
    <row r="18" spans="12:12" ht="13.95" customHeight="1"/>
    <row r="21" spans="12:12">
      <c r="L21" s="98"/>
    </row>
  </sheetData>
  <mergeCells count="8">
    <mergeCell ref="O8:T9"/>
    <mergeCell ref="A1:F1"/>
    <mergeCell ref="W7:AB7"/>
    <mergeCell ref="W1:AB1"/>
    <mergeCell ref="I3:N6"/>
    <mergeCell ref="O3:T6"/>
    <mergeCell ref="H1:T1"/>
    <mergeCell ref="A8:F8"/>
  </mergeCells>
  <phoneticPr fontId="2" type="noConversion"/>
  <pageMargins left="0.7" right="0.7" top="0.75" bottom="0.75" header="0.3" footer="0.3"/>
  <pageSetup orientation="landscape" horizontalDpi="0" verticalDpi="0"/>
  <colBreaks count="1" manualBreakCount="1">
    <brk id="6"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workbookViewId="0">
      <selection activeCell="E40" sqref="E40"/>
    </sheetView>
  </sheetViews>
  <sheetFormatPr defaultColWidth="8.77734375" defaultRowHeight="14.4"/>
  <cols>
    <col min="1" max="1" width="11.33203125" customWidth="1"/>
    <col min="2" max="2" width="9" customWidth="1"/>
    <col min="3" max="3" width="10.109375" customWidth="1"/>
    <col min="4" max="4" width="5.77734375" customWidth="1"/>
    <col min="5" max="5" width="9.6640625" customWidth="1"/>
    <col min="6" max="6" width="13.109375" customWidth="1"/>
    <col min="7" max="7" width="10.33203125" customWidth="1"/>
    <col min="8" max="8" width="9.33203125" customWidth="1"/>
    <col min="9" max="9" width="4.77734375" customWidth="1"/>
    <col min="10" max="10" width="9.77734375" customWidth="1"/>
    <col min="11" max="11" width="8.109375" customWidth="1"/>
    <col min="12" max="12" width="12" bestFit="1" customWidth="1"/>
    <col min="13" max="13" width="12.77734375" customWidth="1"/>
    <col min="14" max="14" width="12.44140625" customWidth="1"/>
    <col min="15" max="15" width="9.44140625" customWidth="1"/>
    <col min="16" max="16" width="6.44140625" customWidth="1"/>
    <col min="17" max="17" width="11.109375" customWidth="1"/>
    <col min="18" max="18" width="6.109375" customWidth="1"/>
    <col min="19" max="19" width="7.44140625" customWidth="1"/>
    <col min="20" max="20" width="9.77734375" customWidth="1"/>
  </cols>
  <sheetData>
    <row r="1" spans="1:18" ht="15" thickBot="1">
      <c r="A1" s="220" t="s">
        <v>179</v>
      </c>
      <c r="B1" s="221"/>
      <c r="C1" s="221"/>
      <c r="D1" s="221"/>
      <c r="E1" s="221"/>
      <c r="F1" s="221"/>
      <c r="G1" s="221"/>
      <c r="H1" s="221"/>
      <c r="I1" s="222"/>
    </row>
    <row r="2" spans="1:18">
      <c r="A2" s="122" t="s">
        <v>198</v>
      </c>
      <c r="B2" s="2"/>
      <c r="C2" s="2"/>
      <c r="D2" s="2"/>
      <c r="E2" s="2"/>
      <c r="F2" s="2"/>
      <c r="G2" s="2"/>
      <c r="H2" s="2"/>
      <c r="I2" s="38"/>
      <c r="K2" t="s">
        <v>16</v>
      </c>
      <c r="O2" s="15" t="s">
        <v>8</v>
      </c>
      <c r="P2" s="15" t="s">
        <v>9</v>
      </c>
      <c r="Q2" s="16" t="s">
        <v>10</v>
      </c>
    </row>
    <row r="3" spans="1:18" ht="15">
      <c r="A3" s="32" t="s">
        <v>197</v>
      </c>
      <c r="B3" s="3"/>
      <c r="C3" s="3"/>
      <c r="D3" s="3"/>
      <c r="E3" s="3"/>
      <c r="F3" s="3"/>
      <c r="G3" s="3"/>
      <c r="H3" s="3"/>
      <c r="I3" s="4"/>
      <c r="K3" t="s">
        <v>17</v>
      </c>
      <c r="O3" s="29">
        <v>30</v>
      </c>
      <c r="P3" s="30">
        <v>35</v>
      </c>
      <c r="Q3" s="33">
        <f>O3*(P3+2)</f>
        <v>1110</v>
      </c>
    </row>
    <row r="4" spans="1:18" ht="15">
      <c r="A4" s="32" t="s">
        <v>199</v>
      </c>
      <c r="B4" s="3"/>
      <c r="C4" s="3"/>
      <c r="D4" s="3"/>
      <c r="E4" s="3"/>
      <c r="F4" s="3"/>
      <c r="G4" s="3"/>
      <c r="H4" s="3"/>
      <c r="I4" s="4"/>
      <c r="O4" s="29">
        <v>2.4</v>
      </c>
      <c r="P4" s="30">
        <v>35</v>
      </c>
      <c r="Q4" s="33">
        <f>O4*(P4+2)</f>
        <v>88.8</v>
      </c>
    </row>
    <row r="5" spans="1:18" ht="15">
      <c r="A5" s="56" t="s">
        <v>200</v>
      </c>
      <c r="B5" s="3"/>
      <c r="C5" s="28"/>
      <c r="D5" s="3"/>
      <c r="E5" s="3"/>
      <c r="F5" s="3"/>
      <c r="G5" s="3"/>
      <c r="H5" s="3"/>
      <c r="I5" s="4"/>
      <c r="O5" s="3"/>
      <c r="P5" s="3" t="s">
        <v>18</v>
      </c>
      <c r="Q5" s="4">
        <f>Q3+Q4</f>
        <v>1198.8</v>
      </c>
    </row>
    <row r="6" spans="1:18" ht="15">
      <c r="A6" s="56"/>
      <c r="B6" s="3"/>
      <c r="C6" s="28"/>
      <c r="D6" s="3"/>
      <c r="E6" s="3"/>
      <c r="F6" s="3"/>
      <c r="G6" s="3"/>
      <c r="H6" s="3"/>
      <c r="I6" s="4"/>
      <c r="K6">
        <f>0.8*4</f>
        <v>3.2</v>
      </c>
    </row>
    <row r="7" spans="1:18" ht="15" customHeight="1">
      <c r="A7" s="138" t="s">
        <v>201</v>
      </c>
      <c r="B7" s="3"/>
      <c r="C7" s="3"/>
      <c r="D7" s="3"/>
      <c r="E7" s="3"/>
      <c r="F7" s="3"/>
      <c r="G7" s="3"/>
      <c r="H7" s="3"/>
      <c r="I7" s="4"/>
    </row>
    <row r="8" spans="1:18">
      <c r="A8" s="32" t="s">
        <v>188</v>
      </c>
      <c r="B8" s="3"/>
      <c r="C8" s="3"/>
      <c r="D8" s="3"/>
      <c r="E8" s="3"/>
      <c r="F8" s="3"/>
      <c r="G8" s="3"/>
      <c r="H8" s="3"/>
      <c r="I8" s="4"/>
    </row>
    <row r="9" spans="1:18" ht="15" thickBot="1">
      <c r="A9" s="10" t="s">
        <v>167</v>
      </c>
      <c r="B9" s="3"/>
      <c r="C9" s="3"/>
      <c r="D9" s="3"/>
      <c r="E9" s="3"/>
      <c r="F9" s="3"/>
      <c r="G9" s="3"/>
      <c r="H9" s="3"/>
      <c r="I9" s="4"/>
    </row>
    <row r="10" spans="1:18" ht="15" customHeight="1">
      <c r="A10" s="31" t="s">
        <v>202</v>
      </c>
      <c r="B10" s="3"/>
      <c r="C10" s="3"/>
      <c r="D10" s="3"/>
      <c r="E10" s="3"/>
      <c r="F10" s="3"/>
      <c r="G10" s="3"/>
      <c r="H10" s="3"/>
      <c r="I10" s="4"/>
      <c r="K10" s="3"/>
      <c r="L10" s="3"/>
      <c r="M10" s="3"/>
      <c r="N10" s="41" t="s">
        <v>20</v>
      </c>
      <c r="O10" s="39" t="s">
        <v>22</v>
      </c>
    </row>
    <row r="11" spans="1:18" ht="15" thickBot="1">
      <c r="A11" s="10"/>
      <c r="B11" s="3"/>
      <c r="C11" s="3"/>
      <c r="D11" s="3"/>
      <c r="E11" s="3"/>
      <c r="F11" s="3"/>
      <c r="G11" s="3"/>
      <c r="H11" s="3"/>
      <c r="I11" s="4"/>
      <c r="K11" s="3"/>
      <c r="L11" s="3"/>
      <c r="M11" s="3"/>
      <c r="N11" s="44">
        <v>3600000</v>
      </c>
      <c r="O11" s="49">
        <v>0.5</v>
      </c>
    </row>
    <row r="12" spans="1:18" ht="16.95" customHeight="1">
      <c r="A12" s="133" t="s">
        <v>203</v>
      </c>
      <c r="B12" s="3"/>
      <c r="C12" s="3"/>
      <c r="D12" s="3"/>
      <c r="E12" s="3"/>
      <c r="F12" s="3"/>
      <c r="G12" s="3"/>
      <c r="H12" s="3"/>
      <c r="I12" s="4"/>
      <c r="K12" s="48" t="s">
        <v>21</v>
      </c>
      <c r="L12" s="40" t="s">
        <v>19</v>
      </c>
      <c r="M12" s="43" t="s">
        <v>23</v>
      </c>
      <c r="N12" s="47" t="s">
        <v>24</v>
      </c>
      <c r="O12" s="50" t="s">
        <v>25</v>
      </c>
    </row>
    <row r="13" spans="1:18" ht="16.05" customHeight="1" thickBot="1">
      <c r="A13" s="10" t="s">
        <v>187</v>
      </c>
      <c r="B13" s="3"/>
      <c r="C13" s="3"/>
      <c r="D13" s="3"/>
      <c r="E13" s="3"/>
      <c r="F13" s="3"/>
      <c r="G13" s="3"/>
      <c r="H13" s="3"/>
      <c r="I13" s="4"/>
      <c r="K13" s="44">
        <v>3190000</v>
      </c>
      <c r="L13" s="17">
        <v>3</v>
      </c>
      <c r="M13" s="17">
        <f>N11*(L13*O11)</f>
        <v>5400000</v>
      </c>
      <c r="N13" s="45">
        <f>(O11*L13)-O13</f>
        <v>-0.19278996865203757</v>
      </c>
      <c r="O13" s="46">
        <f>M13/K13</f>
        <v>1.6927899686520376</v>
      </c>
    </row>
    <row r="14" spans="1:18">
      <c r="A14" s="10" t="s">
        <v>204</v>
      </c>
      <c r="B14" s="3"/>
      <c r="C14" s="3"/>
      <c r="D14" s="3"/>
      <c r="E14" s="3"/>
      <c r="F14" s="3"/>
      <c r="G14" s="3"/>
      <c r="H14" s="3"/>
      <c r="I14" s="4"/>
    </row>
    <row r="15" spans="1:18">
      <c r="A15" s="42" t="s">
        <v>205</v>
      </c>
      <c r="B15" s="3"/>
      <c r="C15" s="3"/>
      <c r="D15" s="3"/>
      <c r="E15" s="3"/>
      <c r="F15" s="3"/>
      <c r="G15" s="3"/>
      <c r="H15" s="3"/>
      <c r="I15" s="4"/>
      <c r="K15" t="s">
        <v>15</v>
      </c>
    </row>
    <row r="16" spans="1:18" ht="15" thickBot="1">
      <c r="A16" s="139" t="s">
        <v>206</v>
      </c>
      <c r="B16" s="5"/>
      <c r="C16" s="5"/>
      <c r="D16" s="5"/>
      <c r="E16" s="5"/>
      <c r="F16" s="5"/>
      <c r="G16" s="5"/>
      <c r="H16" s="5"/>
      <c r="I16" s="6"/>
      <c r="K16" s="27" t="s">
        <v>11</v>
      </c>
      <c r="L16" s="3"/>
      <c r="M16" s="3"/>
      <c r="N16" s="3"/>
      <c r="O16" s="3"/>
      <c r="P16" s="15" t="s">
        <v>8</v>
      </c>
      <c r="Q16" s="15" t="s">
        <v>9</v>
      </c>
      <c r="R16" s="16" t="s">
        <v>10</v>
      </c>
    </row>
    <row r="17" spans="1:18" ht="15.6" thickBot="1">
      <c r="A17" s="223" t="s">
        <v>1</v>
      </c>
      <c r="B17" s="224"/>
      <c r="C17" s="224"/>
      <c r="D17" s="224"/>
      <c r="E17" s="224"/>
      <c r="F17" s="224"/>
      <c r="G17" s="224"/>
      <c r="H17" s="224"/>
      <c r="I17" s="225"/>
      <c r="K17" s="27" t="s">
        <v>7</v>
      </c>
      <c r="L17" s="3"/>
      <c r="M17" s="28"/>
      <c r="N17" s="3"/>
      <c r="O17" s="3"/>
      <c r="P17" s="29">
        <v>30</v>
      </c>
      <c r="Q17" s="30">
        <v>15</v>
      </c>
      <c r="R17" s="33">
        <f>P17*(Q17+2)</f>
        <v>510</v>
      </c>
    </row>
    <row r="18" spans="1:18" ht="15.6" thickBot="1">
      <c r="A18" s="122" t="s">
        <v>207</v>
      </c>
      <c r="B18" s="2"/>
      <c r="C18" s="2"/>
      <c r="D18" s="2"/>
      <c r="E18" s="2"/>
      <c r="F18" s="2"/>
      <c r="G18" s="2"/>
      <c r="H18" s="2"/>
      <c r="I18" s="38"/>
      <c r="K18" s="27" t="s">
        <v>13</v>
      </c>
      <c r="L18" s="3"/>
      <c r="M18" s="28"/>
      <c r="N18" s="3"/>
      <c r="O18" s="3"/>
      <c r="P18" s="29">
        <v>0.8</v>
      </c>
      <c r="Q18" s="30">
        <v>15</v>
      </c>
      <c r="R18" s="33">
        <f>P18*(Q18+2)</f>
        <v>13.600000000000001</v>
      </c>
    </row>
    <row r="19" spans="1:18">
      <c r="A19" s="10"/>
      <c r="B19" s="51" t="s">
        <v>172</v>
      </c>
      <c r="C19" s="52" t="s">
        <v>173</v>
      </c>
      <c r="D19" s="52" t="s">
        <v>174</v>
      </c>
      <c r="E19" s="52" t="s">
        <v>175</v>
      </c>
      <c r="F19" s="52" t="s">
        <v>176</v>
      </c>
      <c r="G19" s="115" t="s">
        <v>177</v>
      </c>
      <c r="H19" s="3"/>
      <c r="I19" s="4"/>
      <c r="K19" s="27" t="s">
        <v>14</v>
      </c>
      <c r="L19" s="3"/>
      <c r="M19" s="3"/>
      <c r="N19" s="3"/>
      <c r="O19" s="3"/>
      <c r="P19" s="15">
        <v>1.6</v>
      </c>
      <c r="Q19" s="34">
        <v>5</v>
      </c>
      <c r="R19" s="16">
        <f>P19*Q19</f>
        <v>8</v>
      </c>
    </row>
    <row r="20" spans="1:18" ht="15">
      <c r="A20" s="116"/>
      <c r="B20" s="136">
        <v>10000</v>
      </c>
      <c r="C20" s="15">
        <v>1</v>
      </c>
      <c r="D20" s="15">
        <v>1</v>
      </c>
      <c r="E20" s="15">
        <v>2000</v>
      </c>
      <c r="F20" s="135">
        <f>(D20*E20)-G20</f>
        <v>1999.8</v>
      </c>
      <c r="G20" s="137">
        <f>(C20*D20*E20)/B20</f>
        <v>0.2</v>
      </c>
      <c r="H20" s="3"/>
      <c r="I20" s="4"/>
      <c r="K20" s="35" t="s">
        <v>12</v>
      </c>
    </row>
    <row r="21" spans="1:18" ht="15">
      <c r="A21" s="10"/>
      <c r="B21" s="136">
        <v>10000</v>
      </c>
      <c r="C21" s="15">
        <v>10</v>
      </c>
      <c r="D21" s="15">
        <v>1</v>
      </c>
      <c r="E21" s="15">
        <v>2000</v>
      </c>
      <c r="F21" s="135">
        <f>(D21*E21)-G21</f>
        <v>1998</v>
      </c>
      <c r="G21" s="137">
        <f>(C21*D21*E21)/B21</f>
        <v>2</v>
      </c>
      <c r="H21" s="3"/>
      <c r="I21" s="4"/>
      <c r="J21" s="3"/>
      <c r="K21" s="11"/>
    </row>
    <row r="22" spans="1:18" ht="15.6" thickBot="1">
      <c r="A22" s="10"/>
      <c r="B22" s="136">
        <v>10000</v>
      </c>
      <c r="C22" s="15">
        <v>50</v>
      </c>
      <c r="D22" s="15">
        <v>1</v>
      </c>
      <c r="E22" s="15">
        <v>2000</v>
      </c>
      <c r="F22" s="135">
        <f>(D22*E22)-G22</f>
        <v>1990</v>
      </c>
      <c r="G22" s="137">
        <f>(C22*D22*E22)/B22</f>
        <v>10</v>
      </c>
      <c r="H22" s="3"/>
      <c r="I22" s="4"/>
      <c r="J22" s="3"/>
      <c r="K22" s="11"/>
      <c r="L22" s="31" t="s">
        <v>171</v>
      </c>
      <c r="M22" s="3"/>
      <c r="N22" s="3"/>
      <c r="O22" s="3"/>
      <c r="P22" s="3"/>
      <c r="Q22" s="3"/>
      <c r="R22" s="114"/>
    </row>
    <row r="23" spans="1:18" ht="15">
      <c r="A23" s="10"/>
      <c r="B23" s="136">
        <v>10000</v>
      </c>
      <c r="C23" s="15">
        <v>100</v>
      </c>
      <c r="D23" s="15">
        <v>1</v>
      </c>
      <c r="E23" s="15">
        <v>2000</v>
      </c>
      <c r="F23" s="135">
        <f>(D23*E23)-G23</f>
        <v>1980</v>
      </c>
      <c r="G23" s="137">
        <f>(C23*D23*E23)/B23</f>
        <v>20</v>
      </c>
      <c r="H23" s="3"/>
      <c r="I23" s="4"/>
      <c r="J23" s="3"/>
      <c r="K23" s="11"/>
      <c r="L23" s="10"/>
      <c r="M23" s="51" t="s">
        <v>172</v>
      </c>
      <c r="N23" s="52" t="s">
        <v>173</v>
      </c>
      <c r="O23" s="52" t="s">
        <v>174</v>
      </c>
      <c r="P23" s="52" t="s">
        <v>175</v>
      </c>
      <c r="Q23" s="52" t="s">
        <v>176</v>
      </c>
      <c r="R23" s="115" t="s">
        <v>177</v>
      </c>
    </row>
    <row r="24" spans="1:18" ht="15" thickBot="1">
      <c r="A24" s="10"/>
      <c r="B24" s="53">
        <v>10000</v>
      </c>
      <c r="C24" s="17">
        <v>150</v>
      </c>
      <c r="D24" s="17">
        <v>1</v>
      </c>
      <c r="E24" s="17">
        <v>2000</v>
      </c>
      <c r="F24" s="95">
        <f>(D24*E24)-G24</f>
        <v>1970</v>
      </c>
      <c r="G24" s="119">
        <f>(C24*D24*E24)/B24</f>
        <v>30</v>
      </c>
      <c r="H24" s="3"/>
      <c r="I24" s="4"/>
      <c r="L24" s="116"/>
      <c r="M24" s="53">
        <v>10000</v>
      </c>
      <c r="N24" s="17">
        <v>100</v>
      </c>
      <c r="O24" s="17">
        <v>8</v>
      </c>
      <c r="P24" s="17">
        <v>500</v>
      </c>
      <c r="Q24" s="117">
        <f>(O24*P24)-R24</f>
        <v>3960</v>
      </c>
      <c r="R24" s="118">
        <f>(N24*O24*P24)/M24</f>
        <v>40</v>
      </c>
    </row>
    <row r="25" spans="1:18" ht="15" customHeight="1" thickBot="1">
      <c r="A25" s="134" t="s">
        <v>178</v>
      </c>
      <c r="B25" s="3"/>
      <c r="C25" s="3"/>
      <c r="D25" s="3"/>
      <c r="E25" s="3"/>
      <c r="F25" s="3"/>
      <c r="G25" s="3"/>
      <c r="H25" s="3"/>
      <c r="I25" s="4"/>
      <c r="L25" s="123" t="s">
        <v>35</v>
      </c>
      <c r="M25" s="101" t="s">
        <v>33</v>
      </c>
      <c r="N25" s="101" t="s">
        <v>31</v>
      </c>
      <c r="O25" s="102" t="s">
        <v>32</v>
      </c>
    </row>
    <row r="26" spans="1:18" ht="15" thickBot="1">
      <c r="A26" s="36" t="s">
        <v>208</v>
      </c>
      <c r="B26" s="5"/>
      <c r="C26" s="5"/>
      <c r="D26" s="5"/>
      <c r="E26" s="5"/>
      <c r="F26" s="5"/>
      <c r="G26" s="5"/>
      <c r="H26" s="5"/>
      <c r="I26" s="6"/>
      <c r="L26" s="124">
        <v>32.4</v>
      </c>
      <c r="M26" s="58">
        <v>30</v>
      </c>
      <c r="N26" s="58">
        <v>2.4</v>
      </c>
      <c r="O26" s="103">
        <v>24</v>
      </c>
    </row>
    <row r="27" spans="1:18" ht="15" thickBot="1">
      <c r="A27" s="223" t="s">
        <v>3</v>
      </c>
      <c r="B27" s="224"/>
      <c r="C27" s="224"/>
      <c r="D27" s="224"/>
      <c r="E27" s="224"/>
      <c r="F27" s="224"/>
      <c r="G27" s="224"/>
      <c r="H27" s="224"/>
      <c r="I27" s="225"/>
      <c r="L27" s="125">
        <v>64.8</v>
      </c>
      <c r="M27" s="57">
        <v>60</v>
      </c>
      <c r="N27" s="57">
        <v>4.8</v>
      </c>
      <c r="O27" s="104">
        <v>12</v>
      </c>
    </row>
    <row r="28" spans="1:18" ht="15" thickBot="1">
      <c r="A28" s="10" t="s">
        <v>189</v>
      </c>
      <c r="B28" s="3"/>
      <c r="C28" s="3"/>
      <c r="D28" s="3"/>
      <c r="E28" s="3"/>
      <c r="F28" s="3"/>
      <c r="G28" s="3"/>
      <c r="H28" s="3"/>
      <c r="I28" s="4"/>
      <c r="L28" s="126">
        <v>129.6</v>
      </c>
      <c r="M28" s="127">
        <v>120</v>
      </c>
      <c r="N28" s="127">
        <v>9.6</v>
      </c>
      <c r="O28" s="128">
        <v>6</v>
      </c>
    </row>
    <row r="29" spans="1:18" ht="15" thickBot="1">
      <c r="A29" s="10"/>
      <c r="B29" s="3"/>
      <c r="C29" s="3"/>
      <c r="D29" s="3"/>
      <c r="E29" s="3"/>
      <c r="F29" s="3"/>
      <c r="G29" s="3"/>
      <c r="H29" s="3"/>
      <c r="I29" s="4"/>
    </row>
    <row r="30" spans="1:18" ht="29.4" thickBot="1">
      <c r="A30" s="36"/>
      <c r="B30" s="5"/>
      <c r="C30" s="5"/>
      <c r="D30" s="5"/>
      <c r="E30" s="5"/>
      <c r="F30" s="5"/>
      <c r="G30" s="5"/>
      <c r="H30" s="5"/>
      <c r="I30" s="6"/>
      <c r="L30" s="55" t="s">
        <v>181</v>
      </c>
      <c r="M30" s="54" t="s">
        <v>30</v>
      </c>
      <c r="N30" s="129" t="s">
        <v>180</v>
      </c>
    </row>
    <row r="31" spans="1:18">
      <c r="L31" s="226" t="s">
        <v>34</v>
      </c>
      <c r="M31" s="15" t="s">
        <v>28</v>
      </c>
      <c r="N31" s="16" t="s">
        <v>29</v>
      </c>
    </row>
    <row r="32" spans="1:18">
      <c r="L32" s="226"/>
      <c r="M32" s="15" t="s">
        <v>27</v>
      </c>
      <c r="N32" s="16" t="s">
        <v>184</v>
      </c>
    </row>
    <row r="33" spans="10:17" ht="19.05" customHeight="1">
      <c r="L33" s="226"/>
      <c r="M33" s="131" t="s">
        <v>182</v>
      </c>
      <c r="N33" s="120" t="s">
        <v>185</v>
      </c>
    </row>
    <row r="34" spans="10:17" ht="18" customHeight="1" thickBot="1">
      <c r="L34" s="227"/>
      <c r="M34" s="130" t="s">
        <v>183</v>
      </c>
      <c r="N34" s="121" t="s">
        <v>186</v>
      </c>
    </row>
    <row r="45" spans="10:17">
      <c r="Q45" s="14"/>
    </row>
    <row r="47" spans="10:17" ht="31.95" customHeight="1"/>
    <row r="48" spans="10:17" ht="15" customHeight="1">
      <c r="J48" s="14"/>
      <c r="L48" s="14"/>
      <c r="M48" s="14"/>
      <c r="N48" s="14"/>
      <c r="O48" s="14"/>
    </row>
    <row r="49" spans="5:17" ht="51.75" customHeight="1">
      <c r="L49" s="14"/>
      <c r="M49" s="14"/>
      <c r="N49" s="14"/>
      <c r="O49" s="14"/>
    </row>
    <row r="50" spans="5:17">
      <c r="L50" s="14"/>
      <c r="M50" s="14"/>
      <c r="N50" s="14"/>
      <c r="O50" s="14"/>
    </row>
    <row r="51" spans="5:17" ht="16.95" customHeight="1">
      <c r="L51" s="14"/>
      <c r="M51" s="14"/>
      <c r="N51" s="14"/>
      <c r="O51" s="14"/>
    </row>
    <row r="52" spans="5:17" ht="16.05" customHeight="1">
      <c r="L52" s="14"/>
      <c r="M52" s="14"/>
      <c r="N52" s="14"/>
      <c r="O52" s="14"/>
    </row>
    <row r="53" spans="5:17" ht="15" customHeight="1">
      <c r="L53" s="14"/>
      <c r="M53" s="14"/>
      <c r="N53" s="14"/>
      <c r="O53" s="14"/>
    </row>
    <row r="54" spans="5:17">
      <c r="L54" s="14"/>
      <c r="M54" s="14"/>
      <c r="N54" s="14"/>
      <c r="O54" s="14"/>
    </row>
    <row r="55" spans="5:17">
      <c r="L55" s="14"/>
      <c r="M55" s="14"/>
      <c r="N55" s="14"/>
      <c r="O55" s="14"/>
    </row>
    <row r="56" spans="5:17">
      <c r="L56" s="14"/>
      <c r="M56" s="14"/>
      <c r="N56" s="14"/>
      <c r="O56" s="14"/>
      <c r="P56" s="14"/>
      <c r="Q56" s="14"/>
    </row>
    <row r="58" spans="5:17">
      <c r="E58" s="18"/>
    </row>
    <row r="60" spans="5:17">
      <c r="J60" s="14"/>
    </row>
    <row r="61" spans="5:17">
      <c r="J61" s="14"/>
    </row>
    <row r="62" spans="5:17">
      <c r="J62" s="14"/>
    </row>
    <row r="63" spans="5:17">
      <c r="J63" s="14"/>
    </row>
    <row r="64" spans="5:17">
      <c r="J64" s="14"/>
    </row>
    <row r="65" spans="10:17">
      <c r="J65" s="14"/>
    </row>
    <row r="66" spans="10:17">
      <c r="J66" s="14"/>
      <c r="K66" s="13"/>
      <c r="L66" s="14"/>
      <c r="M66" s="14"/>
      <c r="N66" s="14"/>
      <c r="O66" s="14"/>
      <c r="P66" s="14"/>
      <c r="Q66" s="14"/>
    </row>
    <row r="67" spans="10:17">
      <c r="J67" s="14"/>
    </row>
    <row r="77" spans="10:17" ht="13.05" customHeight="1"/>
    <row r="90" ht="13.95" customHeight="1"/>
    <row r="92" ht="15" customHeight="1"/>
  </sheetData>
  <mergeCells count="4">
    <mergeCell ref="A1:I1"/>
    <mergeCell ref="A17:I17"/>
    <mergeCell ref="L31:L34"/>
    <mergeCell ref="A27:I27"/>
  </mergeCells>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I73"/>
  <sheetViews>
    <sheetView tabSelected="1" zoomScale="120" zoomScaleNormal="120" zoomScalePageLayoutView="120" workbookViewId="0">
      <selection activeCell="K11" sqref="K10:K11"/>
    </sheetView>
  </sheetViews>
  <sheetFormatPr defaultColWidth="8.77734375" defaultRowHeight="14.4"/>
  <sheetData>
    <row r="19" spans="1:9">
      <c r="A19" s="140"/>
      <c r="B19" s="141"/>
      <c r="C19" s="140"/>
      <c r="D19" s="140"/>
      <c r="E19" s="140"/>
      <c r="F19" s="140"/>
      <c r="G19" s="140"/>
      <c r="H19" s="140"/>
      <c r="I19" s="140"/>
    </row>
    <row r="20" spans="1:9">
      <c r="A20" s="140"/>
      <c r="B20" s="140"/>
      <c r="C20" s="140"/>
      <c r="D20" s="140"/>
      <c r="E20" s="140"/>
      <c r="F20" s="140"/>
      <c r="G20" s="140"/>
      <c r="H20" s="140"/>
      <c r="I20" s="140"/>
    </row>
    <row r="21" spans="1:9">
      <c r="A21" s="140"/>
      <c r="B21" s="140"/>
      <c r="C21" s="140"/>
      <c r="D21" s="140"/>
      <c r="E21" s="140"/>
      <c r="F21" s="140"/>
      <c r="G21" s="140"/>
      <c r="H21" s="140"/>
      <c r="I21" s="140"/>
    </row>
    <row r="22" spans="1:9">
      <c r="A22" s="140"/>
      <c r="B22" s="140"/>
      <c r="C22" s="140"/>
      <c r="D22" s="140"/>
      <c r="E22" s="140"/>
      <c r="F22" s="140"/>
      <c r="G22" s="140"/>
      <c r="H22" s="140"/>
      <c r="I22" s="140"/>
    </row>
    <row r="23" spans="1:9">
      <c r="A23" s="140"/>
      <c r="B23" s="140"/>
      <c r="C23" s="140"/>
      <c r="D23" s="140"/>
      <c r="E23" s="140"/>
      <c r="F23" s="140"/>
      <c r="G23" s="140"/>
      <c r="H23" s="140"/>
      <c r="I23" s="140"/>
    </row>
    <row r="38" spans="1:7">
      <c r="A38" s="140"/>
      <c r="B38" s="140"/>
      <c r="C38" s="140"/>
      <c r="D38" s="140"/>
      <c r="E38" s="140"/>
      <c r="F38" s="140"/>
      <c r="G38" s="140"/>
    </row>
    <row r="56" spans="1:7">
      <c r="A56" s="140"/>
      <c r="B56" s="140"/>
      <c r="C56" s="140"/>
      <c r="D56" s="140"/>
      <c r="E56" s="140"/>
      <c r="F56" s="140"/>
      <c r="G56" s="140"/>
    </row>
    <row r="73" spans="1:7">
      <c r="A73" s="140"/>
      <c r="B73" s="140"/>
      <c r="C73" s="140"/>
      <c r="D73" s="140"/>
      <c r="E73" s="140"/>
      <c r="F73" s="140"/>
      <c r="G73" s="140"/>
    </row>
  </sheetData>
  <phoneticPr fontId="27"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7" workbookViewId="0"/>
  </sheetViews>
  <sheetFormatPr defaultColWidth="11.44140625" defaultRowHeight="14.4"/>
  <sheetData/>
  <phoneticPr fontId="27"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Experiment</vt:lpstr>
      <vt:lpstr>Samples</vt:lpstr>
      <vt:lpstr>DNA Table</vt:lpstr>
      <vt:lpstr>PlateLayout</vt:lpstr>
      <vt:lpstr>Protocol</vt:lpstr>
      <vt:lpstr>Results</vt:lpstr>
      <vt:lpstr>NotesFromJeremy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2019-03-05T17:24:12Z</cp:lastPrinted>
  <dcterms:created xsi:type="dcterms:W3CDTF">2015-06-05T18:17:20Z</dcterms:created>
  <dcterms:modified xsi:type="dcterms:W3CDTF">2019-04-09T20:46:07Z</dcterms:modified>
</cp:coreProperties>
</file>