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3510\Desktop\chensu2023秋资料\基础物理实验2023秋\正式2-磁场测量\"/>
    </mc:Choice>
  </mc:AlternateContent>
  <xr:revisionPtr revIDLastSave="0" documentId="13_ncr:1_{0018A63E-5972-4483-80F5-74AE761E8635}" xr6:coauthVersionLast="47" xr6:coauthVersionMax="47" xr10:uidLastSave="{00000000-0000-0000-0000-000000000000}"/>
  <bookViews>
    <workbookView xWindow="-19310" yWindow="-10910" windowWidth="19420" windowHeight="10300" firstSheet="3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0" l="1"/>
  <c r="C3" i="10"/>
  <c r="D3" i="10"/>
  <c r="E3" i="10"/>
  <c r="F3" i="10"/>
  <c r="G3" i="10"/>
  <c r="H3" i="10"/>
  <c r="I3" i="10"/>
  <c r="J3" i="10"/>
  <c r="K3" i="10"/>
  <c r="A3" i="10"/>
  <c r="A5" i="10" a="1"/>
  <c r="A5" i="10" s="1"/>
  <c r="A3" i="8"/>
  <c r="AK7" i="9"/>
  <c r="AJ7" i="9"/>
  <c r="AI7" i="9"/>
  <c r="AH7" i="9"/>
  <c r="AG7" i="9"/>
  <c r="AF7" i="9"/>
  <c r="AE7" i="9"/>
  <c r="AD7" i="9"/>
  <c r="AC7" i="9"/>
  <c r="J7" i="9"/>
  <c r="I7" i="9"/>
  <c r="H7" i="9"/>
  <c r="G7" i="9"/>
  <c r="F7" i="9"/>
  <c r="E7" i="9"/>
  <c r="D7" i="9"/>
  <c r="C7" i="9"/>
  <c r="B7" i="9"/>
  <c r="A7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A3" i="9"/>
  <c r="K3" i="8"/>
  <c r="B3" i="8"/>
  <c r="C3" i="8"/>
  <c r="D3" i="8"/>
  <c r="E3" i="8"/>
  <c r="F3" i="8"/>
  <c r="G3" i="8"/>
  <c r="H3" i="8"/>
  <c r="I3" i="8"/>
  <c r="J3" i="8"/>
  <c r="B3" i="7"/>
  <c r="C3" i="7"/>
  <c r="D3" i="7"/>
  <c r="E3" i="7"/>
  <c r="F3" i="7"/>
  <c r="G3" i="7"/>
  <c r="H3" i="7"/>
  <c r="I3" i="7"/>
  <c r="J3" i="7"/>
  <c r="K3" i="7"/>
  <c r="A3" i="7"/>
  <c r="B5" i="6"/>
  <c r="C5" i="6"/>
  <c r="D5" i="6"/>
  <c r="E5" i="6"/>
  <c r="F5" i="6"/>
  <c r="G5" i="6"/>
  <c r="H5" i="6"/>
  <c r="I5" i="6"/>
  <c r="J5" i="6"/>
  <c r="K5" i="6"/>
  <c r="A5" i="6"/>
  <c r="A9" i="1" a="1"/>
  <c r="A9" i="1" s="1"/>
  <c r="A3" i="6"/>
  <c r="B3" i="6"/>
  <c r="C3" i="6"/>
  <c r="D3" i="6"/>
  <c r="A4" i="6"/>
  <c r="B4" i="6"/>
  <c r="C4" i="6"/>
  <c r="D4" i="6"/>
  <c r="F4" i="6"/>
  <c r="G4" i="6"/>
  <c r="H4" i="6"/>
  <c r="I4" i="6"/>
  <c r="J4" i="6"/>
  <c r="K4" i="6"/>
  <c r="E4" i="6"/>
  <c r="F3" i="6"/>
  <c r="G3" i="6"/>
  <c r="H3" i="6"/>
  <c r="I3" i="6"/>
  <c r="J3" i="6"/>
  <c r="K3" i="6"/>
  <c r="E3" i="6"/>
  <c r="A5" i="5" a="1"/>
  <c r="A5" i="5" s="1"/>
  <c r="A9" i="3" a="1"/>
  <c r="A9" i="3" s="1"/>
  <c r="F1" i="3"/>
  <c r="F3" i="3"/>
  <c r="F4" i="3"/>
  <c r="F5" i="3"/>
  <c r="F6" i="3"/>
  <c r="F7" i="3"/>
  <c r="F2" i="3"/>
  <c r="A9" i="2" a="1"/>
  <c r="A9" i="2" s="1"/>
  <c r="F2" i="2"/>
  <c r="F3" i="2"/>
  <c r="F4" i="2"/>
  <c r="F5" i="2"/>
  <c r="F6" i="2"/>
  <c r="F7" i="2"/>
  <c r="F1" i="2"/>
  <c r="F3" i="1"/>
  <c r="F4" i="1"/>
  <c r="F5" i="1"/>
  <c r="F6" i="1"/>
  <c r="F7" i="1"/>
  <c r="F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<sst xmlns="http://schemas.openxmlformats.org/spreadsheetml/2006/main" count="2" uniqueCount="2">
  <si>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测量</t>
    <phoneticPr fontId="1" type="noConversion"/>
  </si>
  <si>
    <t>理论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</si>
</sst>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00"/>
    <numFmt numFmtId="178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Sheet1!$A$1:$A$7</c:f>
              <c:numCache>
                <c:formatCode>0.00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xVal>
          <c:yVal>
            <c:numRef>
              <c:f>Sheet1!$F$1:$F$7</c:f>
              <c:numCache>
                <c:formatCode>0.0</c:formatCode>
                <c:ptCount val="7"/>
                <c:pt idx="0">
                  <c:v>0</c:v>
                </c:pt>
                <c:pt idx="1">
                  <c:v>24.75</c:v>
                </c:pt>
                <c:pt idx="2">
                  <c:v>48.924999999999997</c:v>
                </c:pt>
                <c:pt idx="3">
                  <c:v>73.525000000000006</c:v>
                </c:pt>
                <c:pt idx="4">
                  <c:v>98.024999999999991</c:v>
                </c:pt>
                <c:pt idx="5">
                  <c:v>122.15</c:v>
                </c:pt>
                <c:pt idx="6">
                  <c:v>146.64999999999998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91-4B15-ACED-356CDEBA1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938144"/>
        <c:axId val="1660937312"/>
      </c:scatterChart>
      <c:valAx>
        <c:axId val="1660938144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I_S/mA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0937312"/>
        <c:crosses val="autoZero"/>
        <c:crossBetween val="midCat"/>
      </c:valAx>
      <c:valAx>
        <c:axId val="166093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V_H/mV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093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Sheet2!$A$1:$A$7</c:f>
              <c:numCache>
                <c:formatCode>0</c:formatCode>
                <c:ptCount val="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xVal>
          <c:yVal>
            <c:numRef>
              <c:f>Sheet2!$F$1:$F$7</c:f>
              <c:numCache>
                <c:formatCode>0.0</c:formatCode>
                <c:ptCount val="7"/>
                <c:pt idx="0">
                  <c:v>2.5000000000000022E-2</c:v>
                </c:pt>
                <c:pt idx="1">
                  <c:v>12.125</c:v>
                </c:pt>
                <c:pt idx="2">
                  <c:v>24.175000000000001</c:v>
                </c:pt>
                <c:pt idx="3">
                  <c:v>37.024999999999999</c:v>
                </c:pt>
                <c:pt idx="4">
                  <c:v>49.1</c:v>
                </c:pt>
                <c:pt idx="5">
                  <c:v>61.4</c:v>
                </c:pt>
                <c:pt idx="6">
                  <c:v>73.55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D3-4754-9664-FC5F6AC93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781008"/>
        <c:axId val="1653782256"/>
      </c:scatterChart>
      <c:valAx>
        <c:axId val="1653781008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I_M/mA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3782256"/>
        <c:crosses val="autoZero"/>
        <c:crossBetween val="midCat"/>
      </c:valAx>
      <c:valAx>
        <c:axId val="16537822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V_H/mV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378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Sheet3!$A$1:$A$7</c:f>
              <c:numCache>
                <c:formatCode>General</c:formatCode>
                <c:ptCount val="7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xVal>
          <c:yVal>
            <c:numRef>
              <c:f>Sheet3!$F$1:$F$7</c:f>
              <c:numCache>
                <c:formatCode>0.0</c:formatCode>
                <c:ptCount val="7"/>
                <c:pt idx="0">
                  <c:v>0</c:v>
                </c:pt>
                <c:pt idx="1">
                  <c:v>34.599999999999994</c:v>
                </c:pt>
                <c:pt idx="2">
                  <c:v>70.100000000000009</c:v>
                </c:pt>
                <c:pt idx="3">
                  <c:v>105.30000000000001</c:v>
                </c:pt>
                <c:pt idx="4">
                  <c:v>140.4</c:v>
                </c:pt>
                <c:pt idx="5">
                  <c:v>174.85</c:v>
                </c:pt>
                <c:pt idx="6">
                  <c:v>209.2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FA-429D-8136-9ECFC6C63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568736"/>
        <c:axId val="1530565824"/>
      </c:scatterChart>
      <c:valAx>
        <c:axId val="153056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I_M/mA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0565824"/>
        <c:crosses val="autoZero"/>
        <c:crossBetween val="midCat"/>
      </c:valAx>
      <c:valAx>
        <c:axId val="153056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B/mT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0568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Sheet4!$B$1:$P$1</c:f>
              <c:numCache>
                <c:formatCode>General</c:formatCode>
                <c:ptCount val="15"/>
                <c:pt idx="0">
                  <c:v>42</c:v>
                </c:pt>
                <c:pt idx="1">
                  <c:v>40</c:v>
                </c:pt>
                <c:pt idx="2">
                  <c:v>38</c:v>
                </c:pt>
                <c:pt idx="3">
                  <c:v>36</c:v>
                </c:pt>
                <c:pt idx="4">
                  <c:v>34</c:v>
                </c:pt>
                <c:pt idx="5">
                  <c:v>32</c:v>
                </c:pt>
                <c:pt idx="6">
                  <c:v>30</c:v>
                </c:pt>
                <c:pt idx="7">
                  <c:v>28</c:v>
                </c:pt>
                <c:pt idx="8">
                  <c:v>26</c:v>
                </c:pt>
                <c:pt idx="9">
                  <c:v>24</c:v>
                </c:pt>
                <c:pt idx="10">
                  <c:v>22</c:v>
                </c:pt>
                <c:pt idx="11">
                  <c:v>20</c:v>
                </c:pt>
                <c:pt idx="12">
                  <c:v>18</c:v>
                </c:pt>
                <c:pt idx="13">
                  <c:v>16</c:v>
                </c:pt>
                <c:pt idx="14">
                  <c:v>14</c:v>
                </c:pt>
              </c:numCache>
            </c:numRef>
          </c:xVal>
          <c:yVal>
            <c:numRef>
              <c:f>Sheet4!$B$2:$P$2</c:f>
              <c:numCache>
                <c:formatCode>0.0</c:formatCode>
                <c:ptCount val="15"/>
                <c:pt idx="0">
                  <c:v>37.9</c:v>
                </c:pt>
                <c:pt idx="1">
                  <c:v>67</c:v>
                </c:pt>
                <c:pt idx="2">
                  <c:v>114.3</c:v>
                </c:pt>
                <c:pt idx="3">
                  <c:v>135.6</c:v>
                </c:pt>
                <c:pt idx="4">
                  <c:v>138.1</c:v>
                </c:pt>
                <c:pt idx="5">
                  <c:v>138.5</c:v>
                </c:pt>
                <c:pt idx="6">
                  <c:v>138.6</c:v>
                </c:pt>
                <c:pt idx="7">
                  <c:v>138.69999999999999</c:v>
                </c:pt>
                <c:pt idx="8">
                  <c:v>138.9</c:v>
                </c:pt>
                <c:pt idx="9">
                  <c:v>139</c:v>
                </c:pt>
                <c:pt idx="10">
                  <c:v>139.1</c:v>
                </c:pt>
                <c:pt idx="11">
                  <c:v>139.19999999999999</c:v>
                </c:pt>
                <c:pt idx="12">
                  <c:v>139.30000000000001</c:v>
                </c:pt>
                <c:pt idx="13">
                  <c:v>139.5</c:v>
                </c:pt>
                <c:pt idx="14">
                  <c:v>139.6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F6-4553-AF7A-22919967E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812848"/>
        <c:axId val="1391812016"/>
      </c:scatterChart>
      <c:valAx>
        <c:axId val="1391812848"/>
        <c:scaling>
          <c:orientation val="minMax"/>
          <c:max val="42"/>
          <c:min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x/mm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1812016"/>
        <c:crosses val="autoZero"/>
        <c:crossBetween val="midCat"/>
      </c:valAx>
      <c:valAx>
        <c:axId val="139181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B/mT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91812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Sheet5!$A$2:$D$2</c:f>
              <c:numCache>
                <c:formatCode>General</c:formatCode>
                <c:ptCount val="4"/>
                <c:pt idx="0">
                  <c:v>33.9</c:v>
                </c:pt>
                <c:pt idx="1">
                  <c:v>68.2</c:v>
                </c:pt>
                <c:pt idx="2">
                  <c:v>104.5</c:v>
                </c:pt>
                <c:pt idx="3">
                  <c:v>138.80000000000001</c:v>
                </c:pt>
              </c:numCache>
            </c:numRef>
          </c:xVal>
          <c:yVal>
            <c:numRef>
              <c:f>Sheet5!$A$3:$D$3</c:f>
              <c:numCache>
                <c:formatCode>General</c:formatCode>
                <c:ptCount val="4"/>
                <c:pt idx="0">
                  <c:v>10.456</c:v>
                </c:pt>
                <c:pt idx="1">
                  <c:v>22.216999999999999</c:v>
                </c:pt>
                <c:pt idx="2">
                  <c:v>34.845999999999997</c:v>
                </c:pt>
                <c:pt idx="3">
                  <c:v>46.872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16-4FA2-9BEE-5DF324B75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8780256"/>
        <c:axId val="1658780672"/>
      </c:scatterChart>
      <c:valAx>
        <c:axId val="1658780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B/mT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8780672"/>
        <c:crosses val="autoZero"/>
        <c:crossBetween val="midCat"/>
      </c:valAx>
      <c:valAx>
        <c:axId val="165878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V_H/mV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58780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Sheet7!$A$1:$K$1</c:f>
              <c:numCache>
                <c:formatCode>General</c:formatCode>
                <c:ptCount val="11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</c:numCache>
            </c:numRef>
          </c:xVal>
          <c:yVal>
            <c:numRef>
              <c:f>Sheet7!$A$3:$K$3</c:f>
              <c:numCache>
                <c:formatCode>0.00000</c:formatCode>
                <c:ptCount val="11"/>
                <c:pt idx="0">
                  <c:v>0.20357299999999998</c:v>
                </c:pt>
                <c:pt idx="1">
                  <c:v>0.20406059999999998</c:v>
                </c:pt>
                <c:pt idx="2">
                  <c:v>0.2043044</c:v>
                </c:pt>
                <c:pt idx="3">
                  <c:v>0.2043044</c:v>
                </c:pt>
                <c:pt idx="4">
                  <c:v>0.2043044</c:v>
                </c:pt>
                <c:pt idx="5">
                  <c:v>0.2043044</c:v>
                </c:pt>
                <c:pt idx="6">
                  <c:v>0.2043044</c:v>
                </c:pt>
                <c:pt idx="7">
                  <c:v>0.2043044</c:v>
                </c:pt>
                <c:pt idx="8">
                  <c:v>0.2043044</c:v>
                </c:pt>
                <c:pt idx="9">
                  <c:v>0.20406059999999998</c:v>
                </c:pt>
                <c:pt idx="10">
                  <c:v>0.20381679999999996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DC-4470-AF25-92587560C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070464"/>
        <c:axId val="424655232"/>
      </c:scatterChart>
      <c:valAx>
        <c:axId val="868070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x/mm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4655232"/>
        <c:crosses val="autoZero"/>
        <c:crossBetween val="midCat"/>
      </c:valAx>
      <c:valAx>
        <c:axId val="42465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B/mT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8070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Sheet8!$A$1:$K$1</c:f>
              <c:numCache>
                <c:formatCode>General</c:formatCode>
                <c:ptCount val="11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</c:numCache>
            </c:numRef>
          </c:xVal>
          <c:yVal>
            <c:numRef>
              <c:f>Sheet8!$A$3:$K$3</c:f>
              <c:numCache>
                <c:formatCode>0.00000</c:formatCode>
                <c:ptCount val="11"/>
                <c:pt idx="0">
                  <c:v>0.20357299999999998</c:v>
                </c:pt>
                <c:pt idx="1">
                  <c:v>0.20381679999999996</c:v>
                </c:pt>
                <c:pt idx="2">
                  <c:v>0.20406059999999998</c:v>
                </c:pt>
                <c:pt idx="3">
                  <c:v>0.20406059999999998</c:v>
                </c:pt>
                <c:pt idx="4">
                  <c:v>0.20406059999999998</c:v>
                </c:pt>
                <c:pt idx="5">
                  <c:v>0.2043044</c:v>
                </c:pt>
                <c:pt idx="6">
                  <c:v>0.2043044</c:v>
                </c:pt>
                <c:pt idx="7">
                  <c:v>0.2043044</c:v>
                </c:pt>
                <c:pt idx="8">
                  <c:v>0.20406059999999998</c:v>
                </c:pt>
                <c:pt idx="9">
                  <c:v>0.20381679999999996</c:v>
                </c:pt>
                <c:pt idx="10">
                  <c:v>0.20357299999999998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9C-4C29-AC0D-8272F7F1E7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847440"/>
        <c:axId val="816840368"/>
      </c:scatterChart>
      <c:valAx>
        <c:axId val="81684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x/mm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840368"/>
        <c:crosses val="autoZero"/>
        <c:crossBetween val="midCat"/>
      </c:valAx>
      <c:valAx>
        <c:axId val="81684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B/mT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84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009521580098842E-2"/>
          <c:y val="5.0063268934361929E-2"/>
          <c:w val="0.87237088475181157"/>
          <c:h val="0.7811772859687744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Sheet9!$A$10</c:f>
              <c:strCache>
                <c:ptCount val="1"/>
                <c:pt idx="0">
                  <c:v>测量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Sheet9!$B$9:$AL$9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 formatCode="0.00">
                  <c:v>90</c:v>
                </c:pt>
                <c:pt idx="10" formatCode="0.00">
                  <c:v>100</c:v>
                </c:pt>
                <c:pt idx="11" formatCode="0.00">
                  <c:v>110</c:v>
                </c:pt>
                <c:pt idx="12" formatCode="0.00">
                  <c:v>120</c:v>
                </c:pt>
                <c:pt idx="13" formatCode="0.00">
                  <c:v>130</c:v>
                </c:pt>
                <c:pt idx="14" formatCode="0.00">
                  <c:v>140</c:v>
                </c:pt>
                <c:pt idx="15" formatCode="0.00">
                  <c:v>150</c:v>
                </c:pt>
                <c:pt idx="16" formatCode="0.00">
                  <c:v>160</c:v>
                </c:pt>
                <c:pt idx="17" formatCode="0.00">
                  <c:v>170</c:v>
                </c:pt>
                <c:pt idx="18" formatCode="0.00">
                  <c:v>180</c:v>
                </c:pt>
                <c:pt idx="19" formatCode="0.00">
                  <c:v>190</c:v>
                </c:pt>
                <c:pt idx="20" formatCode="0.00">
                  <c:v>200</c:v>
                </c:pt>
                <c:pt idx="21" formatCode="0.00">
                  <c:v>210</c:v>
                </c:pt>
                <c:pt idx="22" formatCode="0.00">
                  <c:v>220</c:v>
                </c:pt>
                <c:pt idx="23" formatCode="0.00">
                  <c:v>230</c:v>
                </c:pt>
                <c:pt idx="24" formatCode="0.00">
                  <c:v>240</c:v>
                </c:pt>
                <c:pt idx="25" formatCode="0.00">
                  <c:v>250</c:v>
                </c:pt>
                <c:pt idx="26" formatCode="0.00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Sheet9!$B$10:$AL$10</c:f>
              <c:numCache>
                <c:formatCode>General</c:formatCode>
                <c:ptCount val="37"/>
                <c:pt idx="0">
                  <c:v>8.36</c:v>
                </c:pt>
                <c:pt idx="1">
                  <c:v>8.25</c:v>
                </c:pt>
                <c:pt idx="2">
                  <c:v>7.92</c:v>
                </c:pt>
                <c:pt idx="3">
                  <c:v>7.33</c:v>
                </c:pt>
                <c:pt idx="4">
                  <c:v>6.58</c:v>
                </c:pt>
                <c:pt idx="5">
                  <c:v>5.5</c:v>
                </c:pt>
                <c:pt idx="6">
                  <c:v>4.38</c:v>
                </c:pt>
                <c:pt idx="7">
                  <c:v>3.05</c:v>
                </c:pt>
                <c:pt idx="8">
                  <c:v>1.67</c:v>
                </c:pt>
                <c:pt idx="9" formatCode="0.00">
                  <c:v>0.24</c:v>
                </c:pt>
                <c:pt idx="10" formatCode="0.00">
                  <c:v>-1.24</c:v>
                </c:pt>
                <c:pt idx="11" formatCode="0.00">
                  <c:v>-2.58</c:v>
                </c:pt>
                <c:pt idx="12" formatCode="0.00">
                  <c:v>-3.92</c:v>
                </c:pt>
                <c:pt idx="13" formatCode="0.00">
                  <c:v>-5.25</c:v>
                </c:pt>
                <c:pt idx="14" formatCode="0.00">
                  <c:v>-6.27</c:v>
                </c:pt>
                <c:pt idx="15" formatCode="0.00">
                  <c:v>-7.15</c:v>
                </c:pt>
                <c:pt idx="16" formatCode="0.00">
                  <c:v>-7.76</c:v>
                </c:pt>
                <c:pt idx="17" formatCode="0.00">
                  <c:v>-8.15</c:v>
                </c:pt>
                <c:pt idx="18" formatCode="0.00">
                  <c:v>-8.31</c:v>
                </c:pt>
                <c:pt idx="19" formatCode="0.00">
                  <c:v>-8.2100000000000009</c:v>
                </c:pt>
                <c:pt idx="20" formatCode="0.00">
                  <c:v>-7.92</c:v>
                </c:pt>
                <c:pt idx="21" formatCode="0.00">
                  <c:v>-7.26</c:v>
                </c:pt>
                <c:pt idx="22" formatCode="0.00">
                  <c:v>-6.4</c:v>
                </c:pt>
                <c:pt idx="23" formatCode="0.00">
                  <c:v>-5.37</c:v>
                </c:pt>
                <c:pt idx="24" formatCode="0.00">
                  <c:v>-4.25</c:v>
                </c:pt>
                <c:pt idx="25" formatCode="0.00">
                  <c:v>-2.99</c:v>
                </c:pt>
                <c:pt idx="26" formatCode="0.00">
                  <c:v>-1.42</c:v>
                </c:pt>
                <c:pt idx="27">
                  <c:v>0</c:v>
                </c:pt>
                <c:pt idx="28">
                  <c:v>1.39</c:v>
                </c:pt>
                <c:pt idx="29">
                  <c:v>2.98</c:v>
                </c:pt>
                <c:pt idx="30">
                  <c:v>4.1500000000000004</c:v>
                </c:pt>
                <c:pt idx="31">
                  <c:v>5.33</c:v>
                </c:pt>
                <c:pt idx="32">
                  <c:v>6.46</c:v>
                </c:pt>
                <c:pt idx="33">
                  <c:v>7.25</c:v>
                </c:pt>
                <c:pt idx="34">
                  <c:v>7.85</c:v>
                </c:pt>
                <c:pt idx="35">
                  <c:v>8.23</c:v>
                </c:pt>
                <c:pt idx="36">
                  <c:v>8.3699999999999992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362-41BC-98E8-2980A7E345A8}"/>
            </c:ext>
          </c:extLst>
        </c:ser>
        <c:ser>
          <c:idx val="1"/>
          <c:order val="1"/>
          <c:tx>
            <c:strRef>
              <c:f>Sheet9!$A$11</c:f>
              <c:strCache>
                <c:ptCount val="1"/>
                <c:pt idx="0">
                  <c:v>理论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Sheet9!$B$9:$AL$9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 formatCode="0.00">
                  <c:v>90</c:v>
                </c:pt>
                <c:pt idx="10" formatCode="0.00">
                  <c:v>100</c:v>
                </c:pt>
                <c:pt idx="11" formatCode="0.00">
                  <c:v>110</c:v>
                </c:pt>
                <c:pt idx="12" formatCode="0.00">
                  <c:v>120</c:v>
                </c:pt>
                <c:pt idx="13" formatCode="0.00">
                  <c:v>130</c:v>
                </c:pt>
                <c:pt idx="14" formatCode="0.00">
                  <c:v>140</c:v>
                </c:pt>
                <c:pt idx="15" formatCode="0.00">
                  <c:v>150</c:v>
                </c:pt>
                <c:pt idx="16" formatCode="0.00">
                  <c:v>160</c:v>
                </c:pt>
                <c:pt idx="17" formatCode="0.00">
                  <c:v>170</c:v>
                </c:pt>
                <c:pt idx="18" formatCode="0.00">
                  <c:v>180</c:v>
                </c:pt>
                <c:pt idx="19" formatCode="0.00">
                  <c:v>190</c:v>
                </c:pt>
                <c:pt idx="20" formatCode="0.00">
                  <c:v>200</c:v>
                </c:pt>
                <c:pt idx="21" formatCode="0.00">
                  <c:v>210</c:v>
                </c:pt>
                <c:pt idx="22" formatCode="0.00">
                  <c:v>220</c:v>
                </c:pt>
                <c:pt idx="23" formatCode="0.00">
                  <c:v>230</c:v>
                </c:pt>
                <c:pt idx="24" formatCode="0.00">
                  <c:v>240</c:v>
                </c:pt>
                <c:pt idx="25" formatCode="0.00">
                  <c:v>250</c:v>
                </c:pt>
                <c:pt idx="26" formatCode="0.00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Sheet9!$B$11:$AL$11</c:f>
              <c:numCache>
                <c:formatCode>0.00</c:formatCode>
                <c:ptCount val="37"/>
                <c:pt idx="0">
                  <c:v>8.3699999999999992</c:v>
                </c:pt>
                <c:pt idx="1">
                  <c:v>8.2428409010766828</c:v>
                </c:pt>
                <c:pt idx="2">
                  <c:v>7.8652272689277618</c:v>
                </c:pt>
                <c:pt idx="3">
                  <c:v>7.2486327019296306</c:v>
                </c:pt>
                <c:pt idx="4">
                  <c:v>6.4117921127562427</c:v>
                </c:pt>
                <c:pt idx="5">
                  <c:v>5.3801324775752786</c:v>
                </c:pt>
                <c:pt idx="6">
                  <c:v>4.1850002502947827</c:v>
                </c:pt>
                <c:pt idx="7">
                  <c:v>2.8627089164858925</c:v>
                </c:pt>
                <c:pt idx="8">
                  <c:v>1.4534356265718431</c:v>
                </c:pt>
                <c:pt idx="9">
                  <c:v>4.3352328314518857E-7</c:v>
                </c:pt>
                <c:pt idx="10">
                  <c:v>-1.4534347726976562</c:v>
                </c:pt>
                <c:pt idx="11">
                  <c:v>-2.8627081017286238</c:v>
                </c:pt>
                <c:pt idx="12">
                  <c:v>-4.18499949941042</c:v>
                </c:pt>
                <c:pt idx="13">
                  <c:v>-5.3801318133790579</c:v>
                </c:pt>
                <c:pt idx="14">
                  <c:v>-6.4117915554294296</c:v>
                </c:pt>
                <c:pt idx="15">
                  <c:v>-7.24863226840632</c:v>
                </c:pt>
                <c:pt idx="16">
                  <c:v>-7.865226972380337</c:v>
                </c:pt>
                <c:pt idx="17">
                  <c:v>-8.2428407505155867</c:v>
                </c:pt>
                <c:pt idx="18">
                  <c:v>-8.3699999999999548</c:v>
                </c:pt>
                <c:pt idx="19">
                  <c:v>-8.2428410516376918</c:v>
                </c:pt>
                <c:pt idx="20">
                  <c:v>-7.8652275654751032</c:v>
                </c:pt>
                <c:pt idx="21">
                  <c:v>-7.2486331354528621</c:v>
                </c:pt>
                <c:pt idx="22">
                  <c:v>-6.4117926700829857</c:v>
                </c:pt>
                <c:pt idx="23">
                  <c:v>-5.3801331417714424</c:v>
                </c:pt>
                <c:pt idx="24">
                  <c:v>-4.1850010011790992</c:v>
                </c:pt>
                <c:pt idx="25">
                  <c:v>-2.8627097312431271</c:v>
                </c:pt>
                <c:pt idx="26">
                  <c:v>-1.4534364804460127</c:v>
                </c:pt>
                <c:pt idx="27">
                  <c:v>-1.3005698568696144E-6</c:v>
                </c:pt>
                <c:pt idx="28">
                  <c:v>1.4534339188234535</c:v>
                </c:pt>
                <c:pt idx="29">
                  <c:v>2.8627072869713293</c:v>
                </c:pt>
                <c:pt idx="30">
                  <c:v>4.1849987485260121</c:v>
                </c:pt>
                <c:pt idx="31">
                  <c:v>5.3801311491827803</c:v>
                </c:pt>
                <c:pt idx="32">
                  <c:v>6.4117909981025489</c:v>
                </c:pt>
                <c:pt idx="33">
                  <c:v>7.2486318348829286</c:v>
                </c:pt>
                <c:pt idx="34">
                  <c:v>7.865226675832826</c:v>
                </c:pt>
                <c:pt idx="35">
                  <c:v>8.2428405999544019</c:v>
                </c:pt>
                <c:pt idx="36">
                  <c:v>8.3699999999998198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362-41BC-98E8-2980A7E34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067136"/>
        <c:axId val="868065472"/>
      </c:scatterChart>
      <c:valAx>
        <c:axId val="868067136"/>
        <c:scaling>
          <c:orientation val="minMax"/>
          <c:max val="3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theta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8065472"/>
        <c:crosses val="autoZero"/>
        <c:crossBetween val="midCat"/>
        <c:majorUnit val="30"/>
      </c:valAx>
      <c:valAx>
        <c:axId val="86806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6806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Sheet10!$A$1:$K$1</c:f>
              <c:numCache>
                <c:formatCode>General</c:formatCode>
                <c:ptCount val="11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</c:numCache>
            </c:numRef>
          </c:xVal>
          <c:yVal>
            <c:numRef>
              <c:f>Sheet10!$A$2:$K$2</c:f>
              <c:numCache>
                <c:formatCode>0.00</c:formatCode>
                <c:ptCount val="11"/>
                <c:pt idx="0">
                  <c:v>1.4</c:v>
                </c:pt>
                <c:pt idx="1">
                  <c:v>2.1</c:v>
                </c:pt>
                <c:pt idx="2">
                  <c:v>2.78</c:v>
                </c:pt>
                <c:pt idx="3">
                  <c:v>3.48</c:v>
                </c:pt>
                <c:pt idx="4">
                  <c:v>4.18</c:v>
                </c:pt>
                <c:pt idx="5">
                  <c:v>4.87</c:v>
                </c:pt>
                <c:pt idx="6">
                  <c:v>5.56</c:v>
                </c:pt>
                <c:pt idx="7">
                  <c:v>6.25</c:v>
                </c:pt>
                <c:pt idx="8">
                  <c:v>6.97</c:v>
                </c:pt>
                <c:pt idx="9">
                  <c:v>7.66</c:v>
                </c:pt>
                <c:pt idx="10">
                  <c:v>8.36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33-464D-B9F1-3657BC105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842864"/>
        <c:axId val="816847856"/>
      </c:scatterChart>
      <c:valAx>
        <c:axId val="816842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f/Hz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847856"/>
        <c:crosses val="autoZero"/>
        <c:crossBetween val="midCat"/>
      </c:valAx>
      <c:valAx>
        <c:axId val="81684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U/mV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842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154781</xdr:colOff>
      <xdr:row>6</xdr:row>
      <xdr:rowOff>109538</xdr:rowOff>
    </xdr:from>
    <xdr:to>
      <xdr:col>14</xdr:col>
      <xdr:colOff>192881</xdr:colOff>
      <xdr:row>22</xdr:row>
      <xdr:rowOff>33338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3FAAD52-1A29-4917-9338-7E32DF48A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64294</xdr:colOff>
      <xdr:row>4</xdr:row>
      <xdr:rowOff>100013</xdr:rowOff>
    </xdr:from>
    <xdr:to>
      <xdr:col>13</xdr:col>
      <xdr:colOff>102394</xdr:colOff>
      <xdr:row>20</xdr:row>
      <xdr:rowOff>23813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3FF0A26-EE52-457E-BF37-8117BCD1C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245269</xdr:colOff>
      <xdr:row>6</xdr:row>
      <xdr:rowOff>157163</xdr:rowOff>
    </xdr:from>
    <xdr:to>
      <xdr:col>13</xdr:col>
      <xdr:colOff>283369</xdr:colOff>
      <xdr:row>22</xdr:row>
      <xdr:rowOff>80963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49DF6A7-CEEE-40B9-AF7C-6FCFB75506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288131</xdr:colOff>
      <xdr:row>5</xdr:row>
      <xdr:rowOff>61912</xdr:rowOff>
    </xdr:from>
    <xdr:to>
      <xdr:col>14</xdr:col>
      <xdr:colOff>326231</xdr:colOff>
      <xdr:row>20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473825B-24B8-4658-96A4-7614A8391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288131</xdr:colOff>
      <xdr:row>5</xdr:row>
      <xdr:rowOff>61912</xdr:rowOff>
    </xdr:from>
    <xdr:to>
      <xdr:col>10</xdr:col>
      <xdr:colOff>326231</xdr:colOff>
      <xdr:row>20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E1D86B6-F629-4A33-976F-110E9935F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336550</xdr:colOff>
      <xdr:row>2</xdr:row>
      <xdr:rowOff>161925</xdr:rowOff>
    </xdr:from>
    <xdr:to>
      <xdr:col>12</xdr:col>
      <xdr:colOff>374650</xdr:colOff>
      <xdr:row>18</xdr:row>
      <xdr:rowOff>60325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103304F-F4D8-451C-82B0-3116013E0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336550</xdr:colOff>
      <xdr:row>2</xdr:row>
      <xdr:rowOff>161925</xdr:rowOff>
    </xdr:from>
    <xdr:to>
      <xdr:col>12</xdr:col>
      <xdr:colOff>374650</xdr:colOff>
      <xdr:row>18</xdr:row>
      <xdr:rowOff>60325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2B5FBA3-ED26-4D1E-8F29-4AF5B530A8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474202</xdr:colOff>
      <xdr:row>9</xdr:row>
      <xdr:rowOff>162743</xdr:rowOff>
    </xdr:from>
    <xdr:to>
      <xdr:col>33</xdr:col>
      <xdr:colOff>109904</xdr:colOff>
      <xdr:row>25</xdr:row>
      <xdr:rowOff>124898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8BA7DF4-7692-4EC5-86EA-92205750A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4</xdr:row>
      <xdr:rowOff>158750</xdr:rowOff>
    </xdr:from>
    <xdr:to>
      <xdr:col>13</xdr:col>
      <xdr:colOff>604837</xdr:colOff>
      <xdr:row>20</xdr:row>
      <xdr:rowOff>55562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B3E9D02-D4E8-4E50-A95A-7853D265F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D11" sqref="D11"/>
    </sheetView>
  </sheetViews>
  <sheetFormatPr defaultRowHeight="13.9" x14ac:dyDescent="0.4"/>
  <sheetData>
    <row r="1" spans="1:7" x14ac:dyDescent="0.4">
      <c r="A1" s="2">
        <v>0</v>
      </c>
      <c r="B1" s="1">
        <v>0</v>
      </c>
      <c r="C1" s="1">
        <v>0</v>
      </c>
      <c r="D1" s="1">
        <v>0</v>
      </c>
      <c r="E1" s="1">
        <v>0</v>
      </c>
      <c r="F1" s="1">
        <f>(B1-C1-D1+E1)/4</f>
        <v>0</v>
      </c>
    </row>
    <row r="2" spans="1:7" x14ac:dyDescent="0.4">
      <c r="A2" s="2">
        <v>0.5</v>
      </c>
      <c r="B2" s="1">
        <v>23.8</v>
      </c>
      <c r="C2" s="1">
        <v>-23.7</v>
      </c>
      <c r="D2" s="1">
        <v>-25.7</v>
      </c>
      <c r="E2" s="1">
        <v>25.8</v>
      </c>
      <c r="F2" s="1">
        <f>(B2-C2-D2+E2)/4</f>
        <v>24.75</v>
      </c>
    </row>
    <row r="3" spans="1:7" x14ac:dyDescent="0.4">
      <c r="A3" s="2">
        <v>1</v>
      </c>
      <c r="B3" s="1">
        <v>46.9</v>
      </c>
      <c r="C3" s="1">
        <v>-46.6</v>
      </c>
      <c r="D3" s="1">
        <v>-50.9</v>
      </c>
      <c r="E3" s="1">
        <v>51.3</v>
      </c>
      <c r="F3" s="1">
        <f t="shared" ref="F3:F7" si="0">(B3-C3-D3+E3)/4</f>
        <v>48.924999999999997</v>
      </c>
    </row>
    <row r="4" spans="1:7" x14ac:dyDescent="0.4">
      <c r="A4" s="2">
        <v>1.5</v>
      </c>
      <c r="B4" s="1">
        <v>70.599999999999994</v>
      </c>
      <c r="C4" s="1">
        <v>-70</v>
      </c>
      <c r="D4" s="1">
        <v>-76.2</v>
      </c>
      <c r="E4" s="1">
        <v>77.3</v>
      </c>
      <c r="F4" s="1">
        <f t="shared" si="0"/>
        <v>73.525000000000006</v>
      </c>
      <c r="G4" s="1"/>
    </row>
    <row r="5" spans="1:7" x14ac:dyDescent="0.4">
      <c r="A5" s="2">
        <v>2</v>
      </c>
      <c r="B5" s="1">
        <v>94.3</v>
      </c>
      <c r="C5" s="1">
        <v>-93.2</v>
      </c>
      <c r="D5" s="1">
        <v>-101.4</v>
      </c>
      <c r="E5" s="1">
        <v>103.2</v>
      </c>
      <c r="F5" s="1">
        <f t="shared" si="0"/>
        <v>98.024999999999991</v>
      </c>
    </row>
    <row r="6" spans="1:7" x14ac:dyDescent="0.4">
      <c r="A6" s="2">
        <v>2.5</v>
      </c>
      <c r="B6" s="1">
        <v>117.8</v>
      </c>
      <c r="C6" s="1">
        <v>-116</v>
      </c>
      <c r="D6" s="1">
        <v>-126</v>
      </c>
      <c r="E6" s="1">
        <v>128.80000000000001</v>
      </c>
      <c r="F6" s="1">
        <f t="shared" si="0"/>
        <v>122.15</v>
      </c>
    </row>
    <row r="7" spans="1:7" x14ac:dyDescent="0.4">
      <c r="A7" s="2">
        <v>3</v>
      </c>
      <c r="B7" s="1">
        <v>141.6</v>
      </c>
      <c r="C7" s="1">
        <v>-139.19999999999999</v>
      </c>
      <c r="D7" s="1">
        <v>-151</v>
      </c>
      <c r="E7" s="1">
        <v>154.80000000000001</v>
      </c>
      <c r="F7" s="1">
        <f t="shared" si="0"/>
        <v>146.64999999999998</v>
      </c>
    </row>
    <row r="9" spans="1:7" x14ac:dyDescent="0.4">
      <c r="A9" cm="1">
        <f t="array" ref="A9:B13">LINEST(F1:F7,A1:A7,TRUE,TRUE)</f>
        <v>48.846428571428568</v>
      </c>
      <c r="B9">
        <v>0.16249999999999432</v>
      </c>
      <c r="D9">
        <v>48.846428571428568</v>
      </c>
      <c r="E9" s="4">
        <v>0.16249999999999432</v>
      </c>
    </row>
    <row r="10" spans="1:7" x14ac:dyDescent="0.4">
      <c r="A10">
        <v>5.7830681779676145E-2</v>
      </c>
      <c r="B10">
        <v>0.1042557442258317</v>
      </c>
      <c r="D10">
        <v>8.1699999999999995E-2</v>
      </c>
      <c r="E10">
        <v>0.1042557442258317</v>
      </c>
    </row>
    <row r="11" spans="1:7" x14ac:dyDescent="0.4">
      <c r="A11">
        <v>0.99999299161495636</v>
      </c>
      <c r="B11">
        <v>0.1530056021383373</v>
      </c>
      <c r="D11">
        <v>0.99999299161495636</v>
      </c>
    </row>
    <row r="12" spans="1:7" x14ac:dyDescent="0.4">
      <c r="A12">
        <v>713426.12128143746</v>
      </c>
      <c r="B12">
        <v>5</v>
      </c>
    </row>
    <row r="13" spans="1:7" x14ac:dyDescent="0.4">
      <c r="A13">
        <v>16701.815089285708</v>
      </c>
      <c r="B13">
        <v>0.11705357142857584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D3B4-9B3F-497C-A791-052CF1D87E3D}">
  <dimension ref="A1:F13"/>
  <sheetViews>
    <sheetView workbookViewId="0">
      <selection activeCell="F1" sqref="F1"/>
    </sheetView>
  </sheetViews>
  <sheetFormatPr defaultRowHeight="13.9" x14ac:dyDescent="0.4"/>
  <sheetData>
    <row r="1" spans="1:6" x14ac:dyDescent="0.4">
      <c r="A1" s="3">
        <v>0</v>
      </c>
      <c r="B1" s="1">
        <v>-1.7</v>
      </c>
      <c r="C1" s="1">
        <v>-1.7</v>
      </c>
      <c r="D1" s="1">
        <v>2</v>
      </c>
      <c r="E1" s="1">
        <v>2.1</v>
      </c>
      <c r="F1" s="1">
        <f>(B1-C1-D1+E1)/4</f>
        <v>2.5000000000000022E-2</v>
      </c>
    </row>
    <row r="2" spans="1:6" x14ac:dyDescent="0.4">
      <c r="A2" s="3">
        <v>50</v>
      </c>
      <c r="B2" s="1">
        <v>10.1</v>
      </c>
      <c r="C2" s="1">
        <v>-9.8000000000000007</v>
      </c>
      <c r="D2" s="1">
        <v>-14.1</v>
      </c>
      <c r="E2" s="1">
        <v>14.5</v>
      </c>
      <c r="F2" s="1">
        <f t="shared" ref="F2:F7" si="0">(B2-C2-D2+E2)/4</f>
        <v>12.125</v>
      </c>
    </row>
    <row r="3" spans="1:6" x14ac:dyDescent="0.4">
      <c r="A3" s="3">
        <v>100</v>
      </c>
      <c r="B3" s="1">
        <v>22</v>
      </c>
      <c r="C3" s="1">
        <v>-21.7</v>
      </c>
      <c r="D3" s="1">
        <v>-26.3</v>
      </c>
      <c r="E3" s="1">
        <v>26.7</v>
      </c>
      <c r="F3" s="1">
        <f t="shared" si="0"/>
        <v>24.175000000000001</v>
      </c>
    </row>
    <row r="4" spans="1:6" x14ac:dyDescent="0.4">
      <c r="A4" s="3">
        <v>150</v>
      </c>
      <c r="B4" s="1">
        <v>34.9</v>
      </c>
      <c r="C4" s="1">
        <v>-34.6</v>
      </c>
      <c r="D4" s="1">
        <v>-39.1</v>
      </c>
      <c r="E4" s="1">
        <v>39.5</v>
      </c>
      <c r="F4" s="1">
        <f t="shared" si="0"/>
        <v>37.024999999999999</v>
      </c>
    </row>
    <row r="5" spans="1:6" x14ac:dyDescent="0.4">
      <c r="A5" s="3">
        <v>200</v>
      </c>
      <c r="B5" s="1">
        <v>47</v>
      </c>
      <c r="C5" s="1">
        <v>-46.7</v>
      </c>
      <c r="D5" s="1">
        <v>-51.1</v>
      </c>
      <c r="E5" s="1">
        <v>51.6</v>
      </c>
      <c r="F5" s="1">
        <f t="shared" si="0"/>
        <v>49.1</v>
      </c>
    </row>
    <row r="6" spans="1:6" x14ac:dyDescent="0.4">
      <c r="A6" s="3">
        <v>250</v>
      </c>
      <c r="B6" s="1">
        <v>59.3</v>
      </c>
      <c r="C6" s="1">
        <v>-59</v>
      </c>
      <c r="D6" s="1">
        <v>-63.4</v>
      </c>
      <c r="E6" s="1">
        <v>63.9</v>
      </c>
      <c r="F6" s="1">
        <f t="shared" si="0"/>
        <v>61.4</v>
      </c>
    </row>
    <row r="7" spans="1:6" x14ac:dyDescent="0.4">
      <c r="A7" s="3">
        <v>300</v>
      </c>
      <c r="B7" s="1">
        <v>71.400000000000006</v>
      </c>
      <c r="C7" s="1">
        <v>-71.099999999999994</v>
      </c>
      <c r="D7" s="1">
        <v>-75.599999999999994</v>
      </c>
      <c r="E7" s="1">
        <v>76.099999999999994</v>
      </c>
      <c r="F7" s="1">
        <f t="shared" si="0"/>
        <v>73.55</v>
      </c>
    </row>
    <row r="9" spans="1:6" x14ac:dyDescent="0.4">
      <c r="A9" cm="1">
        <f t="array" ref="A9:B13">LINEST(F1:F7,A1:A7,TRUE,TRUE)</f>
        <v>0.24575000000000005</v>
      </c>
      <c r="B9">
        <v>-9.1071428571439128E-2</v>
      </c>
      <c r="D9">
        <v>0.24575000000000005</v>
      </c>
      <c r="E9">
        <v>-9.1071428571439128E-2</v>
      </c>
    </row>
    <row r="10" spans="1:6" x14ac:dyDescent="0.4">
      <c r="A10">
        <v>7.3661525969554559E-4</v>
      </c>
      <c r="B10">
        <v>0.13279520445607559</v>
      </c>
      <c r="D10" s="4">
        <v>1.0399999999999999E-3</v>
      </c>
      <c r="E10">
        <v>0.13279520445607559</v>
      </c>
    </row>
    <row r="11" spans="1:6" x14ac:dyDescent="0.4">
      <c r="A11">
        <v>0.99995507947068885</v>
      </c>
      <c r="B11">
        <v>0.1948900789089674</v>
      </c>
      <c r="D11">
        <v>0.99995507947068885</v>
      </c>
    </row>
    <row r="12" spans="1:6" x14ac:dyDescent="0.4">
      <c r="A12">
        <v>111302.68218147424</v>
      </c>
      <c r="B12">
        <v>5</v>
      </c>
    </row>
    <row r="13" spans="1:6" x14ac:dyDescent="0.4">
      <c r="A13">
        <v>4227.5143749999997</v>
      </c>
      <c r="B13">
        <v>0.18991071428571771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5736-092A-4431-84E2-2125072E2755}">
  <dimension ref="A1:F13"/>
  <sheetViews>
    <sheetView workbookViewId="0">
      <selection activeCell="D9" sqref="D9"/>
    </sheetView>
  </sheetViews>
  <sheetFormatPr defaultRowHeight="13.9" x14ac:dyDescent="0.4"/>
  <sheetData>
    <row r="1" spans="1:6" x14ac:dyDescent="0.4">
      <c r="A1">
        <v>0</v>
      </c>
      <c r="B1" s="1">
        <v>0</v>
      </c>
      <c r="C1" s="1">
        <v>0</v>
      </c>
      <c r="D1" s="1">
        <v>0</v>
      </c>
      <c r="E1" s="1">
        <v>0</v>
      </c>
      <c r="F1" s="1">
        <f t="shared" ref="F1:F7" si="0">(B1+C1-D1-E1)/4</f>
        <v>0</v>
      </c>
    </row>
    <row r="2" spans="1:6" x14ac:dyDescent="0.4">
      <c r="A2">
        <v>50</v>
      </c>
      <c r="B2" s="1">
        <v>34.4</v>
      </c>
      <c r="C2" s="1">
        <v>34.4</v>
      </c>
      <c r="D2" s="1">
        <v>-34.799999999999997</v>
      </c>
      <c r="E2" s="1">
        <v>-34.799999999999997</v>
      </c>
      <c r="F2" s="1">
        <f>(B2+C2-D2-E2)/4</f>
        <v>34.599999999999994</v>
      </c>
    </row>
    <row r="3" spans="1:6" x14ac:dyDescent="0.4">
      <c r="A3">
        <v>100</v>
      </c>
      <c r="B3" s="1">
        <v>69.400000000000006</v>
      </c>
      <c r="C3" s="1">
        <v>69.400000000000006</v>
      </c>
      <c r="D3" s="1">
        <v>-70.8</v>
      </c>
      <c r="E3" s="1">
        <v>-70.8</v>
      </c>
      <c r="F3" s="1">
        <f t="shared" si="0"/>
        <v>70.100000000000009</v>
      </c>
    </row>
    <row r="4" spans="1:6" x14ac:dyDescent="0.4">
      <c r="A4">
        <v>150</v>
      </c>
      <c r="B4" s="1">
        <v>105</v>
      </c>
      <c r="C4" s="1">
        <v>105</v>
      </c>
      <c r="D4" s="1">
        <v>-105.6</v>
      </c>
      <c r="E4" s="1">
        <v>-105.6</v>
      </c>
      <c r="F4" s="1">
        <f t="shared" si="0"/>
        <v>105.30000000000001</v>
      </c>
    </row>
    <row r="5" spans="1:6" x14ac:dyDescent="0.4">
      <c r="A5">
        <v>200</v>
      </c>
      <c r="B5" s="1">
        <v>139.69999999999999</v>
      </c>
      <c r="C5" s="1">
        <v>139.69999999999999</v>
      </c>
      <c r="D5" s="1">
        <v>-141.1</v>
      </c>
      <c r="E5" s="1">
        <v>-141.1</v>
      </c>
      <c r="F5" s="1">
        <f t="shared" si="0"/>
        <v>140.4</v>
      </c>
    </row>
    <row r="6" spans="1:6" x14ac:dyDescent="0.4">
      <c r="A6">
        <v>250</v>
      </c>
      <c r="B6" s="1">
        <v>174.6</v>
      </c>
      <c r="C6" s="1">
        <v>174.6</v>
      </c>
      <c r="D6" s="1">
        <v>-175.1</v>
      </c>
      <c r="E6" s="1">
        <v>-175.1</v>
      </c>
      <c r="F6" s="1">
        <f t="shared" si="0"/>
        <v>174.85</v>
      </c>
    </row>
    <row r="7" spans="1:6" x14ac:dyDescent="0.4">
      <c r="A7">
        <v>300</v>
      </c>
      <c r="B7" s="1">
        <v>208.7</v>
      </c>
      <c r="C7" s="1">
        <v>208.7</v>
      </c>
      <c r="D7" s="1">
        <v>-209.7</v>
      </c>
      <c r="E7" s="1">
        <v>-209.7</v>
      </c>
      <c r="F7" s="1">
        <f t="shared" si="0"/>
        <v>209.2</v>
      </c>
    </row>
    <row r="9" spans="1:6" x14ac:dyDescent="0.4">
      <c r="A9" cm="1">
        <f t="array" ref="A9:B13">LINEST(F1:F7,A1:A7,TRUE,TRUE)</f>
        <v>0.69885714285714295</v>
      </c>
      <c r="B9">
        <v>9.2857142857141639E-2</v>
      </c>
      <c r="D9" s="4">
        <v>0.69885714285714295</v>
      </c>
      <c r="E9" s="4">
        <v>9.2857142857141639E-2</v>
      </c>
    </row>
    <row r="10" spans="1:6" x14ac:dyDescent="0.4">
      <c r="A10">
        <v>1.6456498003239817E-3</v>
      </c>
      <c r="B10">
        <v>0.29667373682625958</v>
      </c>
      <c r="D10" s="4">
        <v>2.3400000000000001E-3</v>
      </c>
      <c r="E10" s="4">
        <v>0.29667373682625958</v>
      </c>
    </row>
    <row r="11" spans="1:6" x14ac:dyDescent="0.4">
      <c r="A11">
        <v>0.99997227599363248</v>
      </c>
      <c r="B11">
        <v>0.4353980116760357</v>
      </c>
      <c r="D11" s="4">
        <v>0.99997227599363248</v>
      </c>
      <c r="E11" s="4"/>
    </row>
    <row r="12" spans="1:6" x14ac:dyDescent="0.4">
      <c r="A12">
        <v>180344.11454406849</v>
      </c>
      <c r="B12">
        <v>5</v>
      </c>
    </row>
    <row r="13" spans="1:6" x14ac:dyDescent="0.4">
      <c r="A13">
        <v>34188.091428571432</v>
      </c>
      <c r="B13">
        <v>0.94785714285722666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B27B-52CE-4CD1-9ED0-A9982A5872FE}">
  <dimension ref="A1:P2"/>
  <sheetViews>
    <sheetView topLeftCell="E1" workbookViewId="0">
      <selection activeCell="Q14" sqref="Q14"/>
    </sheetView>
  </sheetViews>
  <sheetFormatPr defaultRowHeight="13.9" x14ac:dyDescent="0.4"/>
  <sheetData>
    <row r="1" spans="1:16" x14ac:dyDescent="0.4">
      <c r="A1">
        <v>44</v>
      </c>
      <c r="B1">
        <v>42</v>
      </c>
      <c r="C1">
        <v>40</v>
      </c>
      <c r="D1">
        <v>38</v>
      </c>
      <c r="E1">
        <v>36</v>
      </c>
      <c r="F1">
        <v>34</v>
      </c>
      <c r="G1">
        <v>32</v>
      </c>
      <c r="H1">
        <v>30</v>
      </c>
      <c r="I1">
        <v>28</v>
      </c>
      <c r="J1">
        <v>26</v>
      </c>
      <c r="K1">
        <v>24</v>
      </c>
      <c r="L1">
        <v>22</v>
      </c>
      <c r="M1">
        <v>20</v>
      </c>
      <c r="N1">
        <v>18</v>
      </c>
      <c r="O1">
        <v>16</v>
      </c>
      <c r="P1">
        <v>14</v>
      </c>
    </row>
    <row r="2" spans="1:16" x14ac:dyDescent="0.4">
      <c r="B2" s="1">
        <v>37.9</v>
      </c>
      <c r="C2" s="1">
        <v>67</v>
      </c>
      <c r="D2" s="1">
        <v>114.3</v>
      </c>
      <c r="E2" s="1">
        <v>135.6</v>
      </c>
      <c r="F2" s="1">
        <v>138.1</v>
      </c>
      <c r="G2" s="1">
        <v>138.5</v>
      </c>
      <c r="H2" s="1">
        <v>138.6</v>
      </c>
      <c r="I2" s="1">
        <v>138.69999999999999</v>
      </c>
      <c r="J2" s="1">
        <v>138.9</v>
      </c>
      <c r="K2" s="1">
        <v>139</v>
      </c>
      <c r="L2" s="1">
        <v>139.1</v>
      </c>
      <c r="M2" s="1">
        <v>139.19999999999999</v>
      </c>
      <c r="N2" s="1">
        <v>139.30000000000001</v>
      </c>
      <c r="O2" s="1">
        <v>139.5</v>
      </c>
      <c r="P2" s="1">
        <v>139.6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D88C-0974-4EA8-9F6A-27D3399E9EBF}">
  <dimension ref="A1:D13"/>
  <sheetViews>
    <sheetView workbookViewId="0">
      <selection activeCell="A12" sqref="A12"/>
    </sheetView>
  </sheetViews>
  <sheetFormatPr defaultRowHeight="13.9" x14ac:dyDescent="0.4"/>
  <sheetData>
    <row r="1" spans="1:4" x14ac:dyDescent="0.4">
      <c r="A1">
        <v>50</v>
      </c>
      <c r="B1">
        <v>100</v>
      </c>
      <c r="C1">
        <v>150</v>
      </c>
      <c r="D1">
        <v>200</v>
      </c>
    </row>
    <row r="2" spans="1:4" x14ac:dyDescent="0.4">
      <c r="A2">
        <v>33.9</v>
      </c>
      <c r="B2">
        <v>68.2</v>
      </c>
      <c r="C2">
        <v>104.5</v>
      </c>
      <c r="D2">
        <v>138.80000000000001</v>
      </c>
    </row>
    <row r="3" spans="1:4" x14ac:dyDescent="0.4">
      <c r="A3">
        <v>10.456</v>
      </c>
      <c r="B3">
        <v>22.216999999999999</v>
      </c>
      <c r="C3">
        <v>34.845999999999997</v>
      </c>
      <c r="D3">
        <v>46.872</v>
      </c>
    </row>
    <row r="5" spans="1:4" x14ac:dyDescent="0.4">
      <c r="A5" cm="1">
        <f t="array" ref="A5:B9">LINEST(A3:D3,A2:D2,TRUE,TRUE)</f>
        <v>0.34723058506537235</v>
      </c>
      <c r="B5">
        <v>-1.3856110203949008</v>
      </c>
    </row>
    <row r="6" spans="1:4" x14ac:dyDescent="0.4">
      <c r="A6">
        <v>1.2050577321238622E-3</v>
      </c>
      <c r="B6">
        <v>0.11429980529741182</v>
      </c>
    </row>
    <row r="7" spans="1:4" x14ac:dyDescent="0.4">
      <c r="A7">
        <v>0.99997591208015002</v>
      </c>
      <c r="B7">
        <v>9.4586285623584856E-2</v>
      </c>
    </row>
    <row r="8" spans="1:4" x14ac:dyDescent="0.4">
      <c r="A8">
        <v>83027.170324924053</v>
      </c>
      <c r="B8">
        <v>2</v>
      </c>
    </row>
    <row r="9" spans="1:4" x14ac:dyDescent="0.4">
      <c r="A9">
        <v>742.80801161914394</v>
      </c>
      <c r="B9">
        <v>1.7893130856132748E-2</v>
      </c>
    </row>
    <row r="11" spans="1:4" x14ac:dyDescent="0.4">
      <c r="A11">
        <v>0.34723058506537235</v>
      </c>
      <c r="B11">
        <v>-1.3856110203949008</v>
      </c>
    </row>
    <row r="12" spans="1:4" x14ac:dyDescent="0.4">
      <c r="A12">
        <v>1.6999999999999999E-3</v>
      </c>
      <c r="B12">
        <v>0.11429980529741182</v>
      </c>
    </row>
    <row r="13" spans="1:4" x14ac:dyDescent="0.4">
      <c r="A13">
        <v>0.99997591208015002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011F-6E00-4D87-B022-8F9A5DCFB102}">
  <dimension ref="A1:K5"/>
  <sheetViews>
    <sheetView zoomScaleNormal="100" workbookViewId="0">
      <selection activeCell="A3" sqref="A3"/>
    </sheetView>
  </sheetViews>
  <sheetFormatPr defaultRowHeight="13.9" x14ac:dyDescent="0.4"/>
  <cols>
    <col min="1" max="4" width="9.9296875" bestFit="1" customWidth="1"/>
    <col min="5" max="5" width="12.53125" bestFit="1" customWidth="1"/>
    <col min="6" max="11" width="9.9296875" bestFit="1" customWidth="1"/>
  </cols>
  <sheetData>
    <row r="1" spans="1:11" x14ac:dyDescent="0.4">
      <c r="A1">
        <v>-25</v>
      </c>
      <c r="B1">
        <v>-20</v>
      </c>
      <c r="C1">
        <v>-15</v>
      </c>
      <c r="D1">
        <v>-10</v>
      </c>
      <c r="E1">
        <v>-5</v>
      </c>
      <c r="F1">
        <v>0</v>
      </c>
      <c r="G1">
        <v>5</v>
      </c>
      <c r="H1">
        <v>10</v>
      </c>
      <c r="I1">
        <v>15</v>
      </c>
      <c r="J1">
        <v>20</v>
      </c>
      <c r="K1">
        <v>25</v>
      </c>
    </row>
    <row r="2" spans="1:11" x14ac:dyDescent="0.4">
      <c r="A2">
        <v>5.34</v>
      </c>
      <c r="B2">
        <v>5.5</v>
      </c>
      <c r="C2">
        <v>5.65</v>
      </c>
      <c r="D2">
        <v>5.75</v>
      </c>
      <c r="E2" s="2">
        <v>5.82</v>
      </c>
      <c r="F2" s="2">
        <v>5.85</v>
      </c>
      <c r="G2" s="2">
        <v>5.84</v>
      </c>
      <c r="H2" s="2">
        <v>5.8</v>
      </c>
      <c r="I2" s="2">
        <v>5.71</v>
      </c>
      <c r="J2" s="2">
        <v>5.6</v>
      </c>
      <c r="K2" s="2">
        <v>5.45</v>
      </c>
    </row>
    <row r="3" spans="1:11" x14ac:dyDescent="0.4">
      <c r="A3" s="5">
        <f t="shared" ref="A3:D3" si="0">0.02438*A2</f>
        <v>0.13018919999999998</v>
      </c>
      <c r="B3" s="5">
        <f t="shared" si="0"/>
        <v>0.13408999999999999</v>
      </c>
      <c r="C3" s="5">
        <f t="shared" si="0"/>
        <v>0.13774700000000001</v>
      </c>
      <c r="D3" s="5">
        <f t="shared" si="0"/>
        <v>0.140185</v>
      </c>
      <c r="E3" s="5">
        <f>0.02438*E2</f>
        <v>0.14189160000000001</v>
      </c>
      <c r="F3" s="5">
        <f t="shared" ref="F3:K3" si="1">0.02438*F2</f>
        <v>0.14262299999999997</v>
      </c>
      <c r="G3" s="5">
        <f t="shared" si="1"/>
        <v>0.14237919999999998</v>
      </c>
      <c r="H3" s="5">
        <f t="shared" si="1"/>
        <v>0.141404</v>
      </c>
      <c r="I3" s="5">
        <f t="shared" si="1"/>
        <v>0.13920979999999999</v>
      </c>
      <c r="J3" s="5">
        <f t="shared" si="1"/>
        <v>0.13652799999999998</v>
      </c>
      <c r="K3" s="5">
        <f t="shared" si="1"/>
        <v>0.13287099999999999</v>
      </c>
    </row>
    <row r="4" spans="1:11" x14ac:dyDescent="0.4">
      <c r="A4" s="5">
        <f t="shared" ref="A4:D4" si="2">166253/((11025+A1^2)^(3/2))</f>
        <v>0.13221496146338532</v>
      </c>
      <c r="B4" s="5">
        <f t="shared" si="2"/>
        <v>0.13613982176383066</v>
      </c>
      <c r="C4" s="5">
        <f t="shared" si="2"/>
        <v>0.13932873919123825</v>
      </c>
      <c r="D4" s="5">
        <f t="shared" si="2"/>
        <v>0.1416835602398395</v>
      </c>
      <c r="E4" s="5">
        <f>166253/((11025+E1^2)^(3/2))</f>
        <v>0.14312848481025714</v>
      </c>
      <c r="F4" s="5">
        <f t="shared" ref="F4:K4" si="3">166253/((11025+F1^2)^(3/2))</f>
        <v>0.1436155922686535</v>
      </c>
      <c r="G4" s="5">
        <f t="shared" si="3"/>
        <v>0.14312848481025714</v>
      </c>
      <c r="H4" s="5">
        <f t="shared" si="3"/>
        <v>0.1416835602398395</v>
      </c>
      <c r="I4" s="5">
        <f t="shared" si="3"/>
        <v>0.13932873919123825</v>
      </c>
      <c r="J4" s="5">
        <f t="shared" si="3"/>
        <v>0.13613982176383066</v>
      </c>
      <c r="K4" s="5">
        <f t="shared" si="3"/>
        <v>0.13221496146338532</v>
      </c>
    </row>
    <row r="5" spans="1:11" x14ac:dyDescent="0.4">
      <c r="A5" s="2">
        <f>(A3-A4)/A4*100</f>
        <v>-1.532172638379012</v>
      </c>
      <c r="B5" s="2">
        <f t="shared" ref="B5:K5" si="4">(B3-B4)/B4*100</f>
        <v>-1.5056739000192116</v>
      </c>
      <c r="C5" s="2">
        <f t="shared" si="4"/>
        <v>-1.1352569472886713</v>
      </c>
      <c r="D5" s="2">
        <f t="shared" si="4"/>
        <v>-1.0576811009708922</v>
      </c>
      <c r="E5" s="2">
        <f t="shared" si="4"/>
        <v>-0.86417795304467082</v>
      </c>
      <c r="F5" s="2">
        <f t="shared" si="4"/>
        <v>-0.69114519737992286</v>
      </c>
      <c r="G5" s="2">
        <f t="shared" si="4"/>
        <v>-0.5235050250482769</v>
      </c>
      <c r="H5" s="2">
        <f t="shared" si="4"/>
        <v>-0.19731311054455355</v>
      </c>
      <c r="I5" s="2">
        <f t="shared" si="4"/>
        <v>-8.5365870622720261E-2</v>
      </c>
      <c r="J5" s="2">
        <f t="shared" si="4"/>
        <v>0.28513202907134516</v>
      </c>
      <c r="K5" s="2">
        <f t="shared" si="4"/>
        <v>0.49619084659820872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20E0-0BA4-46A9-BA6D-9C29E04236CC}">
  <dimension ref="A1:K3"/>
  <sheetViews>
    <sheetView workbookViewId="0">
      <selection activeCell="A3" sqref="A3"/>
    </sheetView>
  </sheetViews>
  <sheetFormatPr defaultRowHeight="13.9" x14ac:dyDescent="0.4"/>
  <sheetData>
    <row r="1" spans="1:11" x14ac:dyDescent="0.4">
      <c r="A1">
        <v>-25</v>
      </c>
      <c r="B1">
        <v>-20</v>
      </c>
      <c r="C1">
        <v>-15</v>
      </c>
      <c r="D1">
        <v>-10</v>
      </c>
      <c r="E1">
        <v>-5</v>
      </c>
      <c r="F1">
        <v>0</v>
      </c>
      <c r="G1">
        <v>5</v>
      </c>
      <c r="H1">
        <v>10</v>
      </c>
      <c r="I1">
        <v>15</v>
      </c>
      <c r="J1">
        <v>20</v>
      </c>
      <c r="K1">
        <v>25</v>
      </c>
    </row>
    <row r="2" spans="1:11" x14ac:dyDescent="0.4">
      <c r="A2">
        <v>8.35</v>
      </c>
      <c r="B2">
        <v>8.3699999999999992</v>
      </c>
      <c r="C2">
        <v>8.3800000000000008</v>
      </c>
      <c r="D2">
        <v>8.3800000000000008</v>
      </c>
      <c r="E2">
        <v>8.3800000000000008</v>
      </c>
      <c r="F2">
        <v>8.3800000000000008</v>
      </c>
      <c r="G2">
        <v>8.3800000000000008</v>
      </c>
      <c r="H2">
        <v>8.3800000000000008</v>
      </c>
      <c r="I2">
        <v>8.3800000000000008</v>
      </c>
      <c r="J2">
        <v>8.3699999999999992</v>
      </c>
      <c r="K2">
        <v>8.36</v>
      </c>
    </row>
    <row r="3" spans="1:11" x14ac:dyDescent="0.4">
      <c r="A3" s="5">
        <f t="shared" ref="A3:K3" si="0">0.02438*A2</f>
        <v>0.20357299999999998</v>
      </c>
      <c r="B3" s="5">
        <f t="shared" si="0"/>
        <v>0.20406059999999998</v>
      </c>
      <c r="C3" s="5">
        <f t="shared" si="0"/>
        <v>0.2043044</v>
      </c>
      <c r="D3" s="5">
        <f t="shared" si="0"/>
        <v>0.2043044</v>
      </c>
      <c r="E3" s="5">
        <f t="shared" si="0"/>
        <v>0.2043044</v>
      </c>
      <c r="F3" s="5">
        <f t="shared" si="0"/>
        <v>0.2043044</v>
      </c>
      <c r="G3" s="5">
        <f t="shared" si="0"/>
        <v>0.2043044</v>
      </c>
      <c r="H3" s="5">
        <f t="shared" si="0"/>
        <v>0.2043044</v>
      </c>
      <c r="I3" s="5">
        <f t="shared" si="0"/>
        <v>0.2043044</v>
      </c>
      <c r="J3" s="5">
        <f t="shared" si="0"/>
        <v>0.20406059999999998</v>
      </c>
      <c r="K3" s="5">
        <f t="shared" si="0"/>
        <v>0.20381679999999996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08F5-A241-4C08-B036-8EF4ABFBAE4F}">
  <dimension ref="A1:K3"/>
  <sheetViews>
    <sheetView workbookViewId="0">
      <selection activeCell="A4" sqref="A4"/>
    </sheetView>
  </sheetViews>
  <sheetFormatPr defaultRowHeight="13.9" x14ac:dyDescent="0.4"/>
  <sheetData>
    <row r="1" spans="1:11" x14ac:dyDescent="0.4">
      <c r="A1">
        <v>-25</v>
      </c>
      <c r="B1">
        <v>-20</v>
      </c>
      <c r="C1">
        <v>-15</v>
      </c>
      <c r="D1">
        <v>-10</v>
      </c>
      <c r="E1">
        <v>-5</v>
      </c>
      <c r="F1">
        <v>0</v>
      </c>
      <c r="G1">
        <v>5</v>
      </c>
      <c r="H1">
        <v>10</v>
      </c>
      <c r="I1">
        <v>15</v>
      </c>
      <c r="J1">
        <v>20</v>
      </c>
      <c r="K1">
        <v>25</v>
      </c>
    </row>
    <row r="2" spans="1:11" x14ac:dyDescent="0.4">
      <c r="A2">
        <v>8.35</v>
      </c>
      <c r="B2">
        <v>8.36</v>
      </c>
      <c r="C2">
        <v>8.3699999999999992</v>
      </c>
      <c r="D2">
        <v>8.3699999999999992</v>
      </c>
      <c r="E2">
        <v>8.3699999999999992</v>
      </c>
      <c r="F2">
        <v>8.3800000000000008</v>
      </c>
      <c r="G2">
        <v>8.3800000000000008</v>
      </c>
      <c r="H2">
        <v>8.3800000000000008</v>
      </c>
      <c r="I2">
        <v>8.3699999999999992</v>
      </c>
      <c r="J2">
        <v>8.36</v>
      </c>
      <c r="K2">
        <v>8.35</v>
      </c>
    </row>
    <row r="3" spans="1:11" x14ac:dyDescent="0.4">
      <c r="A3" s="5">
        <f>0.02438*A2</f>
        <v>0.20357299999999998</v>
      </c>
      <c r="B3" s="5">
        <f t="shared" ref="B3:K3" si="0">0.02438*B2</f>
        <v>0.20381679999999996</v>
      </c>
      <c r="C3" s="5">
        <f t="shared" si="0"/>
        <v>0.20406059999999998</v>
      </c>
      <c r="D3" s="5">
        <f t="shared" si="0"/>
        <v>0.20406059999999998</v>
      </c>
      <c r="E3" s="5">
        <f t="shared" si="0"/>
        <v>0.20406059999999998</v>
      </c>
      <c r="F3" s="5">
        <f t="shared" si="0"/>
        <v>0.2043044</v>
      </c>
      <c r="G3" s="5">
        <f t="shared" si="0"/>
        <v>0.2043044</v>
      </c>
      <c r="H3" s="5">
        <f t="shared" si="0"/>
        <v>0.2043044</v>
      </c>
      <c r="I3" s="5">
        <f t="shared" si="0"/>
        <v>0.20406059999999998</v>
      </c>
      <c r="J3" s="5">
        <f t="shared" si="0"/>
        <v>0.20381679999999996</v>
      </c>
      <c r="K3" s="5">
        <f t="shared" si="0"/>
        <v>0.20357299999999998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A7AF-42F6-4C49-9B82-E79BEAED7DFC}">
  <dimension ref="A1:AL11"/>
  <sheetViews>
    <sheetView topLeftCell="Z1" zoomScale="104" zoomScaleNormal="104" workbookViewId="0">
      <selection activeCell="W2" sqref="W2"/>
    </sheetView>
  </sheetViews>
  <sheetFormatPr defaultRowHeight="13.9" x14ac:dyDescent="0.4"/>
  <cols>
    <col min="1" max="9" width="9.1328125" bestFit="1" customWidth="1"/>
    <col min="10" max="10" width="14.73046875" bestFit="1" customWidth="1"/>
    <col min="11" max="27" width="9.1328125" bestFit="1" customWidth="1"/>
    <col min="28" max="28" width="10.1328125" bestFit="1" customWidth="1"/>
    <col min="29" max="37" width="9.1328125" bestFit="1" customWidth="1"/>
  </cols>
  <sheetData>
    <row r="1" spans="1:38" x14ac:dyDescent="0.4">
      <c r="A1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  <c r="L1">
        <v>110</v>
      </c>
      <c r="M1">
        <v>120</v>
      </c>
      <c r="N1">
        <v>130</v>
      </c>
      <c r="O1">
        <v>140</v>
      </c>
      <c r="P1">
        <v>150</v>
      </c>
      <c r="Q1">
        <v>160</v>
      </c>
      <c r="R1">
        <v>170</v>
      </c>
      <c r="S1">
        <v>180</v>
      </c>
      <c r="T1">
        <v>190</v>
      </c>
      <c r="U1">
        <v>200</v>
      </c>
      <c r="V1">
        <v>210</v>
      </c>
      <c r="W1">
        <v>220</v>
      </c>
      <c r="X1">
        <v>230</v>
      </c>
      <c r="Y1">
        <v>240</v>
      </c>
      <c r="Z1">
        <v>250</v>
      </c>
      <c r="AA1">
        <v>260</v>
      </c>
      <c r="AB1">
        <v>270</v>
      </c>
      <c r="AC1">
        <v>280</v>
      </c>
      <c r="AD1">
        <v>290</v>
      </c>
      <c r="AE1">
        <v>300</v>
      </c>
      <c r="AF1">
        <v>310</v>
      </c>
      <c r="AG1">
        <v>320</v>
      </c>
      <c r="AH1">
        <v>330</v>
      </c>
      <c r="AI1">
        <v>340</v>
      </c>
      <c r="AJ1">
        <v>350</v>
      </c>
      <c r="AK1">
        <v>360</v>
      </c>
    </row>
    <row r="2" spans="1:38" x14ac:dyDescent="0.4">
      <c r="A2" s="2">
        <v>8.36</v>
      </c>
      <c r="B2" s="2">
        <v>8.25</v>
      </c>
      <c r="C2" s="2">
        <v>7.92</v>
      </c>
      <c r="D2" s="2">
        <v>7.33</v>
      </c>
      <c r="E2" s="2">
        <v>6.58</v>
      </c>
      <c r="F2" s="2">
        <v>5.5</v>
      </c>
      <c r="G2" s="2">
        <v>4.38</v>
      </c>
      <c r="H2" s="2">
        <v>3.05</v>
      </c>
      <c r="I2" s="2">
        <v>1.67</v>
      </c>
      <c r="J2" s="2">
        <v>0.24</v>
      </c>
      <c r="K2" s="2">
        <v>1.24</v>
      </c>
      <c r="L2" s="2">
        <v>2.58</v>
      </c>
      <c r="M2" s="2">
        <v>3.92</v>
      </c>
      <c r="N2" s="2">
        <v>5.25</v>
      </c>
      <c r="O2" s="2">
        <v>6.27</v>
      </c>
      <c r="P2" s="2">
        <v>7.15</v>
      </c>
      <c r="Q2" s="2">
        <v>7.76</v>
      </c>
      <c r="R2" s="2">
        <v>8.15</v>
      </c>
      <c r="S2" s="2">
        <v>8.31</v>
      </c>
      <c r="T2" s="2">
        <v>8.2100000000000009</v>
      </c>
      <c r="U2" s="2">
        <v>7.92</v>
      </c>
      <c r="V2" s="2">
        <v>7.26</v>
      </c>
      <c r="W2" s="2">
        <v>6.4</v>
      </c>
      <c r="X2" s="2">
        <v>5.37</v>
      </c>
      <c r="Y2" s="2">
        <v>4.25</v>
      </c>
      <c r="Z2" s="2">
        <v>2.99</v>
      </c>
      <c r="AA2" s="2">
        <v>1.42</v>
      </c>
      <c r="AB2" s="2">
        <v>0</v>
      </c>
      <c r="AC2" s="2">
        <v>1.39</v>
      </c>
      <c r="AD2" s="2">
        <v>2.98</v>
      </c>
      <c r="AE2" s="2">
        <v>4.1500000000000004</v>
      </c>
      <c r="AF2" s="2">
        <v>5.33</v>
      </c>
      <c r="AG2" s="2">
        <v>6.46</v>
      </c>
      <c r="AH2" s="2">
        <v>7.25</v>
      </c>
      <c r="AI2" s="2">
        <v>7.85</v>
      </c>
      <c r="AJ2" s="2">
        <v>8.23</v>
      </c>
      <c r="AK2" s="2">
        <v>8.3699999999999992</v>
      </c>
    </row>
    <row r="3" spans="1:38" x14ac:dyDescent="0.4">
      <c r="A3" s="2">
        <f>ABS(8.37*COS(A1*3.14159255/180))</f>
        <v>8.3699999999999992</v>
      </c>
      <c r="B3" s="2">
        <f t="shared" ref="B3:AK3" si="0">ABS(8.37*COS(B1*3.14159255/180))</f>
        <v>8.2428409010766828</v>
      </c>
      <c r="C3" s="2">
        <f t="shared" si="0"/>
        <v>7.8652272689277618</v>
      </c>
      <c r="D3" s="2">
        <f t="shared" si="0"/>
        <v>7.2486327019296306</v>
      </c>
      <c r="E3" s="2">
        <f t="shared" si="0"/>
        <v>6.4117921127562427</v>
      </c>
      <c r="F3" s="2">
        <f t="shared" si="0"/>
        <v>5.3801324775752786</v>
      </c>
      <c r="G3" s="2">
        <f t="shared" si="0"/>
        <v>4.1850002502947827</v>
      </c>
      <c r="H3" s="2">
        <f t="shared" si="0"/>
        <v>2.8627089164858925</v>
      </c>
      <c r="I3" s="2">
        <f t="shared" si="0"/>
        <v>1.4534356265718431</v>
      </c>
      <c r="J3" s="2">
        <f t="shared" si="0"/>
        <v>4.3352328314518857E-7</v>
      </c>
      <c r="K3" s="2">
        <f t="shared" si="0"/>
        <v>1.4534347726976562</v>
      </c>
      <c r="L3" s="2">
        <f t="shared" si="0"/>
        <v>2.8627081017286238</v>
      </c>
      <c r="M3" s="2">
        <f t="shared" si="0"/>
        <v>4.18499949941042</v>
      </c>
      <c r="N3" s="2">
        <f t="shared" si="0"/>
        <v>5.3801318133790579</v>
      </c>
      <c r="O3" s="2">
        <f t="shared" si="0"/>
        <v>6.4117915554294296</v>
      </c>
      <c r="P3" s="2">
        <f t="shared" si="0"/>
        <v>7.24863226840632</v>
      </c>
      <c r="Q3" s="2">
        <f t="shared" si="0"/>
        <v>7.865226972380337</v>
      </c>
      <c r="R3" s="2">
        <f t="shared" si="0"/>
        <v>8.2428407505155867</v>
      </c>
      <c r="S3" s="2">
        <f t="shared" si="0"/>
        <v>8.3699999999999548</v>
      </c>
      <c r="T3" s="2">
        <f t="shared" si="0"/>
        <v>8.2428410516376918</v>
      </c>
      <c r="U3" s="2">
        <f t="shared" si="0"/>
        <v>7.8652275654751032</v>
      </c>
      <c r="V3" s="2">
        <f t="shared" si="0"/>
        <v>7.2486331354528621</v>
      </c>
      <c r="W3" s="2">
        <f t="shared" si="0"/>
        <v>6.4117926700829857</v>
      </c>
      <c r="X3" s="2">
        <f t="shared" si="0"/>
        <v>5.3801331417714424</v>
      </c>
      <c r="Y3" s="2">
        <f t="shared" si="0"/>
        <v>4.1850010011790992</v>
      </c>
      <c r="Z3" s="2">
        <f t="shared" si="0"/>
        <v>2.8627097312431271</v>
      </c>
      <c r="AA3" s="2">
        <f t="shared" si="0"/>
        <v>1.4534364804460127</v>
      </c>
      <c r="AB3" s="2">
        <f t="shared" si="0"/>
        <v>1.3005698568696144E-6</v>
      </c>
      <c r="AC3" s="2">
        <f t="shared" si="0"/>
        <v>1.4534339188234535</v>
      </c>
      <c r="AD3" s="2">
        <f t="shared" si="0"/>
        <v>2.8627072869713293</v>
      </c>
      <c r="AE3" s="2">
        <f t="shared" si="0"/>
        <v>4.1849987485260121</v>
      </c>
      <c r="AF3" s="2">
        <f t="shared" si="0"/>
        <v>5.3801311491827803</v>
      </c>
      <c r="AG3" s="2">
        <f t="shared" si="0"/>
        <v>6.4117909981025489</v>
      </c>
      <c r="AH3" s="2">
        <f t="shared" si="0"/>
        <v>7.2486318348829286</v>
      </c>
      <c r="AI3" s="2">
        <f t="shared" si="0"/>
        <v>7.865226675832826</v>
      </c>
      <c r="AJ3" s="2">
        <f t="shared" si="0"/>
        <v>8.2428405999544019</v>
      </c>
      <c r="AK3" s="2">
        <f t="shared" si="0"/>
        <v>8.3699999999998198</v>
      </c>
    </row>
    <row r="4" spans="1:38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x14ac:dyDescent="0.4">
      <c r="A5">
        <v>0</v>
      </c>
      <c r="B5">
        <v>10</v>
      </c>
      <c r="C5">
        <v>20</v>
      </c>
      <c r="D5">
        <v>30</v>
      </c>
      <c r="E5">
        <v>40</v>
      </c>
      <c r="F5">
        <v>50</v>
      </c>
      <c r="G5">
        <v>60</v>
      </c>
      <c r="H5">
        <v>70</v>
      </c>
      <c r="I5">
        <v>80</v>
      </c>
      <c r="J5">
        <v>90</v>
      </c>
      <c r="K5">
        <v>100</v>
      </c>
      <c r="L5">
        <v>110</v>
      </c>
      <c r="M5">
        <v>120</v>
      </c>
      <c r="N5">
        <v>130</v>
      </c>
      <c r="O5">
        <v>140</v>
      </c>
      <c r="P5">
        <v>150</v>
      </c>
      <c r="Q5">
        <v>160</v>
      </c>
      <c r="R5">
        <v>170</v>
      </c>
      <c r="S5">
        <v>180</v>
      </c>
      <c r="T5">
        <v>190</v>
      </c>
      <c r="U5">
        <v>200</v>
      </c>
      <c r="V5">
        <v>210</v>
      </c>
      <c r="W5">
        <v>220</v>
      </c>
      <c r="X5">
        <v>230</v>
      </c>
      <c r="Y5">
        <v>240</v>
      </c>
      <c r="Z5">
        <v>250</v>
      </c>
      <c r="AA5">
        <v>260</v>
      </c>
      <c r="AB5">
        <v>270</v>
      </c>
      <c r="AC5">
        <v>280</v>
      </c>
      <c r="AD5">
        <v>290</v>
      </c>
      <c r="AE5">
        <v>300</v>
      </c>
      <c r="AF5">
        <v>310</v>
      </c>
      <c r="AG5">
        <v>320</v>
      </c>
      <c r="AH5">
        <v>330</v>
      </c>
      <c r="AI5">
        <v>340</v>
      </c>
      <c r="AJ5">
        <v>350</v>
      </c>
      <c r="AK5">
        <v>360</v>
      </c>
    </row>
    <row r="6" spans="1:38" x14ac:dyDescent="0.4">
      <c r="A6" s="2">
        <v>8.36</v>
      </c>
      <c r="B6" s="2">
        <v>8.25</v>
      </c>
      <c r="C6" s="2">
        <v>7.92</v>
      </c>
      <c r="D6" s="2">
        <v>7.33</v>
      </c>
      <c r="E6" s="2">
        <v>6.58</v>
      </c>
      <c r="F6" s="2">
        <v>5.5</v>
      </c>
      <c r="G6" s="2">
        <v>4.38</v>
      </c>
      <c r="H6" s="2">
        <v>3.05</v>
      </c>
      <c r="I6" s="2">
        <v>1.67</v>
      </c>
      <c r="J6" s="2">
        <v>0.24</v>
      </c>
      <c r="K6" s="2">
        <v>-1.24</v>
      </c>
      <c r="L6" s="2">
        <v>-2.58</v>
      </c>
      <c r="M6" s="2">
        <v>-3.92</v>
      </c>
      <c r="N6" s="2">
        <v>-5.25</v>
      </c>
      <c r="O6" s="2">
        <v>-6.27</v>
      </c>
      <c r="P6" s="2">
        <v>-7.15</v>
      </c>
      <c r="Q6" s="2">
        <v>-7.76</v>
      </c>
      <c r="R6" s="2">
        <v>-8.15</v>
      </c>
      <c r="S6" s="2">
        <v>-8.31</v>
      </c>
      <c r="T6" s="2">
        <v>-8.2100000000000009</v>
      </c>
      <c r="U6" s="2">
        <v>-7.92</v>
      </c>
      <c r="V6" s="2">
        <v>-7.26</v>
      </c>
      <c r="W6" s="2">
        <v>-6.4</v>
      </c>
      <c r="X6" s="2">
        <v>-5.37</v>
      </c>
      <c r="Y6" s="2">
        <v>-4.25</v>
      </c>
      <c r="Z6" s="2">
        <v>-2.99</v>
      </c>
      <c r="AA6" s="2">
        <v>-1.42</v>
      </c>
      <c r="AB6" s="2">
        <v>0</v>
      </c>
      <c r="AC6" s="2">
        <v>1.39</v>
      </c>
      <c r="AD6" s="2">
        <v>2.98</v>
      </c>
      <c r="AE6" s="2">
        <v>4.1500000000000004</v>
      </c>
      <c r="AF6" s="2">
        <v>5.33</v>
      </c>
      <c r="AG6" s="2">
        <v>6.46</v>
      </c>
      <c r="AH6" s="2">
        <v>7.25</v>
      </c>
      <c r="AI6" s="2">
        <v>7.85</v>
      </c>
      <c r="AJ6" s="2">
        <v>8.23</v>
      </c>
      <c r="AK6" s="2">
        <v>8.3699999999999992</v>
      </c>
    </row>
    <row r="7" spans="1:38" x14ac:dyDescent="0.4">
      <c r="A7" s="2">
        <f>ABS(8.37*COS(A5*3.14159255/180))</f>
        <v>8.3699999999999992</v>
      </c>
      <c r="B7" s="2">
        <f t="shared" ref="B7:AK7" si="1">ABS(8.37*COS(B5*3.14159255/180))</f>
        <v>8.2428409010766828</v>
      </c>
      <c r="C7" s="2">
        <f t="shared" si="1"/>
        <v>7.8652272689277618</v>
      </c>
      <c r="D7" s="2">
        <f t="shared" si="1"/>
        <v>7.2486327019296306</v>
      </c>
      <c r="E7" s="2">
        <f t="shared" si="1"/>
        <v>6.4117921127562427</v>
      </c>
      <c r="F7" s="2">
        <f t="shared" si="1"/>
        <v>5.3801324775752786</v>
      </c>
      <c r="G7" s="2">
        <f t="shared" si="1"/>
        <v>4.1850002502947827</v>
      </c>
      <c r="H7" s="2">
        <f t="shared" si="1"/>
        <v>2.8627089164858925</v>
      </c>
      <c r="I7" s="2">
        <f t="shared" si="1"/>
        <v>1.4534356265718431</v>
      </c>
      <c r="J7" s="2">
        <f t="shared" si="1"/>
        <v>4.3352328314518857E-7</v>
      </c>
      <c r="K7" s="2">
        <v>-1.4534347726976562</v>
      </c>
      <c r="L7" s="2">
        <v>-2.8627081017286238</v>
      </c>
      <c r="M7" s="2">
        <v>-4.18499949941042</v>
      </c>
      <c r="N7" s="2">
        <v>-5.3801318133790579</v>
      </c>
      <c r="O7" s="2">
        <v>-6.4117915554294296</v>
      </c>
      <c r="P7" s="2">
        <v>-7.24863226840632</v>
      </c>
      <c r="Q7" s="2">
        <v>-7.865226972380337</v>
      </c>
      <c r="R7" s="2">
        <v>-8.2428407505155867</v>
      </c>
      <c r="S7" s="2">
        <v>-8.3699999999999548</v>
      </c>
      <c r="T7" s="2">
        <v>-8.2428410516376918</v>
      </c>
      <c r="U7" s="2">
        <v>-7.8652275654751032</v>
      </c>
      <c r="V7" s="2">
        <v>-7.2486331354528621</v>
      </c>
      <c r="W7" s="2">
        <v>-6.4117926700829857</v>
      </c>
      <c r="X7" s="2">
        <v>-5.3801331417714424</v>
      </c>
      <c r="Y7" s="2">
        <v>-4.1850010011790992</v>
      </c>
      <c r="Z7" s="2">
        <v>-2.8627097312431271</v>
      </c>
      <c r="AA7" s="2">
        <v>-1.4534364804460127</v>
      </c>
      <c r="AB7" s="2">
        <v>-1.3005698568696144E-6</v>
      </c>
      <c r="AC7" s="2">
        <f t="shared" si="1"/>
        <v>1.4534339188234535</v>
      </c>
      <c r="AD7" s="2">
        <f t="shared" si="1"/>
        <v>2.8627072869713293</v>
      </c>
      <c r="AE7" s="2">
        <f t="shared" si="1"/>
        <v>4.1849987485260121</v>
      </c>
      <c r="AF7" s="2">
        <f t="shared" si="1"/>
        <v>5.3801311491827803</v>
      </c>
      <c r="AG7" s="2">
        <f t="shared" si="1"/>
        <v>6.4117909981025489</v>
      </c>
      <c r="AH7" s="2">
        <f t="shared" si="1"/>
        <v>7.2486318348829286</v>
      </c>
      <c r="AI7" s="2">
        <f t="shared" si="1"/>
        <v>7.865226675832826</v>
      </c>
      <c r="AJ7" s="2">
        <f t="shared" si="1"/>
        <v>8.2428405999544019</v>
      </c>
      <c r="AK7" s="2">
        <f t="shared" si="1"/>
        <v>8.3699999999998198</v>
      </c>
    </row>
    <row r="9" spans="1:38" x14ac:dyDescent="0.4">
      <c r="B9">
        <v>0</v>
      </c>
      <c r="C9">
        <v>10</v>
      </c>
      <c r="D9">
        <v>20</v>
      </c>
      <c r="E9">
        <v>30</v>
      </c>
      <c r="F9">
        <v>40</v>
      </c>
      <c r="G9">
        <v>50</v>
      </c>
      <c r="H9">
        <v>60</v>
      </c>
      <c r="I9">
        <v>70</v>
      </c>
      <c r="J9">
        <v>80</v>
      </c>
      <c r="K9" s="2">
        <v>90</v>
      </c>
      <c r="L9" s="2">
        <v>100</v>
      </c>
      <c r="M9" s="2">
        <v>110</v>
      </c>
      <c r="N9" s="2">
        <v>120</v>
      </c>
      <c r="O9" s="2">
        <v>130</v>
      </c>
      <c r="P9" s="2">
        <v>140</v>
      </c>
      <c r="Q9" s="2">
        <v>150</v>
      </c>
      <c r="R9" s="2">
        <v>160</v>
      </c>
      <c r="S9" s="2">
        <v>170</v>
      </c>
      <c r="T9" s="2">
        <v>180</v>
      </c>
      <c r="U9" s="2">
        <v>190</v>
      </c>
      <c r="V9" s="2">
        <v>200</v>
      </c>
      <c r="W9" s="2">
        <v>210</v>
      </c>
      <c r="X9" s="2">
        <v>220</v>
      </c>
      <c r="Y9" s="2">
        <v>230</v>
      </c>
      <c r="Z9" s="2">
        <v>240</v>
      </c>
      <c r="AA9" s="2">
        <v>250</v>
      </c>
      <c r="AB9" s="2">
        <v>260</v>
      </c>
      <c r="AC9">
        <v>270</v>
      </c>
      <c r="AD9">
        <v>280</v>
      </c>
      <c r="AE9">
        <v>290</v>
      </c>
      <c r="AF9">
        <v>300</v>
      </c>
      <c r="AG9">
        <v>310</v>
      </c>
      <c r="AH9">
        <v>320</v>
      </c>
      <c r="AI9">
        <v>330</v>
      </c>
      <c r="AJ9">
        <v>340</v>
      </c>
      <c r="AK9">
        <v>350</v>
      </c>
      <c r="AL9">
        <v>360</v>
      </c>
    </row>
    <row r="10" spans="1:38" x14ac:dyDescent="0.4">
      <c r="A10" t="s">
        <v>0</v>
      </c>
      <c r="B10">
        <v>8.36</v>
      </c>
      <c r="C10">
        <v>8.25</v>
      </c>
      <c r="D10">
        <v>7.92</v>
      </c>
      <c r="E10">
        <v>7.33</v>
      </c>
      <c r="F10">
        <v>6.58</v>
      </c>
      <c r="G10">
        <v>5.5</v>
      </c>
      <c r="H10">
        <v>4.38</v>
      </c>
      <c r="I10">
        <v>3.05</v>
      </c>
      <c r="J10">
        <v>1.67</v>
      </c>
      <c r="K10" s="2">
        <v>0.24</v>
      </c>
      <c r="L10" s="2">
        <v>-1.24</v>
      </c>
      <c r="M10" s="2">
        <v>-2.58</v>
      </c>
      <c r="N10" s="2">
        <v>-3.92</v>
      </c>
      <c r="O10" s="2">
        <v>-5.25</v>
      </c>
      <c r="P10" s="2">
        <v>-6.27</v>
      </c>
      <c r="Q10" s="2">
        <v>-7.15</v>
      </c>
      <c r="R10" s="2">
        <v>-7.76</v>
      </c>
      <c r="S10" s="2">
        <v>-8.15</v>
      </c>
      <c r="T10" s="2">
        <v>-8.31</v>
      </c>
      <c r="U10" s="2">
        <v>-8.2100000000000009</v>
      </c>
      <c r="V10" s="2">
        <v>-7.92</v>
      </c>
      <c r="W10" s="2">
        <v>-7.26</v>
      </c>
      <c r="X10" s="2">
        <v>-6.4</v>
      </c>
      <c r="Y10" s="2">
        <v>-5.37</v>
      </c>
      <c r="Z10" s="2">
        <v>-4.25</v>
      </c>
      <c r="AA10" s="2">
        <v>-2.99</v>
      </c>
      <c r="AB10" s="2">
        <v>-1.42</v>
      </c>
      <c r="AC10">
        <v>0</v>
      </c>
      <c r="AD10">
        <v>1.39</v>
      </c>
      <c r="AE10">
        <v>2.98</v>
      </c>
      <c r="AF10">
        <v>4.1500000000000004</v>
      </c>
      <c r="AG10">
        <v>5.33</v>
      </c>
      <c r="AH10">
        <v>6.46</v>
      </c>
      <c r="AI10">
        <v>7.25</v>
      </c>
      <c r="AJ10">
        <v>7.85</v>
      </c>
      <c r="AK10">
        <v>8.23</v>
      </c>
      <c r="AL10">
        <v>8.3699999999999992</v>
      </c>
    </row>
    <row r="11" spans="1:38" x14ac:dyDescent="0.4">
      <c r="A11" t="s">
        <v>1</v>
      </c>
      <c r="B11" s="2">
        <v>8.3699999999999992</v>
      </c>
      <c r="C11" s="2">
        <v>8.2428409010766828</v>
      </c>
      <c r="D11" s="2">
        <v>7.8652272689277618</v>
      </c>
      <c r="E11" s="2">
        <v>7.2486327019296306</v>
      </c>
      <c r="F11" s="2">
        <v>6.4117921127562427</v>
      </c>
      <c r="G11" s="2">
        <v>5.3801324775752786</v>
      </c>
      <c r="H11" s="2">
        <v>4.1850002502947827</v>
      </c>
      <c r="I11" s="2">
        <v>2.8627089164858925</v>
      </c>
      <c r="J11" s="2">
        <v>1.4534356265718431</v>
      </c>
      <c r="K11" s="2">
        <v>4.3352328314518857E-7</v>
      </c>
      <c r="L11" s="2">
        <v>-1.4534347726976562</v>
      </c>
      <c r="M11" s="2">
        <v>-2.8627081017286238</v>
      </c>
      <c r="N11" s="2">
        <v>-4.18499949941042</v>
      </c>
      <c r="O11" s="2">
        <v>-5.3801318133790579</v>
      </c>
      <c r="P11" s="2">
        <v>-6.4117915554294296</v>
      </c>
      <c r="Q11" s="2">
        <v>-7.24863226840632</v>
      </c>
      <c r="R11" s="2">
        <v>-7.865226972380337</v>
      </c>
      <c r="S11" s="2">
        <v>-8.2428407505155867</v>
      </c>
      <c r="T11" s="2">
        <v>-8.3699999999999548</v>
      </c>
      <c r="U11" s="2">
        <v>-8.2428410516376918</v>
      </c>
      <c r="V11" s="2">
        <v>-7.8652275654751032</v>
      </c>
      <c r="W11" s="2">
        <v>-7.2486331354528621</v>
      </c>
      <c r="X11" s="2">
        <v>-6.4117926700829857</v>
      </c>
      <c r="Y11" s="2">
        <v>-5.3801331417714424</v>
      </c>
      <c r="Z11" s="2">
        <v>-4.1850010011790992</v>
      </c>
      <c r="AA11" s="2">
        <v>-2.8627097312431271</v>
      </c>
      <c r="AB11" s="2">
        <v>-1.4534364804460127</v>
      </c>
      <c r="AC11" s="2">
        <v>-1.3005698568696144E-6</v>
      </c>
      <c r="AD11" s="2">
        <v>1.4534339188234535</v>
      </c>
      <c r="AE11" s="2">
        <v>2.8627072869713293</v>
      </c>
      <c r="AF11" s="2">
        <v>4.1849987485260121</v>
      </c>
      <c r="AG11" s="2">
        <v>5.3801311491827803</v>
      </c>
      <c r="AH11" s="2">
        <v>6.4117909981025489</v>
      </c>
      <c r="AI11" s="2">
        <v>7.2486318348829286</v>
      </c>
      <c r="AJ11" s="2">
        <v>7.865226675832826</v>
      </c>
      <c r="AK11" s="2">
        <v>8.2428405999544019</v>
      </c>
      <c r="AL11" s="2">
        <v>8.3699999999998198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CC25-9540-45E7-A2C0-36E01A5596D8}">
  <dimension ref="A1:K9"/>
  <sheetViews>
    <sheetView tabSelected="1" workbookViewId="0">
      <selection activeCell="B3" sqref="B3"/>
    </sheetView>
  </sheetViews>
  <sheetFormatPr defaultRowHeight="13.9" x14ac:dyDescent="0.4"/>
  <cols>
    <col min="4" max="5" width="14.86328125" customWidth="1"/>
  </cols>
  <sheetData>
    <row r="1" spans="1:11" x14ac:dyDescent="0.4">
      <c r="A1">
        <v>20</v>
      </c>
      <c r="B1">
        <v>30</v>
      </c>
      <c r="C1">
        <v>40</v>
      </c>
      <c r="D1">
        <v>50</v>
      </c>
      <c r="E1">
        <v>60</v>
      </c>
      <c r="F1">
        <v>70</v>
      </c>
      <c r="G1">
        <v>80</v>
      </c>
      <c r="H1">
        <v>90</v>
      </c>
      <c r="I1">
        <v>100</v>
      </c>
      <c r="J1">
        <v>110</v>
      </c>
      <c r="K1">
        <v>120</v>
      </c>
    </row>
    <row r="2" spans="1:11" x14ac:dyDescent="0.4">
      <c r="A2" s="2">
        <v>1.4</v>
      </c>
      <c r="B2" s="2">
        <v>2.1</v>
      </c>
      <c r="C2" s="2">
        <v>2.78</v>
      </c>
      <c r="D2" s="2">
        <v>3.48</v>
      </c>
      <c r="E2" s="2">
        <v>4.18</v>
      </c>
      <c r="F2" s="2">
        <v>4.87</v>
      </c>
      <c r="G2" s="2">
        <v>5.56</v>
      </c>
      <c r="H2" s="2">
        <v>6.25</v>
      </c>
      <c r="I2" s="2">
        <v>6.97</v>
      </c>
      <c r="J2" s="2">
        <v>7.66</v>
      </c>
      <c r="K2" s="2">
        <v>8.36</v>
      </c>
    </row>
    <row r="3" spans="1:11" x14ac:dyDescent="0.4">
      <c r="A3" s="6">
        <f>2.926*A2/A1</f>
        <v>0.20482</v>
      </c>
      <c r="B3" s="6">
        <f t="shared" ref="B3:K3" si="0">2.926*B2/B1</f>
        <v>0.20482000000000003</v>
      </c>
      <c r="C3" s="6">
        <f t="shared" si="0"/>
        <v>0.20335700000000001</v>
      </c>
      <c r="D3" s="6">
        <f t="shared" si="0"/>
        <v>0.20364959999999999</v>
      </c>
      <c r="E3" s="6">
        <f t="shared" si="0"/>
        <v>0.20384466666666665</v>
      </c>
      <c r="F3" s="6">
        <f t="shared" si="0"/>
        <v>0.20356600000000002</v>
      </c>
      <c r="G3" s="6">
        <f t="shared" si="0"/>
        <v>0.20335700000000001</v>
      </c>
      <c r="H3" s="6">
        <f t="shared" si="0"/>
        <v>0.20319444444444446</v>
      </c>
      <c r="I3" s="6">
        <f t="shared" si="0"/>
        <v>0.20394220000000002</v>
      </c>
      <c r="J3" s="6">
        <f t="shared" si="0"/>
        <v>0.20375600000000002</v>
      </c>
      <c r="K3" s="6">
        <f t="shared" si="0"/>
        <v>0.20384466666666665</v>
      </c>
    </row>
    <row r="5" spans="1:11" x14ac:dyDescent="0.4">
      <c r="A5" cm="1">
        <f t="array" ref="A5:B9">LINEST(A2:K2,A1:K1,TRUE,TRUE)</f>
        <v>6.9572727272727272E-2</v>
      </c>
      <c r="B5">
        <v>3.5454545454545183E-3</v>
      </c>
      <c r="D5">
        <v>6.9572727272727272E-2</v>
      </c>
      <c r="E5">
        <v>3.5454545454545183E-3</v>
      </c>
    </row>
    <row r="6" spans="1:11" x14ac:dyDescent="0.4">
      <c r="A6">
        <v>8.080176743014145E-5</v>
      </c>
      <c r="B6">
        <v>6.2065015231629918E-3</v>
      </c>
      <c r="D6">
        <v>1.144E-4</v>
      </c>
      <c r="E6">
        <v>6.2065015231629918E-3</v>
      </c>
    </row>
    <row r="7" spans="1:11" x14ac:dyDescent="0.4">
      <c r="A7">
        <v>0.99998786049713573</v>
      </c>
      <c r="B7">
        <v>8.4745608628519122E-3</v>
      </c>
      <c r="D7">
        <v>0.99998786049713573</v>
      </c>
    </row>
    <row r="8" spans="1:11" x14ac:dyDescent="0.4">
      <c r="A8">
        <v>741372.26582278963</v>
      </c>
      <c r="B8">
        <v>9</v>
      </c>
    </row>
    <row r="9" spans="1:11" x14ac:dyDescent="0.4">
      <c r="A9">
        <v>53.244008181818174</v>
      </c>
      <c r="B9">
        <v>6.463636363636321E-4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chen</dc:creator>
  <cp:lastModifiedBy>su chen</cp:lastModifiedBy>
  <dcterms:created xsi:type="dcterms:W3CDTF">2015-06-05T18:19:34Z</dcterms:created>
  <dcterms:modified xsi:type="dcterms:W3CDTF">2023-12-21T19:01:08Z</dcterms:modified>
</cp:coreProperties>
</file>