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3510\Desktop\chensu2023秋资料\基础物理实验2023秋\正式3-驻波实验\"/>
    </mc:Choice>
  </mc:AlternateContent>
  <xr:revisionPtr revIDLastSave="0" documentId="13_ncr:1_{D0483844-5E2F-49C0-9AFE-42076E3915E2}" xr6:coauthVersionLast="47" xr6:coauthVersionMax="47" xr10:uidLastSave="{00000000-0000-0000-0000-000000000000}"/>
  <bookViews>
    <workbookView xWindow="-98" yWindow="-98" windowWidth="19396" windowHeight="1147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6" l="1" a="1"/>
  <c r="B14" i="6" s="1"/>
  <c r="D11" i="6"/>
  <c r="D9" i="6"/>
  <c r="D4" i="6"/>
  <c r="D5" i="6"/>
  <c r="D6" i="6"/>
  <c r="D7" i="6"/>
  <c r="D3" i="6"/>
  <c r="B14" i="5" a="1"/>
  <c r="B14" i="5" s="1"/>
  <c r="D9" i="5"/>
  <c r="D8" i="5"/>
  <c r="D4" i="5"/>
  <c r="D5" i="5"/>
  <c r="D6" i="5"/>
  <c r="D7" i="5"/>
  <c r="D3" i="5"/>
  <c r="B16" i="4" a="1"/>
  <c r="B16" i="4" s="1"/>
  <c r="B14" i="4"/>
  <c r="D9" i="4"/>
  <c r="D4" i="4"/>
  <c r="D5" i="4"/>
  <c r="D6" i="4"/>
  <c r="D7" i="4"/>
  <c r="D3" i="4"/>
  <c r="F3" i="4" s="1"/>
  <c r="C7" i="3"/>
  <c r="D7" i="3"/>
  <c r="E7" i="3"/>
  <c r="F7" i="3"/>
  <c r="C6" i="3"/>
  <c r="D6" i="3"/>
  <c r="E6" i="3"/>
  <c r="F6" i="3"/>
  <c r="B9" i="3"/>
  <c r="B10" i="3"/>
  <c r="C5" i="2"/>
  <c r="D5" i="2"/>
  <c r="E5" i="2"/>
  <c r="F5" i="2"/>
  <c r="C6" i="2"/>
  <c r="D6" i="2"/>
  <c r="E6" i="2"/>
  <c r="F6" i="2"/>
  <c r="B6" i="2"/>
  <c r="B5" i="2"/>
  <c r="C7" i="1"/>
  <c r="D7" i="1"/>
  <c r="E7" i="1"/>
  <c r="F7" i="1"/>
  <c r="B7" i="1"/>
  <c r="B6" i="1"/>
  <c r="C6" i="1"/>
  <c r="D6" i="1"/>
  <c r="E6" i="1"/>
  <c r="F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<sst xmlns="http://schemas.openxmlformats.org/spreadsheetml/2006/main" count="22" uniqueCount="16">
  <si>
    <t>表3</t>
    <phoneticPr fontId="1" type="noConversion"/>
  </si>
  <si>
    <t>L</t>
    <phoneticPr fontId="1" type="noConversion"/>
  </si>
  <si>
    <t>f_1</t>
    <phoneticPr fontId="1" type="noConversion"/>
  </si>
  <si>
    <t>log(f_1)</t>
    <phoneticPr fontId="1" type="noConversion"/>
  </si>
  <si>
    <t>log(L)</t>
    <phoneticPr fontId="1" type="noConversion"/>
  </si>
  <si>
    <t>表7</t>
    <phoneticPr fontId="1" type="noConversion"/>
  </si>
  <si>
    <t>T</t>
    <phoneticPr fontId="1" type="noConversion"/>
  </si>
  <si>
    <t>log(T)</t>
    <phoneticPr fontId="1" type="noConversion"/>
  </si>
  <si>
    <t>表5</t>
    <phoneticPr fontId="1" type="noConversion"/>
  </si>
  <si>
    <t>μ</t>
    <phoneticPr fontId="1" type="noConversion"/>
  </si>
  <si>
    <t>log(μ)</t>
    <phoneticPr fontId="1" type="noConversion"/>
  </si>
  <si>
    <t>表6-1</t>
    <phoneticPr fontId="1" type="noConversion"/>
  </si>
  <si>
    <t>i</t>
    <phoneticPr fontId="1" type="noConversion"/>
  </si>
  <si>
    <t>L_i</t>
    <phoneticPr fontId="1" type="noConversion"/>
  </si>
  <si>
    <t>表6-2</t>
    <phoneticPr fontId="1" type="noConversion"/>
  </si>
  <si>
    <t>biao7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</si>
</sst>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.0000"/>
    <numFmt numFmtId="181" formatCode="0.000"/>
    <numFmt numFmtId="184" formatCode="0.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0" fontId="0" fillId="0" borderId="0" xfId="0" applyNumberFormat="1"/>
    <xf numFmtId="181" fontId="0" fillId="0" borderId="0" xfId="0" applyNumberFormat="1"/>
    <xf numFmtId="18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log(f_1)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575415573053368"/>
                  <c:y val="-0.292662219305920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Sheet1!$B$6:$F$6</c:f>
              <c:numCache>
                <c:formatCode>0.0000</c:formatCode>
                <c:ptCount val="5"/>
                <c:pt idx="0">
                  <c:v>2.8061799739838871</c:v>
                </c:pt>
                <c:pt idx="1">
                  <c:v>2.6812412373755872</c:v>
                </c:pt>
                <c:pt idx="2">
                  <c:v>2.5051499783199058</c:v>
                </c:pt>
                <c:pt idx="3">
                  <c:v>2.3802112417116059</c:v>
                </c:pt>
                <c:pt idx="4">
                  <c:v>2.2041199826559246</c:v>
                </c:pt>
              </c:numCache>
            </c:numRef>
          </c:xVal>
          <c:yVal>
            <c:numRef>
              <c:f>Sheet1!$B$7:$F$7</c:f>
              <c:numCache>
                <c:formatCode>0.0000</c:formatCode>
                <c:ptCount val="5"/>
                <c:pt idx="0">
                  <c:v>1.3053513694466237</c:v>
                </c:pt>
                <c:pt idx="1">
                  <c:v>1.4593924877592308</c:v>
                </c:pt>
                <c:pt idx="2">
                  <c:v>1.6201360549737576</c:v>
                </c:pt>
                <c:pt idx="3">
                  <c:v>1.7403626894942439</c:v>
                </c:pt>
                <c:pt idx="4">
                  <c:v>1.9237619608287002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82-49B5-A9A5-FE45019E1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528496"/>
        <c:axId val="1855528912"/>
      </c:scatterChart>
      <c:valAx>
        <c:axId val="1855528496"/>
        <c:scaling>
          <c:orientation val="minMax"/>
          <c:max val="3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log(L)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5528912"/>
        <c:crosses val="autoZero"/>
        <c:crossBetween val="midCat"/>
      </c:valAx>
      <c:valAx>
        <c:axId val="185552891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log(f_1)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5528496"/>
        <c:crosses val="autoZero"/>
        <c:crossBetween val="midCat"/>
        <c:majorUnit val="0.2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88517060367457"/>
                  <c:y val="9.740449110527850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Sheet2!$B$5:$F$5</c:f>
              <c:numCache>
                <c:formatCode>0.0000</c:formatCode>
                <c:ptCount val="5"/>
                <c:pt idx="0">
                  <c:v>0.39269695325966575</c:v>
                </c:pt>
                <c:pt idx="1">
                  <c:v>0.69372694892364695</c:v>
                </c:pt>
                <c:pt idx="2">
                  <c:v>0.87040390527902711</c:v>
                </c:pt>
                <c:pt idx="3">
                  <c:v>0.99519629159717948</c:v>
                </c:pt>
                <c:pt idx="4">
                  <c:v>1.0920184707527971</c:v>
                </c:pt>
              </c:numCache>
            </c:numRef>
          </c:xVal>
          <c:yVal>
            <c:numRef>
              <c:f>Sheet2!$B$6:$F$6</c:f>
              <c:numCache>
                <c:formatCode>0.0000</c:formatCode>
                <c:ptCount val="5"/>
                <c:pt idx="0">
                  <c:v>1.3654879848908996</c:v>
                </c:pt>
                <c:pt idx="1">
                  <c:v>1.5185139398778875</c:v>
                </c:pt>
                <c:pt idx="2">
                  <c:v>1.5976951859255124</c:v>
                </c:pt>
                <c:pt idx="3">
                  <c:v>1.670245853074124</c:v>
                </c:pt>
                <c:pt idx="4">
                  <c:v>1.7109631189952756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C6-4EEC-BCD3-F251D4421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403040"/>
        <c:axId val="1867404704"/>
      </c:scatterChart>
      <c:valAx>
        <c:axId val="1867403040"/>
        <c:scaling>
          <c:orientation val="minMax"/>
          <c:max val="1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log(f_1)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7404704"/>
        <c:crosses val="autoZero"/>
        <c:crossBetween val="midCat"/>
      </c:valAx>
      <c:valAx>
        <c:axId val="1867404704"/>
        <c:scaling>
          <c:orientation val="minMax"/>
          <c:max val="1.8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log(T)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740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369313210848643"/>
                  <c:y val="-6.13196267133275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Sheet3!$B$6:$F$6</c:f>
              <c:numCache>
                <c:formatCode>0.0000</c:formatCode>
                <c:ptCount val="5"/>
                <c:pt idx="1">
                  <c:v>1.7057354567880114</c:v>
                </c:pt>
                <c:pt idx="2">
                  <c:v>1.5185139398778875</c:v>
                </c:pt>
                <c:pt idx="3">
                  <c:v>1.6145597688662714</c:v>
                </c:pt>
                <c:pt idx="4">
                  <c:v>1.9679829887416165</c:v>
                </c:pt>
              </c:numCache>
            </c:numRef>
          </c:xVal>
          <c:yVal>
            <c:numRef>
              <c:f>Sheet3!$B$7:$F$7</c:f>
              <c:numCache>
                <c:formatCode>0.0000</c:formatCode>
                <c:ptCount val="5"/>
                <c:pt idx="1">
                  <c:v>-2.5228787452803374</c:v>
                </c:pt>
                <c:pt idx="2">
                  <c:v>-2.1390633792999063</c:v>
                </c:pt>
                <c:pt idx="3">
                  <c:v>-2.3429441471428962</c:v>
                </c:pt>
                <c:pt idx="4">
                  <c:v>-3.0026136156026868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4E-44D7-A2AD-5A9E8DA7D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715696"/>
        <c:axId val="1863714448"/>
      </c:scatterChart>
      <c:valAx>
        <c:axId val="1863715696"/>
        <c:scaling>
          <c:orientation val="minMax"/>
          <c:min val="1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log(</a:t>
                </a:r>
                <a:r>
                  <a:rPr lang="el-GR" altLang="zh-CN"/>
                  <a:t>μ)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714448"/>
        <c:crosses val="autoZero"/>
        <c:crossBetween val="midCat"/>
        <c:majorUnit val="0.2"/>
      </c:valAx>
      <c:valAx>
        <c:axId val="1863714448"/>
        <c:scaling>
          <c:orientation val="minMax"/>
          <c:max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log(f_1)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715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252244554965452E-2"/>
          <c:y val="0.14871870319040834"/>
          <c:w val="0.88727626968765216"/>
          <c:h val="0.6457105998860944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Sheet4!$A$3:$A$12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Sheet4!$B$3:$B$12</c:f>
              <c:numCache>
                <c:formatCode>General</c:formatCode>
                <c:ptCount val="10"/>
                <c:pt idx="0">
                  <c:v>32.92</c:v>
                </c:pt>
                <c:pt idx="1">
                  <c:v>36.5</c:v>
                </c:pt>
                <c:pt idx="2">
                  <c:v>40.81</c:v>
                </c:pt>
                <c:pt idx="3">
                  <c:v>45.46</c:v>
                </c:pt>
                <c:pt idx="4">
                  <c:v>49.61</c:v>
                </c:pt>
                <c:pt idx="5">
                  <c:v>54.23</c:v>
                </c:pt>
                <c:pt idx="6">
                  <c:v>58.7</c:v>
                </c:pt>
                <c:pt idx="7">
                  <c:v>63.48</c:v>
                </c:pt>
                <c:pt idx="8">
                  <c:v>67.78</c:v>
                </c:pt>
                <c:pt idx="9">
                  <c:v>72.06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4A-4470-A3DC-5CC0A7DEA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058400"/>
        <c:axId val="2059058816"/>
      </c:scatterChart>
      <c:valAx>
        <c:axId val="2059058400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i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9058816"/>
        <c:crosses val="autoZero"/>
        <c:crossBetween val="midCat"/>
        <c:majorUnit val="1"/>
      </c:valAx>
      <c:valAx>
        <c:axId val="205905881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L_i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8.5557231536810344E-2"/>
              <c:y val="3.041038998249281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905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22203529648659E-2"/>
          <c:y val="0.15095613353131582"/>
          <c:w val="0.86975818920389536"/>
          <c:h val="0.6372463677210997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Sheet5!$A$3:$A$12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Sheet5!$B$3:$B$12</c:f>
              <c:numCache>
                <c:formatCode>General</c:formatCode>
                <c:ptCount val="10"/>
                <c:pt idx="0">
                  <c:v>31.347999999999999</c:v>
                </c:pt>
                <c:pt idx="1">
                  <c:v>35.764000000000003</c:v>
                </c:pt>
                <c:pt idx="2">
                  <c:v>40.252000000000002</c:v>
                </c:pt>
                <c:pt idx="3">
                  <c:v>44.654000000000003</c:v>
                </c:pt>
                <c:pt idx="4">
                  <c:v>49.06</c:v>
                </c:pt>
                <c:pt idx="5">
                  <c:v>53.448</c:v>
                </c:pt>
                <c:pt idx="6">
                  <c:v>57.823999999999998</c:v>
                </c:pt>
                <c:pt idx="7">
                  <c:v>62.27</c:v>
                </c:pt>
                <c:pt idx="8">
                  <c:v>66.707999999999998</c:v>
                </c:pt>
                <c:pt idx="9">
                  <c:v>71.147999999999996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16-4082-A6D4-89F8CFBC2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346736"/>
        <c:axId val="1810359216"/>
      </c:scatterChart>
      <c:valAx>
        <c:axId val="1810346736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0359216"/>
        <c:crosses val="autoZero"/>
        <c:crossBetween val="midCat"/>
        <c:majorUnit val="1"/>
      </c:valAx>
      <c:valAx>
        <c:axId val="181035921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L_i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8.8825245649505113E-2"/>
              <c:y val="4.349096538989342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034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34028871391076"/>
                  <c:y val="8.803587051618547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Sheet6!$A$3:$A$12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Sheet6!$B$3:$B$12</c:f>
              <c:numCache>
                <c:formatCode>General</c:formatCode>
                <c:ptCount val="10"/>
                <c:pt idx="0">
                  <c:v>53.136000000000003</c:v>
                </c:pt>
                <c:pt idx="1">
                  <c:v>53.527999999999999</c:v>
                </c:pt>
                <c:pt idx="2">
                  <c:v>53.97</c:v>
                </c:pt>
                <c:pt idx="3">
                  <c:v>54.39</c:v>
                </c:pt>
                <c:pt idx="4">
                  <c:v>54.83</c:v>
                </c:pt>
                <c:pt idx="5">
                  <c:v>55.304000000000002</c:v>
                </c:pt>
                <c:pt idx="6">
                  <c:v>55.752000000000002</c:v>
                </c:pt>
                <c:pt idx="7">
                  <c:v>56.244</c:v>
                </c:pt>
                <c:pt idx="8">
                  <c:v>56.671999999999997</c:v>
                </c:pt>
                <c:pt idx="9">
                  <c:v>57.154000000000003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1-4593-9DD9-80F260D48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355296"/>
        <c:axId val="1738341984"/>
      </c:scatterChart>
      <c:valAx>
        <c:axId val="1738355296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i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8341984"/>
        <c:crosses val="autoZero"/>
        <c:crossBetween val="midCat"/>
        <c:majorUnit val="1"/>
      </c:valAx>
      <c:valAx>
        <c:axId val="1738341984"/>
        <c:scaling>
          <c:orientation val="minMax"/>
          <c:min val="5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L_i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835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211930</xdr:colOff>
      <xdr:row>2</xdr:row>
      <xdr:rowOff>100011</xdr:rowOff>
    </xdr:from>
    <xdr:to>
      <xdr:col>12</xdr:col>
      <xdr:colOff>250030</xdr:colOff>
      <xdr:row>18</xdr:row>
      <xdr:rowOff>23811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33A6BA3-6888-426E-B7B9-3B028F750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369093</xdr:colOff>
      <xdr:row>6</xdr:row>
      <xdr:rowOff>161924</xdr:rowOff>
    </xdr:from>
    <xdr:to>
      <xdr:col>10</xdr:col>
      <xdr:colOff>407193</xdr:colOff>
      <xdr:row>22</xdr:row>
      <xdr:rowOff>85724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C3C28E3-C46B-4FEE-B75C-6A2C1D917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311944</xdr:colOff>
      <xdr:row>7</xdr:row>
      <xdr:rowOff>138113</xdr:rowOff>
    </xdr:from>
    <xdr:to>
      <xdr:col>11</xdr:col>
      <xdr:colOff>350044</xdr:colOff>
      <xdr:row>23</xdr:row>
      <xdr:rowOff>61913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0650AC99-0213-4B27-86E9-2F42E3F73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514351</xdr:colOff>
      <xdr:row>6</xdr:row>
      <xdr:rowOff>114300</xdr:rowOff>
    </xdr:from>
    <xdr:to>
      <xdr:col>12</xdr:col>
      <xdr:colOff>531019</xdr:colOff>
      <xdr:row>22</xdr:row>
      <xdr:rowOff>142874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60D71D4-B48C-4AEC-89BA-77C072761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578644</xdr:colOff>
      <xdr:row>4</xdr:row>
      <xdr:rowOff>161925</xdr:rowOff>
    </xdr:from>
    <xdr:to>
      <xdr:col>10</xdr:col>
      <xdr:colOff>233363</xdr:colOff>
      <xdr:row>19</xdr:row>
      <xdr:rowOff>176211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489E9F6-A635-46F3-AF0F-F71A0C750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21431</xdr:colOff>
      <xdr:row>4</xdr:row>
      <xdr:rowOff>80961</xdr:rowOff>
    </xdr:from>
    <xdr:to>
      <xdr:col>10</xdr:col>
      <xdr:colOff>604838</xdr:colOff>
      <xdr:row>17</xdr:row>
      <xdr:rowOff>71435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420C27D-6C94-443D-97D6-86600DBE3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6" sqref="B6"/>
    </sheetView>
  </sheetViews>
  <sheetFormatPr defaultRowHeight="13.9" x14ac:dyDescent="0.4"/>
  <sheetData>
    <row r="1" spans="1:6" x14ac:dyDescent="0.4">
      <c r="A1" t="s">
        <v>0</v>
      </c>
    </row>
    <row r="4" spans="1:6" x14ac:dyDescent="0.4">
      <c r="A4" t="s">
        <v>1</v>
      </c>
      <c r="B4">
        <v>640</v>
      </c>
      <c r="C4">
        <v>480</v>
      </c>
      <c r="D4">
        <v>320</v>
      </c>
      <c r="E4">
        <v>240</v>
      </c>
      <c r="F4">
        <v>160</v>
      </c>
    </row>
    <row r="5" spans="1:6" x14ac:dyDescent="0.4">
      <c r="A5" t="s">
        <v>2</v>
      </c>
      <c r="B5">
        <v>20.2</v>
      </c>
      <c r="C5">
        <v>28.8</v>
      </c>
      <c r="D5">
        <v>41.7</v>
      </c>
      <c r="E5">
        <v>55</v>
      </c>
      <c r="F5">
        <v>83.9</v>
      </c>
    </row>
    <row r="6" spans="1:6" x14ac:dyDescent="0.4">
      <c r="A6" t="s">
        <v>4</v>
      </c>
      <c r="B6" s="1">
        <f>LOG10(B4)</f>
        <v>2.8061799739838871</v>
      </c>
      <c r="C6" s="1">
        <f t="shared" ref="C6:F6" si="0">LOG10(C4)</f>
        <v>2.6812412373755872</v>
      </c>
      <c r="D6" s="1">
        <f t="shared" si="0"/>
        <v>2.5051499783199058</v>
      </c>
      <c r="E6" s="1">
        <f t="shared" si="0"/>
        <v>2.3802112417116059</v>
      </c>
      <c r="F6" s="1">
        <f t="shared" si="0"/>
        <v>2.2041199826559246</v>
      </c>
    </row>
    <row r="7" spans="1:6" x14ac:dyDescent="0.4">
      <c r="A7" t="s">
        <v>3</v>
      </c>
      <c r="B7" s="1">
        <f>LOG10(B5)</f>
        <v>1.3053513694466237</v>
      </c>
      <c r="C7" s="1">
        <f t="shared" ref="C7:F7" si="1">LOG10(C5)</f>
        <v>1.4593924877592308</v>
      </c>
      <c r="D7" s="1">
        <f t="shared" si="1"/>
        <v>1.6201360549737576</v>
      </c>
      <c r="E7" s="1">
        <f t="shared" si="1"/>
        <v>1.7403626894942439</v>
      </c>
      <c r="F7" s="1">
        <f t="shared" si="1"/>
        <v>1.9237619608287002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64F-469E-4996-A293-ACD7B224C9F2}">
  <dimension ref="A1:F6"/>
  <sheetViews>
    <sheetView workbookViewId="0">
      <selection activeCell="A3" sqref="A3:A6"/>
    </sheetView>
  </sheetViews>
  <sheetFormatPr defaultRowHeight="13.9" x14ac:dyDescent="0.4"/>
  <sheetData>
    <row r="1" spans="1:6" x14ac:dyDescent="0.4">
      <c r="A1" t="s">
        <v>5</v>
      </c>
    </row>
    <row r="3" spans="1:6" x14ac:dyDescent="0.4">
      <c r="A3" t="s">
        <v>6</v>
      </c>
      <c r="B3">
        <v>2.4700000000000002</v>
      </c>
      <c r="C3">
        <v>4.9400000000000004</v>
      </c>
      <c r="D3">
        <v>7.42</v>
      </c>
      <c r="E3">
        <v>9.89</v>
      </c>
      <c r="F3">
        <v>12.36</v>
      </c>
    </row>
    <row r="4" spans="1:6" x14ac:dyDescent="0.4">
      <c r="A4" t="s">
        <v>2</v>
      </c>
      <c r="B4">
        <v>23.2</v>
      </c>
      <c r="C4">
        <v>33</v>
      </c>
      <c r="D4">
        <v>39.6</v>
      </c>
      <c r="E4">
        <v>46.8</v>
      </c>
      <c r="F4">
        <v>51.4</v>
      </c>
    </row>
    <row r="5" spans="1:6" x14ac:dyDescent="0.4">
      <c r="A5" t="s">
        <v>7</v>
      </c>
      <c r="B5" s="1">
        <f>LOG10(B3)</f>
        <v>0.39269695325966575</v>
      </c>
      <c r="C5" s="1">
        <f t="shared" ref="C5:F5" si="0">LOG10(C3)</f>
        <v>0.69372694892364695</v>
      </c>
      <c r="D5" s="1">
        <f t="shared" si="0"/>
        <v>0.87040390527902711</v>
      </c>
      <c r="E5" s="1">
        <f t="shared" si="0"/>
        <v>0.99519629159717948</v>
      </c>
      <c r="F5" s="1">
        <f t="shared" si="0"/>
        <v>1.0920184707527971</v>
      </c>
    </row>
    <row r="6" spans="1:6" x14ac:dyDescent="0.4">
      <c r="A6" t="s">
        <v>3</v>
      </c>
      <c r="B6" s="1">
        <f>LOG10(B4)</f>
        <v>1.3654879848908996</v>
      </c>
      <c r="C6" s="1">
        <f t="shared" ref="C6:F6" si="1">LOG10(C4)</f>
        <v>1.5185139398778875</v>
      </c>
      <c r="D6" s="1">
        <f t="shared" si="1"/>
        <v>1.5976951859255124</v>
      </c>
      <c r="E6" s="1">
        <f t="shared" si="1"/>
        <v>1.670245853074124</v>
      </c>
      <c r="F6" s="1">
        <f t="shared" si="1"/>
        <v>1.7109631189952756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3076-358C-4AFF-AC14-F69B05AB5AB2}">
  <dimension ref="A1:F10"/>
  <sheetViews>
    <sheetView workbookViewId="0">
      <selection activeCell="C6" sqref="C6:F7"/>
    </sheetView>
  </sheetViews>
  <sheetFormatPr defaultRowHeight="13.9" x14ac:dyDescent="0.4"/>
  <sheetData>
    <row r="1" spans="1:6" x14ac:dyDescent="0.4">
      <c r="A1" t="s">
        <v>8</v>
      </c>
    </row>
    <row r="3" spans="1:6" x14ac:dyDescent="0.4">
      <c r="A3" t="s">
        <v>9</v>
      </c>
      <c r="B3">
        <v>7.2300000000000003E-3</v>
      </c>
      <c r="C3">
        <v>3.0000000000000001E-3</v>
      </c>
      <c r="D3">
        <v>7.26E-3</v>
      </c>
      <c r="E3">
        <v>4.5399999999999998E-3</v>
      </c>
      <c r="F3">
        <v>9.9400000000000009E-4</v>
      </c>
    </row>
    <row r="4" spans="1:6" x14ac:dyDescent="0.4">
      <c r="A4" t="s">
        <v>2</v>
      </c>
      <c r="B4">
        <v>105.85</v>
      </c>
      <c r="C4">
        <v>50.784999999999997</v>
      </c>
      <c r="D4">
        <v>33</v>
      </c>
      <c r="E4">
        <v>41.167999999999999</v>
      </c>
      <c r="F4">
        <v>92.893000000000001</v>
      </c>
    </row>
    <row r="6" spans="1:6" x14ac:dyDescent="0.4">
      <c r="A6" t="s">
        <v>3</v>
      </c>
      <c r="C6" s="1">
        <f t="shared" ref="C6:F6" si="0">LOG10(C4)</f>
        <v>1.7057354567880114</v>
      </c>
      <c r="D6" s="1">
        <f t="shared" si="0"/>
        <v>1.5185139398778875</v>
      </c>
      <c r="E6" s="1">
        <f t="shared" si="0"/>
        <v>1.6145597688662714</v>
      </c>
      <c r="F6" s="1">
        <f t="shared" si="0"/>
        <v>1.9679829887416165</v>
      </c>
    </row>
    <row r="7" spans="1:6" x14ac:dyDescent="0.4">
      <c r="A7" t="s">
        <v>10</v>
      </c>
      <c r="C7" s="1">
        <f>LOG10(C3)</f>
        <v>-2.5228787452803374</v>
      </c>
      <c r="D7" s="1">
        <f>LOG10(D3)</f>
        <v>-2.1390633792999063</v>
      </c>
      <c r="E7" s="1">
        <f>LOG10(E3)</f>
        <v>-2.3429441471428962</v>
      </c>
      <c r="F7" s="1">
        <f>LOG10(F3)</f>
        <v>-3.0026136156026868</v>
      </c>
    </row>
    <row r="9" spans="1:6" x14ac:dyDescent="0.4">
      <c r="B9" s="1">
        <f>LOG10(B4)</f>
        <v>2.0246908623554307</v>
      </c>
    </row>
    <row r="10" spans="1:6" x14ac:dyDescent="0.4">
      <c r="B10" s="1">
        <f>LOG10(B3)</f>
        <v>-2.140861702705469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B4F3-764B-45B5-89B1-622844D540CE}">
  <dimension ref="A1:F20"/>
  <sheetViews>
    <sheetView workbookViewId="0">
      <selection activeCell="B17" sqref="B17"/>
    </sheetView>
  </sheetViews>
  <sheetFormatPr defaultRowHeight="13.9" x14ac:dyDescent="0.4"/>
  <sheetData>
    <row r="1" spans="1:6" x14ac:dyDescent="0.4">
      <c r="A1" t="s">
        <v>11</v>
      </c>
    </row>
    <row r="2" spans="1:6" x14ac:dyDescent="0.4">
      <c r="A2" t="s">
        <v>12</v>
      </c>
      <c r="B2" t="s">
        <v>13</v>
      </c>
    </row>
    <row r="3" spans="1:6" x14ac:dyDescent="0.4">
      <c r="A3">
        <v>1</v>
      </c>
      <c r="B3">
        <v>32.92</v>
      </c>
      <c r="D3" s="2">
        <f>(B8-B3)/5</f>
        <v>4.2619999999999987</v>
      </c>
      <c r="F3">
        <f>SUM(D3:D7)/5</f>
        <v>4.4379999999999997</v>
      </c>
    </row>
    <row r="4" spans="1:6" x14ac:dyDescent="0.4">
      <c r="A4">
        <v>2</v>
      </c>
      <c r="B4">
        <v>36.5</v>
      </c>
      <c r="D4" s="2">
        <f t="shared" ref="D4:D7" si="0">(B9-B4)/5</f>
        <v>4.4400000000000004</v>
      </c>
    </row>
    <row r="5" spans="1:6" x14ac:dyDescent="0.4">
      <c r="A5">
        <v>3</v>
      </c>
      <c r="B5">
        <v>40.81</v>
      </c>
      <c r="D5" s="2">
        <f t="shared" si="0"/>
        <v>4.5339999999999989</v>
      </c>
    </row>
    <row r="6" spans="1:6" x14ac:dyDescent="0.4">
      <c r="A6">
        <v>4</v>
      </c>
      <c r="B6">
        <v>45.46</v>
      </c>
      <c r="D6" s="2">
        <f t="shared" si="0"/>
        <v>4.4640000000000004</v>
      </c>
    </row>
    <row r="7" spans="1:6" x14ac:dyDescent="0.4">
      <c r="A7">
        <v>5</v>
      </c>
      <c r="B7">
        <v>49.61</v>
      </c>
      <c r="D7" s="2">
        <f t="shared" si="0"/>
        <v>4.49</v>
      </c>
    </row>
    <row r="8" spans="1:6" x14ac:dyDescent="0.4">
      <c r="A8">
        <v>6</v>
      </c>
      <c r="B8">
        <v>54.23</v>
      </c>
    </row>
    <row r="9" spans="1:6" x14ac:dyDescent="0.4">
      <c r="A9">
        <v>7</v>
      </c>
      <c r="B9">
        <v>58.7</v>
      </c>
      <c r="D9" s="2">
        <f>DEVSQ(D3:D7)</f>
        <v>4.3576000000000309E-2</v>
      </c>
    </row>
    <row r="10" spans="1:6" x14ac:dyDescent="0.4">
      <c r="A10">
        <v>8</v>
      </c>
      <c r="B10">
        <v>63.48</v>
      </c>
    </row>
    <row r="11" spans="1:6" x14ac:dyDescent="0.4">
      <c r="A11">
        <v>9</v>
      </c>
      <c r="B11">
        <v>67.78</v>
      </c>
    </row>
    <row r="12" spans="1:6" x14ac:dyDescent="0.4">
      <c r="A12">
        <v>10</v>
      </c>
      <c r="B12">
        <v>72.06</v>
      </c>
    </row>
    <row r="14" spans="1:6" x14ac:dyDescent="0.4">
      <c r="B14">
        <f>DEVSQ(B3:B12)</f>
        <v>1610.82125</v>
      </c>
    </row>
    <row r="16" spans="1:6" x14ac:dyDescent="0.4">
      <c r="B16" cm="1">
        <f t="array" ref="B16:C20">LINEST(B3:B12,A3:A12,TRUE,TRUE)</f>
        <v>4.4176363636363645</v>
      </c>
      <c r="C16">
        <v>27.85799999999999</v>
      </c>
    </row>
    <row r="17" spans="2:3" x14ac:dyDescent="0.4">
      <c r="B17">
        <v>3.4632028679653211E-2</v>
      </c>
      <c r="C17">
        <v>0.214886086806546</v>
      </c>
    </row>
    <row r="18" spans="2:3" x14ac:dyDescent="0.4">
      <c r="B18">
        <v>0.999508580426966</v>
      </c>
      <c r="C18">
        <v>0.31456102168519962</v>
      </c>
    </row>
    <row r="19" spans="2:3" x14ac:dyDescent="0.4">
      <c r="B19">
        <v>16271.367853845157</v>
      </c>
      <c r="C19">
        <v>8</v>
      </c>
    </row>
    <row r="20" spans="2:3" x14ac:dyDescent="0.4">
      <c r="B20">
        <v>1610.0296609090908</v>
      </c>
      <c r="C20">
        <v>0.79158909090909291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AA08-69E4-49B0-83D2-677FD43ACE58}">
  <dimension ref="A1:D18"/>
  <sheetViews>
    <sheetView workbookViewId="0">
      <selection activeCell="B16" sqref="B16"/>
    </sheetView>
  </sheetViews>
  <sheetFormatPr defaultRowHeight="13.9" x14ac:dyDescent="0.4"/>
  <sheetData>
    <row r="1" spans="1:4" x14ac:dyDescent="0.4">
      <c r="A1" t="s">
        <v>14</v>
      </c>
    </row>
    <row r="3" spans="1:4" x14ac:dyDescent="0.4">
      <c r="A3">
        <v>1</v>
      </c>
      <c r="B3">
        <v>31.347999999999999</v>
      </c>
      <c r="D3" s="2">
        <f>(B8-B3)/5</f>
        <v>4.42</v>
      </c>
    </row>
    <row r="4" spans="1:4" x14ac:dyDescent="0.4">
      <c r="A4">
        <v>2</v>
      </c>
      <c r="B4">
        <v>35.764000000000003</v>
      </c>
      <c r="D4" s="2">
        <f t="shared" ref="D4:D7" si="0">(B9-B4)/5</f>
        <v>4.411999999999999</v>
      </c>
    </row>
    <row r="5" spans="1:4" x14ac:dyDescent="0.4">
      <c r="A5">
        <v>3</v>
      </c>
      <c r="B5">
        <v>40.252000000000002</v>
      </c>
      <c r="D5" s="2">
        <f t="shared" si="0"/>
        <v>4.4036</v>
      </c>
    </row>
    <row r="6" spans="1:4" x14ac:dyDescent="0.4">
      <c r="A6">
        <v>4</v>
      </c>
      <c r="B6">
        <v>44.654000000000003</v>
      </c>
      <c r="D6" s="2">
        <f t="shared" si="0"/>
        <v>4.4107999999999992</v>
      </c>
    </row>
    <row r="7" spans="1:4" x14ac:dyDescent="0.4">
      <c r="A7">
        <v>5</v>
      </c>
      <c r="B7">
        <v>49.06</v>
      </c>
      <c r="D7" s="2">
        <f t="shared" si="0"/>
        <v>4.4175999999999984</v>
      </c>
    </row>
    <row r="8" spans="1:4" x14ac:dyDescent="0.4">
      <c r="A8">
        <v>6</v>
      </c>
      <c r="B8">
        <v>53.448</v>
      </c>
      <c r="D8" s="2">
        <f>AVERAGE(D3:D7)</f>
        <v>4.4127999999999989</v>
      </c>
    </row>
    <row r="9" spans="1:4" x14ac:dyDescent="0.4">
      <c r="A9">
        <v>7</v>
      </c>
      <c r="B9">
        <v>57.823999999999998</v>
      </c>
      <c r="D9" s="3">
        <f>DEVSQ(D3:D7)</f>
        <v>1.6415999999998943E-4</v>
      </c>
    </row>
    <row r="10" spans="1:4" x14ac:dyDescent="0.4">
      <c r="A10">
        <v>8</v>
      </c>
      <c r="B10">
        <v>62.27</v>
      </c>
    </row>
    <row r="11" spans="1:4" x14ac:dyDescent="0.4">
      <c r="A11">
        <v>9</v>
      </c>
      <c r="B11">
        <v>66.707999999999998</v>
      </c>
    </row>
    <row r="12" spans="1:4" x14ac:dyDescent="0.4">
      <c r="A12">
        <v>10</v>
      </c>
      <c r="B12">
        <v>71.147999999999996</v>
      </c>
    </row>
    <row r="14" spans="1:4" x14ac:dyDescent="0.4">
      <c r="B14" cm="1">
        <f t="array" ref="B14:C18">LINEST(B3:B12,A3:A12,TRUE,TRUE)</f>
        <v>4.4169454545454547</v>
      </c>
      <c r="C14">
        <v>26.954399999999996</v>
      </c>
    </row>
    <row r="15" spans="1:4" x14ac:dyDescent="0.4">
      <c r="B15">
        <v>3.5292403134504114E-3</v>
      </c>
      <c r="C15">
        <v>2.1898360254097041E-2</v>
      </c>
    </row>
    <row r="16" spans="1:4" x14ac:dyDescent="0.4">
      <c r="B16">
        <v>0.99999489252606022</v>
      </c>
      <c r="C16">
        <v>3.2055917054139842E-2</v>
      </c>
    </row>
    <row r="17" spans="2:3" x14ac:dyDescent="0.4">
      <c r="B17">
        <v>1566324.0252666189</v>
      </c>
      <c r="C17">
        <v>8</v>
      </c>
    </row>
    <row r="18" spans="2:3" x14ac:dyDescent="0.4">
      <c r="B18">
        <v>1609.5260897454541</v>
      </c>
      <c r="C18">
        <v>8.2206545454551472E-3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0A9A-E90F-4473-A07E-6BB3F6CDC6A5}">
  <dimension ref="A1:D18"/>
  <sheetViews>
    <sheetView tabSelected="1" workbookViewId="0">
      <selection activeCell="D16" sqref="D16"/>
    </sheetView>
  </sheetViews>
  <sheetFormatPr defaultRowHeight="13.9" x14ac:dyDescent="0.4"/>
  <sheetData>
    <row r="1" spans="1:4" x14ac:dyDescent="0.4">
      <c r="A1" t="s">
        <v>15</v>
      </c>
    </row>
    <row r="2" spans="1:4" x14ac:dyDescent="0.4">
      <c r="A2" t="s">
        <v>12</v>
      </c>
      <c r="B2" t="s">
        <v>13</v>
      </c>
    </row>
    <row r="3" spans="1:4" x14ac:dyDescent="0.4">
      <c r="A3">
        <v>1</v>
      </c>
      <c r="B3">
        <v>53.136000000000003</v>
      </c>
      <c r="D3" s="2">
        <f>(B8-B3)/5</f>
        <v>0.43359999999999987</v>
      </c>
    </row>
    <row r="4" spans="1:4" x14ac:dyDescent="0.4">
      <c r="A4">
        <v>2</v>
      </c>
      <c r="B4">
        <v>53.527999999999999</v>
      </c>
      <c r="D4" s="2">
        <f t="shared" ref="D4:D7" si="0">(B9-B4)/5</f>
        <v>0.44480000000000075</v>
      </c>
    </row>
    <row r="5" spans="1:4" x14ac:dyDescent="0.4">
      <c r="A5">
        <v>3</v>
      </c>
      <c r="B5">
        <v>53.97</v>
      </c>
      <c r="D5" s="2">
        <f t="shared" si="0"/>
        <v>0.4548000000000002</v>
      </c>
    </row>
    <row r="6" spans="1:4" x14ac:dyDescent="0.4">
      <c r="A6">
        <v>4</v>
      </c>
      <c r="B6">
        <v>54.39</v>
      </c>
      <c r="D6" s="2">
        <f t="shared" si="0"/>
        <v>0.45639999999999931</v>
      </c>
    </row>
    <row r="7" spans="1:4" x14ac:dyDescent="0.4">
      <c r="A7">
        <v>5</v>
      </c>
      <c r="B7">
        <v>54.83</v>
      </c>
      <c r="D7" s="2">
        <f t="shared" si="0"/>
        <v>0.46480000000000105</v>
      </c>
    </row>
    <row r="8" spans="1:4" x14ac:dyDescent="0.4">
      <c r="A8">
        <v>6</v>
      </c>
      <c r="B8">
        <v>55.304000000000002</v>
      </c>
    </row>
    <row r="9" spans="1:4" x14ac:dyDescent="0.4">
      <c r="A9">
        <v>7</v>
      </c>
      <c r="B9">
        <v>55.752000000000002</v>
      </c>
      <c r="D9">
        <f>AVERAGE(D3:D7)</f>
        <v>0.45088000000000028</v>
      </c>
    </row>
    <row r="10" spans="1:4" x14ac:dyDescent="0.4">
      <c r="A10">
        <v>8</v>
      </c>
      <c r="B10">
        <v>56.244</v>
      </c>
    </row>
    <row r="11" spans="1:4" x14ac:dyDescent="0.4">
      <c r="A11">
        <v>9</v>
      </c>
      <c r="B11">
        <v>56.671999999999997</v>
      </c>
      <c r="D11">
        <f>DEVSQ(D3:D7)</f>
        <v>5.7516800000001825E-4</v>
      </c>
    </row>
    <row r="12" spans="1:4" x14ac:dyDescent="0.4">
      <c r="A12">
        <v>10</v>
      </c>
      <c r="B12">
        <v>57.154000000000003</v>
      </c>
    </row>
    <row r="14" spans="1:4" x14ac:dyDescent="0.4">
      <c r="B14" cm="1">
        <f t="array" ref="B14:C18">LINEST(B3:B12,A3:A12,TRUE,TRUE)</f>
        <v>0.44909090909090921</v>
      </c>
      <c r="C14">
        <v>52.628</v>
      </c>
    </row>
    <row r="15" spans="1:4" x14ac:dyDescent="0.4">
      <c r="B15">
        <v>3.7086749618229545E-3</v>
      </c>
      <c r="C15">
        <v>2.301172296764023E-2</v>
      </c>
    </row>
    <row r="16" spans="1:4" x14ac:dyDescent="0.4">
      <c r="B16">
        <v>0.99945471678932774</v>
      </c>
      <c r="C16">
        <v>3.3685713184187303E-2</v>
      </c>
    </row>
    <row r="17" spans="2:3" x14ac:dyDescent="0.4">
      <c r="B17">
        <v>14663.27511616654</v>
      </c>
      <c r="C17">
        <v>8</v>
      </c>
    </row>
    <row r="18" spans="2:3" x14ac:dyDescent="0.4">
      <c r="B18">
        <v>16.638818181818188</v>
      </c>
      <c r="C18">
        <v>9.0778181818186431E-3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chen</dc:creator>
  <cp:lastModifiedBy>su chen</cp:lastModifiedBy>
  <dcterms:created xsi:type="dcterms:W3CDTF">2015-06-05T18:19:34Z</dcterms:created>
  <dcterms:modified xsi:type="dcterms:W3CDTF">2023-11-05T13:34:27Z</dcterms:modified>
</cp:coreProperties>
</file>