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amper\Desktop\"/>
    </mc:Choice>
  </mc:AlternateContent>
  <xr:revisionPtr revIDLastSave="0" documentId="13_ncr:1_{96322854-ADA7-47AB-A9EA-632A23919F4A}" xr6:coauthVersionLast="47" xr6:coauthVersionMax="47" xr10:uidLastSave="{00000000-0000-0000-0000-000000000000}"/>
  <bookViews>
    <workbookView xWindow="-110" yWindow="-110" windowWidth="38620" windowHeight="21220" xr2:uid="{59DFB877-88FC-584D-BBAB-CE728F6720F3}"/>
  </bookViews>
  <sheets>
    <sheet name="Data Set 1" sheetId="1" r:id="rId1"/>
    <sheet name="Data Set 2" sheetId="2" r:id="rId2"/>
    <sheet name="Data Set 3" sheetId="3" r:id="rId3"/>
    <sheet name="Data Set 4" sheetId="4" r:id="rId4"/>
    <sheet name="Data Set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6" i="5" l="1"/>
  <c r="B117" i="5"/>
  <c r="C73" i="5"/>
  <c r="D73" i="5"/>
  <c r="E73" i="5"/>
  <c r="F73" i="5"/>
  <c r="G73" i="5"/>
  <c r="H73" i="5"/>
  <c r="I73" i="5"/>
  <c r="B73" i="5"/>
  <c r="C41" i="5"/>
  <c r="D41" i="5"/>
  <c r="E41" i="5"/>
  <c r="F41" i="5"/>
  <c r="G41" i="5"/>
  <c r="H41" i="5"/>
  <c r="I41" i="5"/>
  <c r="B41" i="5"/>
  <c r="J41" i="5" s="1"/>
  <c r="J69" i="5"/>
  <c r="J70" i="5"/>
  <c r="J71" i="5"/>
  <c r="J72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18" i="5"/>
  <c r="N14" i="5"/>
  <c r="G78" i="5"/>
  <c r="G79" i="5"/>
  <c r="G80" i="5"/>
  <c r="G81" i="5"/>
  <c r="G82" i="5"/>
  <c r="G83" i="5"/>
  <c r="C166" i="5"/>
  <c r="D166" i="5"/>
  <c r="E166" i="5"/>
  <c r="F166" i="5"/>
  <c r="C117" i="5"/>
  <c r="D117" i="5"/>
  <c r="E117" i="5"/>
  <c r="F117" i="5"/>
  <c r="G155" i="5"/>
  <c r="G156" i="5"/>
  <c r="G157" i="5"/>
  <c r="G158" i="5"/>
  <c r="G159" i="5"/>
  <c r="G160" i="5"/>
  <c r="G161" i="5"/>
  <c r="G162" i="5"/>
  <c r="G163" i="5"/>
  <c r="G164" i="5"/>
  <c r="G165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21" i="5"/>
  <c r="G84" i="5"/>
  <c r="G86" i="5"/>
  <c r="G87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6" i="5"/>
  <c r="G107" i="5"/>
  <c r="G108" i="5"/>
  <c r="G109" i="5"/>
  <c r="G110" i="5"/>
  <c r="G111" i="5"/>
  <c r="G112" i="5"/>
  <c r="G113" i="5"/>
  <c r="G114" i="5"/>
  <c r="G115" i="5"/>
  <c r="G116" i="5"/>
  <c r="C102" i="5"/>
  <c r="E102" i="5"/>
  <c r="F88" i="5"/>
  <c r="F102" i="5" s="1"/>
  <c r="D88" i="5"/>
  <c r="D102" i="5" s="1"/>
  <c r="B88" i="5"/>
  <c r="B85" i="5"/>
  <c r="G85" i="5" s="1"/>
  <c r="I12" i="3"/>
  <c r="J73" i="5" l="1"/>
  <c r="B102" i="5"/>
  <c r="G88" i="5"/>
  <c r="G166" i="5"/>
  <c r="G117" i="5"/>
  <c r="E10" i="4"/>
  <c r="R70" i="2"/>
  <c r="R69" i="2"/>
  <c r="R68" i="2"/>
  <c r="R67" i="2"/>
  <c r="R66" i="2"/>
  <c r="R71" i="2" s="1"/>
  <c r="R53" i="2"/>
  <c r="R54" i="2"/>
  <c r="R55" i="2"/>
  <c r="R56" i="2"/>
  <c r="R57" i="2"/>
  <c r="R58" i="2"/>
  <c r="R59" i="2"/>
  <c r="R60" i="2"/>
  <c r="R61" i="2"/>
  <c r="R62" i="2"/>
  <c r="R52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B71" i="2"/>
  <c r="U76" i="1"/>
  <c r="U75" i="1"/>
  <c r="T76" i="1"/>
  <c r="T75" i="1"/>
  <c r="R84" i="1"/>
  <c r="F84" i="1"/>
  <c r="B84" i="1"/>
  <c r="R74" i="1"/>
  <c r="R75" i="1"/>
  <c r="R76" i="1"/>
  <c r="R77" i="1"/>
  <c r="R78" i="1"/>
  <c r="G102" i="5" l="1"/>
  <c r="T67" i="2"/>
  <c r="U67" i="2" s="1"/>
  <c r="U68" i="2" s="1"/>
  <c r="T68" i="2" l="1"/>
  <c r="F206" i="4" l="1"/>
  <c r="F205" i="4"/>
  <c r="E206" i="4"/>
  <c r="O202" i="4"/>
  <c r="N202" i="4"/>
  <c r="N206" i="4" s="1"/>
  <c r="O206" i="4" s="1"/>
  <c r="J387" i="3" l="1"/>
  <c r="I387" i="3"/>
  <c r="I94" i="3"/>
  <c r="I93" i="3"/>
  <c r="J385" i="3"/>
  <c r="J384" i="3"/>
  <c r="J383" i="3"/>
  <c r="J382" i="3"/>
  <c r="I385" i="3"/>
  <c r="I384" i="3"/>
  <c r="I388" i="3" s="1"/>
  <c r="J388" i="3" s="1"/>
  <c r="I383" i="3"/>
  <c r="I382" i="3"/>
  <c r="J301" i="3"/>
  <c r="J300" i="3"/>
  <c r="J298" i="3"/>
  <c r="J297" i="3"/>
  <c r="J296" i="3"/>
  <c r="J295" i="3"/>
  <c r="J223" i="3"/>
  <c r="J222" i="3"/>
  <c r="J221" i="3"/>
  <c r="J220" i="3"/>
  <c r="J148" i="3"/>
  <c r="J145" i="3"/>
  <c r="J144" i="3"/>
  <c r="J143" i="3"/>
  <c r="J142" i="3"/>
  <c r="J94" i="3"/>
  <c r="J93" i="3"/>
  <c r="J91" i="3"/>
  <c r="J90" i="3"/>
  <c r="J89" i="3"/>
  <c r="J88" i="3"/>
  <c r="I91" i="3"/>
  <c r="I90" i="3"/>
  <c r="I89" i="3"/>
  <c r="I88" i="3"/>
  <c r="J15" i="3"/>
  <c r="J13" i="3"/>
  <c r="J12" i="3"/>
  <c r="J11" i="3"/>
  <c r="J10" i="3"/>
  <c r="I13" i="3"/>
  <c r="I16" i="3"/>
  <c r="J16" i="3" s="1"/>
  <c r="I11" i="3"/>
  <c r="I10" i="3"/>
  <c r="O203" i="4"/>
  <c r="O201" i="4"/>
  <c r="O200" i="4"/>
  <c r="N203" i="4"/>
  <c r="N201" i="4"/>
  <c r="N200" i="4"/>
  <c r="F203" i="4"/>
  <c r="F202" i="4"/>
  <c r="F201" i="4"/>
  <c r="F200" i="4"/>
  <c r="E203" i="4"/>
  <c r="E202" i="4"/>
  <c r="E201" i="4"/>
  <c r="E200" i="4"/>
  <c r="AG122" i="4"/>
  <c r="AG121" i="4"/>
  <c r="AG120" i="4"/>
  <c r="AG119" i="4"/>
  <c r="AF122" i="4"/>
  <c r="AF125" i="4" s="1"/>
  <c r="AG125" i="4" s="1"/>
  <c r="AF121" i="4"/>
  <c r="AF120" i="4"/>
  <c r="AF119" i="4"/>
  <c r="X122" i="4"/>
  <c r="X121" i="4"/>
  <c r="X120" i="4"/>
  <c r="X119" i="4"/>
  <c r="W122" i="4"/>
  <c r="W121" i="4"/>
  <c r="W125" i="4" s="1"/>
  <c r="X125" i="4" s="1"/>
  <c r="W120" i="4"/>
  <c r="W119" i="4"/>
  <c r="O122" i="4"/>
  <c r="O121" i="4"/>
  <c r="O120" i="4"/>
  <c r="O119" i="4"/>
  <c r="N122" i="4"/>
  <c r="N121" i="4"/>
  <c r="N120" i="4"/>
  <c r="N119" i="4"/>
  <c r="N124" i="4" s="1"/>
  <c r="O124" i="4" s="1"/>
  <c r="F122" i="4"/>
  <c r="F121" i="4"/>
  <c r="F120" i="4"/>
  <c r="F119" i="4"/>
  <c r="E122" i="4"/>
  <c r="E121" i="4"/>
  <c r="E120" i="4"/>
  <c r="E119" i="4"/>
  <c r="AG13" i="4"/>
  <c r="AG12" i="4"/>
  <c r="AG11" i="4"/>
  <c r="AG10" i="4"/>
  <c r="AF13" i="4"/>
  <c r="AF12" i="4"/>
  <c r="AF16" i="4" s="1"/>
  <c r="AG16" i="4" s="1"/>
  <c r="AF11" i="4"/>
  <c r="AF10" i="4"/>
  <c r="X13" i="4"/>
  <c r="X12" i="4"/>
  <c r="X11" i="4"/>
  <c r="X10" i="4"/>
  <c r="W13" i="4"/>
  <c r="W12" i="4"/>
  <c r="W11" i="4"/>
  <c r="W10" i="4"/>
  <c r="O13" i="4"/>
  <c r="O12" i="4"/>
  <c r="O11" i="4"/>
  <c r="O10" i="4"/>
  <c r="N15" i="4"/>
  <c r="O15" i="4" s="1"/>
  <c r="N13" i="4"/>
  <c r="N16" i="4" s="1"/>
  <c r="O16" i="4" s="1"/>
  <c r="N12" i="4"/>
  <c r="N11" i="4"/>
  <c r="N10" i="4"/>
  <c r="E15" i="4"/>
  <c r="F15" i="4" s="1"/>
  <c r="F13" i="4"/>
  <c r="F12" i="4"/>
  <c r="F11" i="4"/>
  <c r="F10" i="4"/>
  <c r="E12" i="4"/>
  <c r="E11" i="4"/>
  <c r="I15" i="3"/>
  <c r="E125" i="4"/>
  <c r="F125" i="4" s="1"/>
  <c r="E13" i="4"/>
  <c r="E16" i="4" s="1"/>
  <c r="F16" i="4" s="1"/>
  <c r="I298" i="3"/>
  <c r="I297" i="3"/>
  <c r="I296" i="3"/>
  <c r="I295" i="3"/>
  <c r="I222" i="3"/>
  <c r="I223" i="3"/>
  <c r="I221" i="3"/>
  <c r="I220" i="3"/>
  <c r="I225" i="3" s="1"/>
  <c r="J225" i="3" s="1"/>
  <c r="I145" i="3"/>
  <c r="I144" i="3"/>
  <c r="I142" i="3"/>
  <c r="I143" i="3"/>
  <c r="I301" i="3"/>
  <c r="I300" i="3"/>
  <c r="E205" i="4" l="1"/>
  <c r="N205" i="4"/>
  <c r="O205" i="4" s="1"/>
  <c r="E124" i="4"/>
  <c r="F124" i="4" s="1"/>
  <c r="AF15" i="4"/>
  <c r="AG15" i="4" s="1"/>
  <c r="W16" i="4"/>
  <c r="X16" i="4" s="1"/>
  <c r="N125" i="4"/>
  <c r="O125" i="4" s="1"/>
  <c r="AF124" i="4"/>
  <c r="AG124" i="4" s="1"/>
  <c r="W15" i="4"/>
  <c r="X15" i="4" s="1"/>
  <c r="W124" i="4"/>
  <c r="X124" i="4" s="1"/>
  <c r="I148" i="3"/>
  <c r="I147" i="3"/>
  <c r="J147" i="3" s="1"/>
  <c r="G423" i="3" l="1"/>
  <c r="G411" i="3"/>
  <c r="G422" i="3"/>
  <c r="G410" i="3"/>
  <c r="G421" i="3"/>
  <c r="G409" i="3"/>
  <c r="G420" i="3"/>
  <c r="G408" i="3"/>
  <c r="G419" i="3"/>
  <c r="G407" i="3"/>
  <c r="G418" i="3"/>
  <c r="G406" i="3"/>
  <c r="G417" i="3"/>
  <c r="G405" i="3"/>
  <c r="G416" i="3"/>
  <c r="G404" i="3"/>
  <c r="G415" i="3"/>
  <c r="G403" i="3"/>
  <c r="G414" i="3"/>
  <c r="G402" i="3"/>
  <c r="G413" i="3"/>
  <c r="G401" i="3"/>
  <c r="G412" i="3"/>
  <c r="G400" i="3"/>
  <c r="E398" i="3"/>
  <c r="E389" i="3"/>
  <c r="E397" i="3"/>
  <c r="E388" i="3"/>
  <c r="E396" i="3"/>
  <c r="E387" i="3"/>
  <c r="E395" i="3"/>
  <c r="E386" i="3"/>
  <c r="E394" i="3"/>
  <c r="E385" i="3"/>
  <c r="E393" i="3"/>
  <c r="E384" i="3"/>
  <c r="E392" i="3"/>
  <c r="E383" i="3"/>
  <c r="E391" i="3"/>
  <c r="E382" i="3"/>
  <c r="E390" i="3"/>
  <c r="E381" i="3"/>
  <c r="G375" i="3"/>
  <c r="G374" i="3"/>
  <c r="G373" i="3"/>
  <c r="G372" i="3"/>
  <c r="G371" i="3"/>
  <c r="G370" i="3"/>
  <c r="G369" i="3"/>
  <c r="G368" i="3"/>
  <c r="G367" i="3"/>
  <c r="G366" i="3"/>
  <c r="G342" i="3"/>
  <c r="G365" i="3"/>
  <c r="G341" i="3"/>
  <c r="G364" i="3"/>
  <c r="G340" i="3"/>
  <c r="G363" i="3"/>
  <c r="G339" i="3"/>
  <c r="G362" i="3"/>
  <c r="G338" i="3"/>
  <c r="G361" i="3"/>
  <c r="G337" i="3"/>
  <c r="G360" i="3"/>
  <c r="G336" i="3"/>
  <c r="G359" i="3"/>
  <c r="G335" i="3"/>
  <c r="G358" i="3"/>
  <c r="G334" i="3"/>
  <c r="G357" i="3"/>
  <c r="G333" i="3"/>
  <c r="G356" i="3"/>
  <c r="G332" i="3"/>
  <c r="G355" i="3"/>
  <c r="G331" i="3"/>
  <c r="G354" i="3"/>
  <c r="G330" i="3"/>
  <c r="G353" i="3"/>
  <c r="G329" i="3"/>
  <c r="G352" i="3"/>
  <c r="G328" i="3"/>
  <c r="G351" i="3"/>
  <c r="G327" i="3"/>
  <c r="G350" i="3"/>
  <c r="G326" i="3"/>
  <c r="G349" i="3"/>
  <c r="G325" i="3"/>
  <c r="G348" i="3"/>
  <c r="G324" i="3"/>
  <c r="G347" i="3"/>
  <c r="G323" i="3"/>
  <c r="G346" i="3"/>
  <c r="G322" i="3"/>
  <c r="G345" i="3"/>
  <c r="G321" i="3"/>
  <c r="G344" i="3"/>
  <c r="G320" i="3"/>
  <c r="G343" i="3"/>
  <c r="G319" i="3"/>
  <c r="E317" i="3"/>
  <c r="E305" i="3"/>
  <c r="E316" i="3"/>
  <c r="E304" i="3"/>
  <c r="E315" i="3"/>
  <c r="E303" i="3"/>
  <c r="E314" i="3"/>
  <c r="E302" i="3"/>
  <c r="E313" i="3"/>
  <c r="E301" i="3"/>
  <c r="E312" i="3"/>
  <c r="E300" i="3"/>
  <c r="E311" i="3"/>
  <c r="E299" i="3"/>
  <c r="E310" i="3"/>
  <c r="E298" i="3"/>
  <c r="E309" i="3"/>
  <c r="E297" i="3"/>
  <c r="E308" i="3"/>
  <c r="E296" i="3"/>
  <c r="E307" i="3"/>
  <c r="E295" i="3"/>
  <c r="E306" i="3"/>
  <c r="E294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213" i="3"/>
  <c r="G183" i="3"/>
  <c r="G212" i="3"/>
  <c r="G182" i="3"/>
  <c r="G211" i="3"/>
  <c r="G181" i="3"/>
  <c r="G210" i="3"/>
  <c r="G180" i="3"/>
  <c r="G209" i="3"/>
  <c r="G179" i="3"/>
  <c r="G208" i="3"/>
  <c r="G178" i="3"/>
  <c r="G207" i="3"/>
  <c r="G177" i="3"/>
  <c r="G206" i="3"/>
  <c r="G176" i="3"/>
  <c r="G205" i="3"/>
  <c r="G175" i="3"/>
  <c r="G204" i="3"/>
  <c r="G174" i="3"/>
  <c r="G203" i="3"/>
  <c r="G173" i="3"/>
  <c r="G202" i="3"/>
  <c r="G172" i="3"/>
  <c r="G201" i="3"/>
  <c r="G171" i="3"/>
  <c r="G200" i="3"/>
  <c r="G170" i="3"/>
  <c r="G199" i="3"/>
  <c r="G169" i="3"/>
  <c r="G198" i="3"/>
  <c r="G168" i="3"/>
  <c r="G197" i="3"/>
  <c r="G167" i="3"/>
  <c r="G196" i="3"/>
  <c r="G166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E104" i="3"/>
  <c r="E103" i="3"/>
  <c r="E102" i="3"/>
  <c r="E101" i="3"/>
  <c r="E100" i="3"/>
  <c r="E99" i="3"/>
  <c r="E98" i="3"/>
  <c r="E97" i="3"/>
  <c r="E9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E95" i="3"/>
  <c r="E94" i="3"/>
  <c r="E93" i="3"/>
  <c r="E92" i="3"/>
  <c r="E91" i="3"/>
  <c r="E90" i="3"/>
  <c r="E89" i="3"/>
  <c r="E88" i="3"/>
  <c r="E87" i="3"/>
  <c r="G81" i="3"/>
  <c r="G57" i="3"/>
  <c r="G80" i="3"/>
  <c r="G56" i="3"/>
  <c r="G79" i="3"/>
  <c r="G55" i="3"/>
  <c r="G78" i="3"/>
  <c r="G54" i="3"/>
  <c r="G77" i="3"/>
  <c r="G53" i="3"/>
  <c r="G76" i="3"/>
  <c r="G52" i="3"/>
  <c r="G75" i="3"/>
  <c r="G51" i="3"/>
  <c r="G74" i="3"/>
  <c r="G50" i="3"/>
  <c r="G73" i="3"/>
  <c r="G49" i="3"/>
  <c r="G72" i="3"/>
  <c r="G48" i="3"/>
  <c r="G71" i="3"/>
  <c r="G47" i="3"/>
  <c r="G70" i="3"/>
  <c r="G46" i="3"/>
  <c r="G69" i="3"/>
  <c r="G45" i="3"/>
  <c r="G68" i="3"/>
  <c r="G44" i="3"/>
  <c r="G67" i="3"/>
  <c r="G43" i="3"/>
  <c r="G66" i="3"/>
  <c r="G42" i="3"/>
  <c r="G65" i="3"/>
  <c r="G41" i="3"/>
  <c r="G64" i="3"/>
  <c r="G40" i="3"/>
  <c r="G63" i="3"/>
  <c r="G39" i="3"/>
  <c r="G62" i="3"/>
  <c r="G38" i="3"/>
  <c r="G61" i="3"/>
  <c r="G37" i="3"/>
  <c r="G60" i="3"/>
  <c r="G36" i="3"/>
  <c r="G59" i="3"/>
  <c r="G35" i="3"/>
  <c r="G58" i="3"/>
  <c r="G34" i="3"/>
  <c r="E32" i="3"/>
  <c r="E20" i="3"/>
  <c r="E31" i="3"/>
  <c r="E19" i="3"/>
  <c r="E30" i="3"/>
  <c r="E18" i="3"/>
  <c r="E29" i="3"/>
  <c r="E17" i="3"/>
  <c r="E28" i="3"/>
  <c r="E16" i="3"/>
  <c r="E27" i="3"/>
  <c r="E15" i="3"/>
  <c r="E26" i="3"/>
  <c r="E14" i="3"/>
  <c r="E25" i="3"/>
  <c r="E13" i="3"/>
  <c r="E24" i="3"/>
  <c r="E12" i="3"/>
  <c r="E23" i="3"/>
  <c r="E11" i="3"/>
  <c r="E22" i="3"/>
  <c r="E10" i="3"/>
  <c r="E21" i="3"/>
  <c r="E9" i="3"/>
  <c r="B217" i="2" l="1"/>
  <c r="B172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B149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B125" i="2"/>
  <c r="B95" i="2"/>
  <c r="B63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B49" i="2"/>
  <c r="T24" i="2" l="1"/>
  <c r="T25" i="2" s="1"/>
  <c r="T54" i="2"/>
  <c r="U54" i="2" s="1"/>
  <c r="U55" i="2" s="1"/>
  <c r="B322" i="1"/>
  <c r="B268" i="1"/>
  <c r="B237" i="1"/>
  <c r="B219" i="1"/>
  <c r="B196" i="1"/>
  <c r="B158" i="1"/>
  <c r="B102" i="1"/>
  <c r="B70" i="1"/>
  <c r="B40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C84" i="1"/>
  <c r="D84" i="1"/>
  <c r="E84" i="1"/>
  <c r="G84" i="1"/>
  <c r="H84" i="1"/>
  <c r="I84" i="1"/>
  <c r="J84" i="1"/>
  <c r="K84" i="1"/>
  <c r="L84" i="1"/>
  <c r="M84" i="1"/>
  <c r="N84" i="1"/>
  <c r="O84" i="1"/>
  <c r="P84" i="1"/>
  <c r="Q84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T55" i="2" l="1"/>
  <c r="U24" i="2"/>
  <c r="U25" i="2" s="1"/>
  <c r="R149" i="2"/>
  <c r="T130" i="2" s="1"/>
  <c r="R172" i="2"/>
  <c r="T154" i="2" s="1"/>
  <c r="R217" i="2"/>
  <c r="T177" i="2" s="1"/>
  <c r="R322" i="1"/>
  <c r="T274" i="1" s="1"/>
  <c r="R268" i="1"/>
  <c r="T242" i="1" s="1"/>
  <c r="R219" i="1"/>
  <c r="T201" i="1" s="1"/>
  <c r="R237" i="1"/>
  <c r="T224" i="1" s="1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95" i="2" l="1"/>
  <c r="T78" i="2" s="1"/>
  <c r="T79" i="2" s="1"/>
  <c r="R125" i="2"/>
  <c r="T100" i="2" s="1"/>
  <c r="U177" i="2"/>
  <c r="U178" i="2" s="1"/>
  <c r="T178" i="2"/>
  <c r="U78" i="2"/>
  <c r="U79" i="2" s="1"/>
  <c r="T155" i="2"/>
  <c r="U154" i="2"/>
  <c r="U155" i="2" s="1"/>
  <c r="T131" i="2"/>
  <c r="U130" i="2"/>
  <c r="U131" i="2" s="1"/>
  <c r="T202" i="1"/>
  <c r="U201" i="1"/>
  <c r="U202" i="1" s="1"/>
  <c r="T243" i="1"/>
  <c r="U242" i="1"/>
  <c r="U243" i="1" s="1"/>
  <c r="U274" i="1"/>
  <c r="U275" i="1" s="1"/>
  <c r="T275" i="1"/>
  <c r="T225" i="1"/>
  <c r="U224" i="1"/>
  <c r="U225" i="1" s="1"/>
  <c r="R196" i="1"/>
  <c r="T163" i="1" s="1"/>
  <c r="R158" i="1"/>
  <c r="T109" i="1" s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3" i="1"/>
  <c r="R82" i="1"/>
  <c r="R81" i="1"/>
  <c r="R80" i="1"/>
  <c r="R79" i="1"/>
  <c r="R73" i="1"/>
  <c r="R63" i="1"/>
  <c r="R62" i="1"/>
  <c r="R61" i="1"/>
  <c r="R60" i="1"/>
  <c r="R59" i="1"/>
  <c r="R51" i="1"/>
  <c r="R49" i="1"/>
  <c r="R48" i="1"/>
  <c r="R47" i="1"/>
  <c r="R46" i="1"/>
  <c r="R45" i="1"/>
  <c r="R44" i="1"/>
  <c r="R43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T101" i="2" l="1"/>
  <c r="U100" i="2"/>
  <c r="U101" i="2" s="1"/>
  <c r="T110" i="1"/>
  <c r="U109" i="1"/>
  <c r="U110" i="1" s="1"/>
  <c r="R102" i="1"/>
  <c r="T90" i="1" s="1"/>
  <c r="U163" i="1"/>
  <c r="U164" i="1" s="1"/>
  <c r="T164" i="1"/>
  <c r="R40" i="1"/>
  <c r="T23" i="1" s="1"/>
  <c r="R70" i="1"/>
  <c r="T45" i="1" s="1"/>
  <c r="T46" i="1" l="1"/>
  <c r="U45" i="1"/>
  <c r="U46" i="1" s="1"/>
  <c r="U90" i="1"/>
  <c r="U91" i="1" s="1"/>
  <c r="T91" i="1"/>
  <c r="T24" i="1"/>
  <c r="U23" i="1"/>
  <c r="U24" i="1" s="1"/>
</calcChain>
</file>

<file path=xl/sharedStrings.xml><?xml version="1.0" encoding="utf-8"?>
<sst xmlns="http://schemas.openxmlformats.org/spreadsheetml/2006/main" count="2158" uniqueCount="372">
  <si>
    <t>TOTAL</t>
    <phoneticPr fontId="1" type="noConversion"/>
  </si>
  <si>
    <r>
      <t>G</t>
    </r>
    <r>
      <rPr>
        <b/>
        <sz val="12"/>
        <color theme="1"/>
        <rFont val="等线"/>
        <family val="2"/>
        <charset val="134"/>
      </rPr>
      <t>♀</t>
    </r>
    <r>
      <rPr>
        <b/>
        <sz val="12"/>
        <color theme="1"/>
        <rFont val="Times New Roman"/>
        <family val="1"/>
      </rPr>
      <t>e</t>
    </r>
    <phoneticPr fontId="1" type="noConversion"/>
  </si>
  <si>
    <r>
      <t>WT</t>
    </r>
    <r>
      <rPr>
        <b/>
        <sz val="12"/>
        <color theme="1"/>
        <rFont val="等线"/>
        <family val="2"/>
        <charset val="134"/>
      </rPr>
      <t>♀</t>
    </r>
    <r>
      <rPr>
        <b/>
        <sz val="12"/>
        <color theme="1"/>
        <rFont val="Times New Roman"/>
        <family val="1"/>
      </rPr>
      <t>e</t>
    </r>
    <phoneticPr fontId="1" type="noConversion"/>
  </si>
  <si>
    <t xml:space="preserve"> </t>
  </si>
  <si>
    <t>TOTAL</t>
  </si>
  <si>
    <r>
      <t>G</t>
    </r>
    <r>
      <rPr>
        <b/>
        <sz val="12"/>
        <color rgb="FF000000"/>
        <rFont val="等线"/>
        <family val="4"/>
        <charset val="134"/>
      </rPr>
      <t>♀</t>
    </r>
    <r>
      <rPr>
        <b/>
        <sz val="12"/>
        <color rgb="FF000000"/>
        <rFont val="Times New Roman"/>
        <family val="1"/>
      </rPr>
      <t>e</t>
    </r>
  </si>
  <si>
    <r>
      <t>WT</t>
    </r>
    <r>
      <rPr>
        <b/>
        <sz val="12"/>
        <color rgb="FF000000"/>
        <rFont val="等线"/>
        <family val="4"/>
        <charset val="134"/>
      </rPr>
      <t>♀</t>
    </r>
    <r>
      <rPr>
        <b/>
        <sz val="12"/>
        <color rgb="FF000000"/>
        <rFont val="Times New Roman"/>
        <family val="1"/>
      </rPr>
      <t>e</t>
    </r>
  </si>
  <si>
    <t>Rate</t>
  </si>
  <si>
    <t>Standard error of the mean</t>
  </si>
  <si>
    <t>Drive Inheritance Rate</t>
    <phoneticPr fontId="8" type="noConversion"/>
  </si>
  <si>
    <t>Drive Conversion Rate</t>
  </si>
  <si>
    <t>Alternate Analysis (linear regression with binomial model)</t>
  </si>
  <si>
    <t>Pooled Analysis</t>
    <phoneticPr fontId="1" type="noConversion"/>
  </si>
  <si>
    <t>G = EGFP phenotype</t>
  </si>
  <si>
    <t>R = tdTomato phenotype</t>
    <phoneticPr fontId="1" type="noConversion"/>
  </si>
  <si>
    <t>r1 = resistance allele, preserves target gene function</t>
  </si>
  <si>
    <t>r2 = resistance allele, disrupts target gene function</t>
  </si>
  <si>
    <t>+ = wild type allele (no target allele)</t>
  </si>
  <si>
    <t>all listed progeny are derived from a single gene drive insect</t>
  </si>
  <si>
    <t>Phenotype</t>
  </si>
  <si>
    <r>
      <t xml:space="preserve">♂ </t>
    </r>
    <r>
      <rPr>
        <sz val="12"/>
        <color theme="1"/>
        <rFont val="Times New Roman"/>
        <family val="1"/>
      </rPr>
      <t>= male</t>
    </r>
    <phoneticPr fontId="1" type="noConversion"/>
  </si>
  <si>
    <t>♀i = female with moderate intersex (black stripe at the end of abdomen)</t>
    <phoneticPr fontId="1" type="noConversion"/>
  </si>
  <si>
    <t>WT = no fluroscence phenotype</t>
    <phoneticPr fontId="1" type="noConversion"/>
  </si>
  <si>
    <t>Genotypes(target site)</t>
    <phoneticPr fontId="11" type="noConversion"/>
  </si>
  <si>
    <t xml:space="preserve"> +/+</t>
    <phoneticPr fontId="11" type="noConversion"/>
  </si>
  <si>
    <t>D/+, D/r2, D/r1</t>
    <phoneticPr fontId="11" type="noConversion"/>
  </si>
  <si>
    <t>Genotype (Cas9 site)</t>
    <phoneticPr fontId="11" type="noConversion"/>
  </si>
  <si>
    <t>D/+, D/r1</t>
    <phoneticPr fontId="11" type="noConversion"/>
  </si>
  <si>
    <t>D/r2</t>
  </si>
  <si>
    <t>+/+, r2/+, r2/r2, r1/+, r1/r1, r1/r2</t>
    <phoneticPr fontId="1" type="noConversion"/>
  </si>
  <si>
    <t>+/+,  r1/+, r1/r1</t>
    <phoneticPr fontId="1" type="noConversion"/>
  </si>
  <si>
    <t>r2/+,  r1/r2</t>
    <phoneticPr fontId="1" type="noConversion"/>
  </si>
  <si>
    <t>r2/+, r2/r2</t>
    <phoneticPr fontId="1" type="noConversion"/>
  </si>
  <si>
    <t xml:space="preserve"> Cas9/+</t>
    <phoneticPr fontId="11" type="noConversion"/>
  </si>
  <si>
    <t>Cas9 = Cas9 allele on chromosome 2R</t>
    <phoneticPr fontId="1" type="noConversion"/>
  </si>
  <si>
    <t>#1</t>
    <phoneticPr fontId="1" type="noConversion"/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</si>
  <si>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</si>
  <si>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</si>
  <si>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</si>
  <si>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</si>
  <si>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</si>
  <si>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</si>
  <si>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</si>
  <si>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</si>
  <si>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</si>
  <si>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</si>
  <si>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</si>
  <si>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</si>
  <si>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</si>
  <si>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</si>
  <si>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</si>
  <si>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</si>
  <si>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</si>
  <si>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</si>
  <si>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</si>
  <si>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</si>
  <si>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</si>
  <si>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</si>
  <si>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</si>
  <si>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</si>
  <si>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</si>
  <si>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</si>
  <si>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</si>
  <si>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</si>
  <si>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</si>
  <si>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</si>
  <si>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</si>
  <si>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</si>
  <si>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</si>
  <si>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</si>
  <si>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</si>
  <si>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</si>
  <si>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</si>
  <si>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</si>
  <si>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</si>
  <si>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</si>
  <si>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</si>
  <si>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</si>
  <si>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</si>
  <si>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</si>
  <si>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</si>
  <si>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</si>
  <si>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</si>
  <si>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</si>
  <si>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</si>
  <si>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</si>
  <si>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r>
      <t xml:space="preserve">D = homing drive allele, with gRNAs cassette and tdToamto  inserted in the female exon of </t>
    </r>
    <r>
      <rPr>
        <i/>
        <sz val="12"/>
        <color theme="1"/>
        <rFont val="Times New Roman"/>
        <family val="1"/>
      </rPr>
      <t>doublesex</t>
    </r>
    <r>
      <rPr>
        <sz val="12"/>
        <color theme="1"/>
        <rFont val="Times New Roman"/>
        <family val="1"/>
      </rPr>
      <t xml:space="preserve"> gene on chromosome 3R</t>
    </r>
    <phoneticPr fontId="1" type="noConversion"/>
  </si>
  <si>
    <t>All of the following batches are the progeny of  D/+; Cas9/+ ♂ with +/+; +/+ ♀</t>
    <phoneticPr fontId="1" type="noConversion"/>
  </si>
  <si>
    <r>
      <t xml:space="preserve">line </t>
    </r>
    <r>
      <rPr>
        <i/>
        <sz val="12"/>
        <color theme="1"/>
        <rFont val="Times New Roman"/>
        <family val="1"/>
      </rPr>
      <t>sp1, sp2, s, sd, mA, mB, C, mdsx, mmsl2, mcctra</t>
    </r>
    <r>
      <rPr>
        <sz val="12"/>
        <color theme="1"/>
        <rFont val="Times New Roman"/>
        <family val="1"/>
      </rPr>
      <t xml:space="preserve"> carry different drive design, but target the same site</t>
    </r>
    <phoneticPr fontId="1" type="noConversion"/>
  </si>
  <si>
    <r>
      <t xml:space="preserve">line </t>
    </r>
    <r>
      <rPr>
        <b/>
        <i/>
        <sz val="12"/>
        <color theme="1"/>
        <rFont val="Times New Roman"/>
        <family val="1"/>
      </rPr>
      <t>sp2</t>
    </r>
    <phoneticPr fontId="1" type="noConversion"/>
  </si>
  <si>
    <r>
      <t>line</t>
    </r>
    <r>
      <rPr>
        <b/>
        <i/>
        <sz val="12"/>
        <color theme="1"/>
        <rFont val="Times New Roman"/>
        <family val="1"/>
      </rPr>
      <t xml:space="preserve"> s</t>
    </r>
    <phoneticPr fontId="1" type="noConversion"/>
  </si>
  <si>
    <r>
      <t xml:space="preserve">line </t>
    </r>
    <r>
      <rPr>
        <b/>
        <i/>
        <sz val="12"/>
        <color theme="1"/>
        <rFont val="Times New Roman"/>
        <family val="1"/>
      </rPr>
      <t>sd</t>
    </r>
    <phoneticPr fontId="1" type="noConversion"/>
  </si>
  <si>
    <r>
      <t xml:space="preserve">line </t>
    </r>
    <r>
      <rPr>
        <b/>
        <i/>
        <sz val="12"/>
        <color theme="1"/>
        <rFont val="Times New Roman"/>
        <family val="1"/>
      </rPr>
      <t>mA</t>
    </r>
    <phoneticPr fontId="1" type="noConversion"/>
  </si>
  <si>
    <r>
      <t xml:space="preserve">line </t>
    </r>
    <r>
      <rPr>
        <b/>
        <i/>
        <sz val="12"/>
        <color theme="1"/>
        <rFont val="Times New Roman"/>
        <family val="1"/>
      </rPr>
      <t>mB</t>
    </r>
    <phoneticPr fontId="1" type="noConversion"/>
  </si>
  <si>
    <r>
      <t xml:space="preserve">line </t>
    </r>
    <r>
      <rPr>
        <b/>
        <i/>
        <sz val="12"/>
        <color theme="1"/>
        <rFont val="Times New Roman"/>
        <family val="1"/>
      </rPr>
      <t>C</t>
    </r>
    <phoneticPr fontId="1" type="noConversion"/>
  </si>
  <si>
    <r>
      <t xml:space="preserve">line </t>
    </r>
    <r>
      <rPr>
        <b/>
        <i/>
        <sz val="12"/>
        <color theme="1"/>
        <rFont val="Times New Roman"/>
        <family val="1"/>
      </rPr>
      <t>mdsx</t>
    </r>
    <phoneticPr fontId="1" type="noConversion"/>
  </si>
  <si>
    <r>
      <t xml:space="preserve">line </t>
    </r>
    <r>
      <rPr>
        <b/>
        <i/>
        <sz val="12"/>
        <color theme="1"/>
        <rFont val="Times New Roman"/>
        <family val="1"/>
      </rPr>
      <t>mmsl2</t>
    </r>
    <phoneticPr fontId="1" type="noConversion"/>
  </si>
  <si>
    <r>
      <t xml:space="preserve">line </t>
    </r>
    <r>
      <rPr>
        <b/>
        <i/>
        <sz val="12"/>
        <color theme="1"/>
        <rFont val="Times New Roman"/>
        <family val="1"/>
      </rPr>
      <t>mcctra</t>
    </r>
    <phoneticPr fontId="1" type="noConversion"/>
  </si>
  <si>
    <t>All of the following batches are the progeny of  D/+; Cas9/+ ♀ with +/+; +/+ ♂</t>
    <phoneticPr fontId="1" type="noConversion"/>
  </si>
  <si>
    <t>#1 *</t>
    <phoneticPr fontId="1" type="noConversion"/>
  </si>
  <si>
    <t>#2 *</t>
  </si>
  <si>
    <t>#3 *</t>
  </si>
  <si>
    <t>#4 *</t>
  </si>
  <si>
    <t>#5 *</t>
  </si>
  <si>
    <t>#6 *</t>
  </si>
  <si>
    <t>#7 *</t>
  </si>
  <si>
    <t>#8 *</t>
  </si>
  <si>
    <t>#9 *</t>
  </si>
  <si>
    <t>#10 *</t>
  </si>
  <si>
    <t>#11 *</t>
  </si>
  <si>
    <t>#12 *</t>
  </si>
  <si>
    <t>#13 *</t>
  </si>
  <si>
    <t>#16 *</t>
    <phoneticPr fontId="1" type="noConversion"/>
  </si>
  <si>
    <t>#17 *</t>
  </si>
  <si>
    <t>#18 *</t>
  </si>
  <si>
    <t>#19 *</t>
  </si>
  <si>
    <r>
      <t xml:space="preserve">line </t>
    </r>
    <r>
      <rPr>
        <b/>
        <i/>
        <sz val="12"/>
        <color rgb="FF000000"/>
        <rFont val="Times New Roman"/>
        <family val="1"/>
      </rPr>
      <t>sp1</t>
    </r>
    <phoneticPr fontId="1" type="noConversion"/>
  </si>
  <si>
    <t>#11 *</t>
    <phoneticPr fontId="1" type="noConversion"/>
  </si>
  <si>
    <t xml:space="preserve">#20 * </t>
    <phoneticPr fontId="1" type="noConversion"/>
  </si>
  <si>
    <t>#7 *</t>
    <phoneticPr fontId="1" type="noConversion"/>
  </si>
  <si>
    <r>
      <t xml:space="preserve">line </t>
    </r>
    <r>
      <rPr>
        <b/>
        <i/>
        <sz val="12"/>
        <color rgb="FF000000"/>
        <rFont val="Times New Roman"/>
        <family val="1"/>
      </rPr>
      <t>sp2</t>
    </r>
    <phoneticPr fontId="1" type="noConversion"/>
  </si>
  <si>
    <r>
      <t xml:space="preserve">line </t>
    </r>
    <r>
      <rPr>
        <b/>
        <i/>
        <sz val="12"/>
        <color rgb="FF000000"/>
        <rFont val="Times New Roman"/>
        <family val="1"/>
      </rPr>
      <t>mA</t>
    </r>
    <phoneticPr fontId="1" type="noConversion"/>
  </si>
  <si>
    <r>
      <t xml:space="preserve">line </t>
    </r>
    <r>
      <rPr>
        <b/>
        <i/>
        <sz val="12"/>
        <color rgb="FF000000"/>
        <rFont val="Times New Roman"/>
        <family val="1"/>
      </rPr>
      <t>mB</t>
    </r>
    <phoneticPr fontId="1" type="noConversion"/>
  </si>
  <si>
    <r>
      <t xml:space="preserve">line </t>
    </r>
    <r>
      <rPr>
        <b/>
        <i/>
        <sz val="12"/>
        <color rgb="FF000000"/>
        <rFont val="Times New Roman"/>
        <family val="1"/>
      </rPr>
      <t>C</t>
    </r>
    <phoneticPr fontId="1" type="noConversion"/>
  </si>
  <si>
    <r>
      <t xml:space="preserve">line </t>
    </r>
    <r>
      <rPr>
        <b/>
        <i/>
        <sz val="12"/>
        <color rgb="FF000000"/>
        <rFont val="Times New Roman"/>
        <family val="1"/>
      </rPr>
      <t>mmsl2</t>
    </r>
    <phoneticPr fontId="1" type="noConversion"/>
  </si>
  <si>
    <r>
      <t xml:space="preserve">line </t>
    </r>
    <r>
      <rPr>
        <b/>
        <i/>
        <sz val="12"/>
        <color rgb="FF000000"/>
        <rFont val="Times New Roman"/>
        <family val="1"/>
      </rPr>
      <t>mcctra</t>
    </r>
    <phoneticPr fontId="1" type="noConversion"/>
  </si>
  <si>
    <r>
      <rPr>
        <b/>
        <sz val="12"/>
        <color theme="1"/>
        <rFont val="Arial"/>
        <family val="2"/>
      </rPr>
      <t>♂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= male</t>
    </r>
    <phoneticPr fontId="1" type="noConversion"/>
  </si>
  <si>
    <r>
      <t>RG</t>
    </r>
    <r>
      <rPr>
        <b/>
        <sz val="12"/>
        <color theme="1"/>
        <rFont val="Arial"/>
        <family val="2"/>
      </rPr>
      <t>♂</t>
    </r>
    <phoneticPr fontId="1" type="noConversion"/>
  </si>
  <si>
    <r>
      <t>RG</t>
    </r>
    <r>
      <rPr>
        <b/>
        <sz val="12"/>
        <color theme="1"/>
        <rFont val="Arial"/>
        <family val="2"/>
      </rPr>
      <t>♀</t>
    </r>
    <phoneticPr fontId="1" type="noConversion"/>
  </si>
  <si>
    <r>
      <t>RG</t>
    </r>
    <r>
      <rPr>
        <b/>
        <sz val="12"/>
        <color theme="1"/>
        <rFont val="Arial"/>
        <family val="2"/>
      </rPr>
      <t>♀</t>
    </r>
    <r>
      <rPr>
        <b/>
        <sz val="12"/>
        <color theme="1"/>
        <rFont val="Times New Roman"/>
        <family val="1"/>
      </rPr>
      <t>i</t>
    </r>
    <phoneticPr fontId="1" type="noConversion"/>
  </si>
  <si>
    <r>
      <t>RG</t>
    </r>
    <r>
      <rPr>
        <b/>
        <sz val="12"/>
        <color theme="1"/>
        <rFont val="Arial"/>
        <family val="2"/>
      </rPr>
      <t>♀</t>
    </r>
    <r>
      <rPr>
        <b/>
        <sz val="12"/>
        <color theme="1"/>
        <rFont val="Times New Roman"/>
        <family val="1"/>
      </rPr>
      <t>e</t>
    </r>
  </si>
  <si>
    <r>
      <t>R</t>
    </r>
    <r>
      <rPr>
        <b/>
        <sz val="12"/>
        <color theme="1"/>
        <rFont val="Arial"/>
        <family val="2"/>
      </rPr>
      <t>♂</t>
    </r>
    <phoneticPr fontId="1" type="noConversion"/>
  </si>
  <si>
    <r>
      <t>R</t>
    </r>
    <r>
      <rPr>
        <b/>
        <sz val="12"/>
        <color theme="1"/>
        <rFont val="Arial"/>
        <family val="2"/>
      </rPr>
      <t>♀</t>
    </r>
    <phoneticPr fontId="1" type="noConversion"/>
  </si>
  <si>
    <r>
      <t>R</t>
    </r>
    <r>
      <rPr>
        <b/>
        <sz val="12"/>
        <color theme="1"/>
        <rFont val="Arial"/>
        <family val="2"/>
      </rPr>
      <t>♀</t>
    </r>
    <r>
      <rPr>
        <b/>
        <sz val="12"/>
        <color theme="1"/>
        <rFont val="Times New Roman"/>
        <family val="1"/>
      </rPr>
      <t>i</t>
    </r>
    <phoneticPr fontId="1" type="noConversion"/>
  </si>
  <si>
    <r>
      <t>R</t>
    </r>
    <r>
      <rPr>
        <b/>
        <sz val="12"/>
        <color theme="1"/>
        <rFont val="Arial"/>
        <family val="2"/>
      </rPr>
      <t>♀</t>
    </r>
    <r>
      <rPr>
        <b/>
        <sz val="12"/>
        <color theme="1"/>
        <rFont val="Times New Roman"/>
        <family val="1"/>
      </rPr>
      <t>e</t>
    </r>
    <phoneticPr fontId="1" type="noConversion"/>
  </si>
  <si>
    <r>
      <t>G</t>
    </r>
    <r>
      <rPr>
        <b/>
        <sz val="12"/>
        <color theme="1"/>
        <rFont val="Arial"/>
        <family val="2"/>
      </rPr>
      <t>♂</t>
    </r>
  </si>
  <si>
    <r>
      <t>G</t>
    </r>
    <r>
      <rPr>
        <b/>
        <sz val="12"/>
        <color theme="1"/>
        <rFont val="Arial"/>
        <family val="2"/>
      </rPr>
      <t>♀</t>
    </r>
  </si>
  <si>
    <r>
      <t>G</t>
    </r>
    <r>
      <rPr>
        <b/>
        <sz val="12"/>
        <color theme="1"/>
        <rFont val="Arial"/>
        <family val="2"/>
      </rPr>
      <t>♀</t>
    </r>
    <r>
      <rPr>
        <b/>
        <sz val="12"/>
        <color theme="1"/>
        <rFont val="Times New Roman"/>
        <family val="1"/>
      </rPr>
      <t>i</t>
    </r>
  </si>
  <si>
    <r>
      <t>WT</t>
    </r>
    <r>
      <rPr>
        <b/>
        <sz val="12"/>
        <color theme="1"/>
        <rFont val="Arial"/>
        <family val="2"/>
      </rPr>
      <t>♂</t>
    </r>
  </si>
  <si>
    <r>
      <t>WT</t>
    </r>
    <r>
      <rPr>
        <b/>
        <sz val="12"/>
        <color theme="1"/>
        <rFont val="Arial"/>
        <family val="2"/>
      </rPr>
      <t>♀</t>
    </r>
  </si>
  <si>
    <r>
      <t>WT</t>
    </r>
    <r>
      <rPr>
        <b/>
        <sz val="12"/>
        <color theme="1"/>
        <rFont val="Arial"/>
        <family val="2"/>
      </rPr>
      <t>♀</t>
    </r>
    <r>
      <rPr>
        <b/>
        <sz val="12"/>
        <color theme="1"/>
        <rFont val="Times New Roman"/>
        <family val="1"/>
      </rPr>
      <t>i</t>
    </r>
  </si>
  <si>
    <r>
      <t>RG</t>
    </r>
    <r>
      <rPr>
        <b/>
        <sz val="12"/>
        <color rgb="FF000000"/>
        <rFont val="Arial"/>
        <family val="2"/>
      </rPr>
      <t>♂</t>
    </r>
  </si>
  <si>
    <r>
      <t>RG</t>
    </r>
    <r>
      <rPr>
        <b/>
        <sz val="12"/>
        <color rgb="FF000000"/>
        <rFont val="Arial"/>
        <family val="2"/>
      </rPr>
      <t>♀</t>
    </r>
    <phoneticPr fontId="1" type="noConversion"/>
  </si>
  <si>
    <r>
      <t>RG</t>
    </r>
    <r>
      <rPr>
        <b/>
        <sz val="12"/>
        <color rgb="FF000000"/>
        <rFont val="Arial"/>
        <family val="2"/>
      </rPr>
      <t>♀</t>
    </r>
    <r>
      <rPr>
        <b/>
        <sz val="12"/>
        <color rgb="FF000000"/>
        <rFont val="Times New Roman"/>
        <family val="1"/>
      </rPr>
      <t>i</t>
    </r>
    <phoneticPr fontId="1" type="noConversion"/>
  </si>
  <si>
    <r>
      <t>RG</t>
    </r>
    <r>
      <rPr>
        <b/>
        <sz val="12"/>
        <color rgb="FF000000"/>
        <rFont val="Arial"/>
        <family val="2"/>
      </rPr>
      <t>♀</t>
    </r>
    <r>
      <rPr>
        <b/>
        <sz val="12"/>
        <color rgb="FF000000"/>
        <rFont val="Times New Roman"/>
        <family val="1"/>
      </rPr>
      <t>e</t>
    </r>
  </si>
  <si>
    <r>
      <t>R</t>
    </r>
    <r>
      <rPr>
        <b/>
        <sz val="12"/>
        <color rgb="FF000000"/>
        <rFont val="Arial"/>
        <family val="2"/>
      </rPr>
      <t>♂</t>
    </r>
  </si>
  <si>
    <r>
      <t>R</t>
    </r>
    <r>
      <rPr>
        <b/>
        <sz val="12"/>
        <color rgb="FF000000"/>
        <rFont val="Arial"/>
        <family val="2"/>
      </rPr>
      <t>♀</t>
    </r>
    <phoneticPr fontId="1" type="noConversion"/>
  </si>
  <si>
    <r>
      <t>R</t>
    </r>
    <r>
      <rPr>
        <b/>
        <sz val="12"/>
        <color rgb="FF000000"/>
        <rFont val="Arial"/>
        <family val="2"/>
      </rPr>
      <t>♀</t>
    </r>
    <r>
      <rPr>
        <b/>
        <sz val="12"/>
        <color rgb="FF000000"/>
        <rFont val="Times New Roman"/>
        <family val="1"/>
      </rPr>
      <t>i</t>
    </r>
    <phoneticPr fontId="1" type="noConversion"/>
  </si>
  <si>
    <r>
      <t>R</t>
    </r>
    <r>
      <rPr>
        <b/>
        <sz val="12"/>
        <color rgb="FF000000"/>
        <rFont val="Arial"/>
        <family val="2"/>
      </rPr>
      <t>♀</t>
    </r>
    <r>
      <rPr>
        <b/>
        <sz val="12"/>
        <color rgb="FF000000"/>
        <rFont val="Times New Roman"/>
        <family val="1"/>
      </rPr>
      <t>e</t>
    </r>
  </si>
  <si>
    <r>
      <t>G</t>
    </r>
    <r>
      <rPr>
        <b/>
        <sz val="12"/>
        <color rgb="FF000000"/>
        <rFont val="Arial"/>
        <family val="2"/>
      </rPr>
      <t>♂</t>
    </r>
  </si>
  <si>
    <r>
      <t>G</t>
    </r>
    <r>
      <rPr>
        <b/>
        <sz val="12"/>
        <color rgb="FF000000"/>
        <rFont val="Arial"/>
        <family val="2"/>
      </rPr>
      <t>♀</t>
    </r>
  </si>
  <si>
    <r>
      <t>G</t>
    </r>
    <r>
      <rPr>
        <b/>
        <sz val="12"/>
        <color rgb="FF000000"/>
        <rFont val="Arial"/>
        <family val="2"/>
      </rPr>
      <t>♀</t>
    </r>
    <r>
      <rPr>
        <b/>
        <sz val="12"/>
        <color rgb="FF000000"/>
        <rFont val="Times New Roman"/>
        <family val="1"/>
      </rPr>
      <t>i</t>
    </r>
  </si>
  <si>
    <r>
      <t>WT</t>
    </r>
    <r>
      <rPr>
        <b/>
        <sz val="12"/>
        <color rgb="FF000000"/>
        <rFont val="Arial"/>
        <family val="2"/>
      </rPr>
      <t>♂</t>
    </r>
  </si>
  <si>
    <r>
      <t>WT</t>
    </r>
    <r>
      <rPr>
        <b/>
        <sz val="12"/>
        <color rgb="FF000000"/>
        <rFont val="Arial"/>
        <family val="2"/>
      </rPr>
      <t>♀</t>
    </r>
  </si>
  <si>
    <r>
      <t>WT</t>
    </r>
    <r>
      <rPr>
        <b/>
        <sz val="12"/>
        <color rgb="FF000000"/>
        <rFont val="Arial"/>
        <family val="2"/>
      </rPr>
      <t>♀</t>
    </r>
    <r>
      <rPr>
        <b/>
        <sz val="12"/>
        <color rgb="FF000000"/>
        <rFont val="Times New Roman"/>
        <family val="1"/>
      </rPr>
      <t>i</t>
    </r>
  </si>
  <si>
    <t>Day</t>
    <phoneticPr fontId="1" type="noConversion"/>
  </si>
  <si>
    <t>Adults</t>
    <phoneticPr fontId="1" type="noConversion"/>
  </si>
  <si>
    <t>Eggs</t>
    <phoneticPr fontId="1" type="noConversion"/>
  </si>
  <si>
    <t>line sp1 male test</t>
    <phoneticPr fontId="1" type="noConversion"/>
  </si>
  <si>
    <t>line sp2 male test</t>
    <phoneticPr fontId="1" type="noConversion"/>
  </si>
  <si>
    <t>line s female test</t>
    <phoneticPr fontId="1" type="noConversion"/>
  </si>
  <si>
    <t>line sd female test</t>
    <phoneticPr fontId="1" type="noConversion"/>
  </si>
  <si>
    <t>line sp1 female test</t>
    <phoneticPr fontId="1" type="noConversion"/>
  </si>
  <si>
    <t>line sp2 female test</t>
    <phoneticPr fontId="1" type="noConversion"/>
  </si>
  <si>
    <t>control-1</t>
    <phoneticPr fontId="1" type="noConversion"/>
  </si>
  <si>
    <t>control-2</t>
    <phoneticPr fontId="1" type="noConversion"/>
  </si>
  <si>
    <t>control-3</t>
    <phoneticPr fontId="1" type="noConversion"/>
  </si>
  <si>
    <t>control-4</t>
    <phoneticPr fontId="1" type="noConversion"/>
  </si>
  <si>
    <t>control-5</t>
    <phoneticPr fontId="1" type="noConversion"/>
  </si>
  <si>
    <t>control-6</t>
    <phoneticPr fontId="1" type="noConversion"/>
  </si>
  <si>
    <t>control-7</t>
    <phoneticPr fontId="1" type="noConversion"/>
  </si>
  <si>
    <t>control-8</t>
    <phoneticPr fontId="1" type="noConversion"/>
  </si>
  <si>
    <t>drive-1</t>
    <phoneticPr fontId="1" type="noConversion"/>
  </si>
  <si>
    <t>drive-2</t>
    <phoneticPr fontId="1" type="noConversion"/>
  </si>
  <si>
    <t>drive-3</t>
    <phoneticPr fontId="1" type="noConversion"/>
  </si>
  <si>
    <t>drive-4</t>
    <phoneticPr fontId="1" type="noConversion"/>
  </si>
  <si>
    <t>drive-5</t>
    <phoneticPr fontId="1" type="noConversion"/>
  </si>
  <si>
    <t>drive-6</t>
    <phoneticPr fontId="1" type="noConversion"/>
  </si>
  <si>
    <t>drive-7</t>
    <phoneticPr fontId="1" type="noConversion"/>
  </si>
  <si>
    <t>drive-8</t>
    <phoneticPr fontId="1" type="noConversion"/>
  </si>
  <si>
    <t>drive-9</t>
    <phoneticPr fontId="1" type="noConversion"/>
  </si>
  <si>
    <t>drive-10</t>
    <phoneticPr fontId="1" type="noConversion"/>
  </si>
  <si>
    <t>drive-11</t>
    <phoneticPr fontId="1" type="noConversion"/>
  </si>
  <si>
    <t>drive-12</t>
    <phoneticPr fontId="1" type="noConversion"/>
  </si>
  <si>
    <t>drive-13</t>
    <phoneticPr fontId="1" type="noConversion"/>
  </si>
  <si>
    <t>drive-14</t>
    <phoneticPr fontId="1" type="noConversion"/>
  </si>
  <si>
    <t>drive-15</t>
    <phoneticPr fontId="1" type="noConversion"/>
  </si>
  <si>
    <t>drive-16</t>
    <phoneticPr fontId="1" type="noConversion"/>
  </si>
  <si>
    <t>drive-17</t>
  </si>
  <si>
    <t>drive-18</t>
    <phoneticPr fontId="1" type="noConversion"/>
  </si>
  <si>
    <t>control: progeny of +/+ male (tested) crossed with +/+ female</t>
    <phoneticPr fontId="1" type="noConversion"/>
  </si>
  <si>
    <r>
      <t xml:space="preserve">R </t>
    </r>
    <r>
      <rPr>
        <b/>
        <sz val="12"/>
        <rFont val="微软雅黑"/>
        <family val="2"/>
        <charset val="134"/>
      </rPr>
      <t>♂</t>
    </r>
    <phoneticPr fontId="1" type="noConversion"/>
  </si>
  <si>
    <r>
      <t xml:space="preserve">WT </t>
    </r>
    <r>
      <rPr>
        <b/>
        <sz val="12"/>
        <rFont val="微软雅黑"/>
        <family val="2"/>
        <charset val="134"/>
      </rPr>
      <t>♂</t>
    </r>
    <r>
      <rPr>
        <b/>
        <sz val="12"/>
        <rFont val="Times New Roman"/>
        <family val="1"/>
      </rPr>
      <t xml:space="preserve"> </t>
    </r>
    <phoneticPr fontId="1" type="noConversion"/>
  </si>
  <si>
    <r>
      <t xml:space="preserve">WT </t>
    </r>
    <r>
      <rPr>
        <b/>
        <sz val="12"/>
        <rFont val="微软雅黑"/>
        <family val="2"/>
        <charset val="134"/>
      </rPr>
      <t>♀</t>
    </r>
    <phoneticPr fontId="1" type="noConversion"/>
  </si>
  <si>
    <t>1. Fertility test for individuals with maternal Cas9 deposition</t>
    <phoneticPr fontId="1" type="noConversion"/>
  </si>
  <si>
    <t>2. Fertility test for individuals with paternal Cas9 deposition</t>
    <phoneticPr fontId="1" type="noConversion"/>
  </si>
  <si>
    <t>line sp1- male test</t>
    <phoneticPr fontId="1" type="noConversion"/>
  </si>
  <si>
    <t>line sp1- female test</t>
    <phoneticPr fontId="1" type="noConversion"/>
  </si>
  <si>
    <t>line sp2- female test</t>
    <phoneticPr fontId="1" type="noConversion"/>
  </si>
  <si>
    <t>line sp2- male test</t>
    <phoneticPr fontId="1" type="noConversion"/>
  </si>
  <si>
    <t>control-female-1</t>
    <phoneticPr fontId="1" type="noConversion"/>
  </si>
  <si>
    <t>control-female-2</t>
  </si>
  <si>
    <t>control-female-2</t>
    <phoneticPr fontId="1" type="noConversion"/>
  </si>
  <si>
    <t>control-female-4</t>
  </si>
  <si>
    <t>control-female-3</t>
  </si>
  <si>
    <t>control-female-3</t>
    <phoneticPr fontId="1" type="noConversion"/>
  </si>
  <si>
    <t>control-female-5</t>
  </si>
  <si>
    <t>control-female-6</t>
  </si>
  <si>
    <t>control-female-7</t>
  </si>
  <si>
    <t>control-female-8</t>
  </si>
  <si>
    <t>drive-female-1</t>
    <phoneticPr fontId="1" type="noConversion"/>
  </si>
  <si>
    <t>drive-female-2</t>
  </si>
  <si>
    <t>drive-female-2</t>
    <phoneticPr fontId="1" type="noConversion"/>
  </si>
  <si>
    <t>drive-female-3</t>
  </si>
  <si>
    <t>drive-female-3</t>
    <phoneticPr fontId="1" type="noConversion"/>
  </si>
  <si>
    <t>drive-female-4</t>
  </si>
  <si>
    <t>drive-female-4</t>
    <phoneticPr fontId="1" type="noConversion"/>
  </si>
  <si>
    <t>drive-female-5</t>
  </si>
  <si>
    <t>drive-female-5</t>
    <phoneticPr fontId="1" type="noConversion"/>
  </si>
  <si>
    <t>drive-female-6</t>
  </si>
  <si>
    <t>drive-female-7</t>
  </si>
  <si>
    <t>drive-female-8</t>
  </si>
  <si>
    <t>drive-female-9</t>
  </si>
  <si>
    <t>drive-female-10</t>
  </si>
  <si>
    <t>drive-female-11</t>
  </si>
  <si>
    <t>drive-female-12</t>
  </si>
  <si>
    <t>drive-female-13</t>
  </si>
  <si>
    <t>drive-female-14</t>
  </si>
  <si>
    <t>drive-female-15</t>
  </si>
  <si>
    <t>drive-female-16</t>
  </si>
  <si>
    <t>drive-female-17</t>
  </si>
  <si>
    <t>drive-female-18</t>
  </si>
  <si>
    <t>drive-female-19</t>
  </si>
  <si>
    <t>drive-female-20</t>
  </si>
  <si>
    <t>drive-female-21</t>
  </si>
  <si>
    <t>drive-female-22</t>
  </si>
  <si>
    <t>drive-female-23</t>
  </si>
  <si>
    <t>drive-female-24</t>
  </si>
  <si>
    <t>control-male-1</t>
    <phoneticPr fontId="1" type="noConversion"/>
  </si>
  <si>
    <t>control-male-2</t>
  </si>
  <si>
    <t>control-male-3</t>
  </si>
  <si>
    <t>control-male-4</t>
  </si>
  <si>
    <t>control-male-5</t>
  </si>
  <si>
    <t>control-male-6</t>
  </si>
  <si>
    <t>control-male-7</t>
  </si>
  <si>
    <t>control-male-8</t>
  </si>
  <si>
    <t>drive-male-1</t>
    <phoneticPr fontId="1" type="noConversion"/>
  </si>
  <si>
    <t>drive-male-2</t>
  </si>
  <si>
    <t>drive-male-3</t>
  </si>
  <si>
    <t>drive-male-4</t>
  </si>
  <si>
    <t>drive-male-5</t>
  </si>
  <si>
    <t>drive-male-6</t>
  </si>
  <si>
    <t>drive-male-7</t>
  </si>
  <si>
    <t>drive-male-8</t>
  </si>
  <si>
    <t>drive-male-9</t>
  </si>
  <si>
    <t>drive-male-10</t>
  </si>
  <si>
    <t>drive-male-11</t>
  </si>
  <si>
    <t>drive-male-12</t>
  </si>
  <si>
    <t>drive-male-13</t>
  </si>
  <si>
    <t>drive-male-14</t>
  </si>
  <si>
    <t>drive-male-15</t>
  </si>
  <si>
    <t>drive-male-16</t>
  </si>
  <si>
    <t>drive-male-17</t>
  </si>
  <si>
    <t>3. Fertility test for individuals with bipaternal Cas9 deposition</t>
    <phoneticPr fontId="1" type="noConversion"/>
  </si>
  <si>
    <t>drive-male-18</t>
  </si>
  <si>
    <t>Pooled analysis</t>
    <phoneticPr fontId="1" type="noConversion"/>
  </si>
  <si>
    <t>Mean</t>
    <phoneticPr fontId="1" type="noConversion"/>
  </si>
  <si>
    <t>♀ = female</t>
  </si>
  <si>
    <t>♂ = male</t>
  </si>
  <si>
    <r>
      <t>R</t>
    </r>
    <r>
      <rPr>
        <b/>
        <sz val="12"/>
        <rFont val="微软雅黑"/>
        <family val="2"/>
        <charset val="134"/>
      </rPr>
      <t>♀</t>
    </r>
    <phoneticPr fontId="1" type="noConversion"/>
  </si>
  <si>
    <t>WT = wild type</t>
  </si>
  <si>
    <t>Genotypes</t>
  </si>
  <si>
    <t>R</t>
  </si>
  <si>
    <t>WT</t>
  </si>
  <si>
    <t>D/+</t>
    <phoneticPr fontId="1" type="noConversion"/>
  </si>
  <si>
    <t xml:space="preserve"> +/+</t>
    <phoneticPr fontId="1" type="noConversion"/>
  </si>
  <si>
    <t>drive: progeny of D/+ male (tested) crossed with +/+ female</t>
    <phoneticPr fontId="1" type="noConversion"/>
  </si>
  <si>
    <t>The tested individuals (both control and drive) were produced in the same vial and derived from the same parents (D/+ male and +/+ female).</t>
    <phoneticPr fontId="1" type="noConversion"/>
  </si>
  <si>
    <t>control: progeny of +/+ female (tested) crossed with +/+ male</t>
    <phoneticPr fontId="1" type="noConversion"/>
  </si>
  <si>
    <t>drive: progeny of D/+ female (tested) crossed with +/+ male</t>
    <phoneticPr fontId="1" type="noConversion"/>
  </si>
  <si>
    <t>Num of eggs (control)</t>
    <phoneticPr fontId="1" type="noConversion"/>
  </si>
  <si>
    <t>Num of adults (control)</t>
    <phoneticPr fontId="1" type="noConversion"/>
  </si>
  <si>
    <t>Egg to adult survival (control)</t>
    <phoneticPr fontId="1" type="noConversion"/>
  </si>
  <si>
    <t>Num of eggs (drive)</t>
    <phoneticPr fontId="1" type="noConversion"/>
  </si>
  <si>
    <t>Num of adults(drive)</t>
    <phoneticPr fontId="1" type="noConversion"/>
  </si>
  <si>
    <t>Egg to adult survival (drive)</t>
    <phoneticPr fontId="1" type="noConversion"/>
  </si>
  <si>
    <t>NA</t>
    <phoneticPr fontId="1" type="noConversion"/>
  </si>
  <si>
    <t>The tested individuals (both control and drive) were produced in the same vial and derived from the same parents (D/+ ;+/+ male and +/+; Cas9/Cas9 female)</t>
    <phoneticPr fontId="1" type="noConversion"/>
  </si>
  <si>
    <t>The tested individuals (both control and drive) were produced in the same vial and derived from the same parents (D/+ ;Cas9/Cas9 male and +/+; Cas9/Cas9 female)</t>
    <phoneticPr fontId="1" type="noConversion"/>
  </si>
  <si>
    <t>Control:  +/+; Cas9/+ female (tested) crossed with +/+; +/+ male</t>
    <phoneticPr fontId="1" type="noConversion"/>
  </si>
  <si>
    <t>Drive: D/+; Cas9/+ female (tested) crossed with +/+; +/+ male</t>
    <phoneticPr fontId="1" type="noConversion"/>
  </si>
  <si>
    <t>Control:  +/+ or r2/+ or r2/r2; Cas9/Cas9 female (tested) crossed with +/+; +/+ male</t>
    <phoneticPr fontId="1" type="noConversion"/>
  </si>
  <si>
    <t>Control:  +/+ or r2/+ or r2/r2; Cas9/Cas9 male (tested) crossed with +/+; +/+ female</t>
    <phoneticPr fontId="1" type="noConversion"/>
  </si>
  <si>
    <t>Control:  +/+; Cas9/+ male (tested) crossed with +/+; +/+ female</t>
    <phoneticPr fontId="1" type="noConversion"/>
  </si>
  <si>
    <t>The tested individuals (both control and drive) were produced in the same vial and derived from the same parents (D/+ ;+/+ female and +/+; Cas9/Cas9 male)</t>
    <phoneticPr fontId="1" type="noConversion"/>
  </si>
  <si>
    <t>Drive: D/+; Cas9/+ male (tested) crossed with +/+; +/+ female</t>
    <phoneticPr fontId="1" type="noConversion"/>
  </si>
  <si>
    <t>Drive: D/+ or D/r2; Cas9/Cas9 female (tested) crossed with +/+; +/+ male</t>
    <phoneticPr fontId="1" type="noConversion"/>
  </si>
  <si>
    <t>Drive: D/+ or D/r2; Cas9/Cas9 male (tested) crossed with +/+; +/+ female</t>
    <phoneticPr fontId="1" type="noConversion"/>
  </si>
  <si>
    <t>Standard error of the mean</t>
    <phoneticPr fontId="1" type="noConversion"/>
  </si>
  <si>
    <t>Eggs</t>
  </si>
  <si>
    <r>
      <t xml:space="preserve">line </t>
    </r>
    <r>
      <rPr>
        <b/>
        <i/>
        <sz val="12"/>
        <color theme="1"/>
        <rFont val="Times New Roman"/>
        <family val="1"/>
      </rPr>
      <t xml:space="preserve">sp1 </t>
    </r>
    <phoneticPr fontId="1" type="noConversion"/>
  </si>
  <si>
    <r>
      <t xml:space="preserve">line </t>
    </r>
    <r>
      <rPr>
        <b/>
        <i/>
        <sz val="12"/>
        <color rgb="FF000000"/>
        <rFont val="Times New Roman"/>
        <family val="1"/>
      </rPr>
      <t>s</t>
    </r>
    <phoneticPr fontId="1" type="noConversion"/>
  </si>
  <si>
    <t>#2 *</t>
    <phoneticPr fontId="1" type="noConversion"/>
  </si>
  <si>
    <t>#3 *</t>
    <phoneticPr fontId="1" type="noConversion"/>
  </si>
  <si>
    <t>#4 *</t>
    <phoneticPr fontId="1" type="noConversion"/>
  </si>
  <si>
    <t>drive-19</t>
    <phoneticPr fontId="1" type="noConversion"/>
  </si>
  <si>
    <t>line mA</t>
    <phoneticPr fontId="1" type="noConversion"/>
  </si>
  <si>
    <t>line mB</t>
    <phoneticPr fontId="1" type="noConversion"/>
  </si>
  <si>
    <t>NonR= no red fluroscence phenotype (can be G or WT)</t>
    <phoneticPr fontId="1" type="noConversion"/>
  </si>
  <si>
    <t>R e</t>
    <phoneticPr fontId="1" type="noConversion"/>
  </si>
  <si>
    <t>R♀i</t>
    <phoneticPr fontId="1" type="noConversion"/>
  </si>
  <si>
    <r>
      <t>R</t>
    </r>
    <r>
      <rPr>
        <b/>
        <sz val="12"/>
        <color rgb="FF000000"/>
        <rFont val="Arial"/>
        <family val="2"/>
      </rPr>
      <t>♀</t>
    </r>
  </si>
  <si>
    <r>
      <t>nonR</t>
    </r>
    <r>
      <rPr>
        <b/>
        <sz val="12"/>
        <color rgb="FF000000"/>
        <rFont val="Arial"/>
        <family val="2"/>
      </rPr>
      <t>♂</t>
    </r>
    <phoneticPr fontId="1" type="noConversion"/>
  </si>
  <si>
    <t>nonR e</t>
    <phoneticPr fontId="1" type="noConversion"/>
  </si>
  <si>
    <t>nonR♀i</t>
    <phoneticPr fontId="1" type="noConversion"/>
  </si>
  <si>
    <r>
      <t>nonR</t>
    </r>
    <r>
      <rPr>
        <b/>
        <sz val="12"/>
        <color rgb="FF000000"/>
        <rFont val="Arial"/>
        <family val="2"/>
      </rPr>
      <t>♀</t>
    </r>
    <phoneticPr fontId="1" type="noConversion"/>
  </si>
  <si>
    <r>
      <t>R</t>
    </r>
    <r>
      <rPr>
        <b/>
        <sz val="12"/>
        <color theme="1"/>
        <rFont val="Times New Roman"/>
        <family val="2"/>
      </rPr>
      <t>♂</t>
    </r>
    <phoneticPr fontId="1" type="noConversion"/>
  </si>
  <si>
    <t>line mmsl2</t>
    <phoneticPr fontId="1" type="noConversion"/>
  </si>
  <si>
    <t>line C</t>
    <phoneticPr fontId="1" type="noConversion"/>
  </si>
  <si>
    <t>line mcctra</t>
    <phoneticPr fontId="1" type="noConversion"/>
  </si>
  <si>
    <t>R♀e</t>
  </si>
  <si>
    <t>R♀e</t>
    <phoneticPr fontId="1" type="noConversion"/>
  </si>
  <si>
    <t>WT♂</t>
  </si>
  <si>
    <t>WT♂</t>
    <phoneticPr fontId="1" type="noConversion"/>
  </si>
  <si>
    <t>WT♀</t>
  </si>
  <si>
    <t>WT♀</t>
    <phoneticPr fontId="1" type="noConversion"/>
  </si>
  <si>
    <t>R♂</t>
  </si>
  <si>
    <t>The progeny of D/+ ♂ with D/+ ♀ (no cas9)</t>
    <phoneticPr fontId="1" type="noConversion"/>
  </si>
  <si>
    <t>RGe</t>
    <phoneticPr fontId="1" type="noConversion"/>
  </si>
  <si>
    <t>The progeny of D/+; Cas9/+ ♂ with D/+;Cas9/+ ♀ (Did not phenotype green fluroscence)</t>
    <phoneticPr fontId="1" type="noConversion"/>
  </si>
  <si>
    <t>The progeny of D/+; Cas9/+ ♂ with D/+;Cas9/+♀ (Did not phenotype green fluroscence)</t>
    <phoneticPr fontId="1" type="noConversion"/>
  </si>
  <si>
    <r>
      <t>R</t>
    </r>
    <r>
      <rPr>
        <b/>
        <sz val="12"/>
        <color theme="1"/>
        <rFont val="Times New Roman"/>
        <family val="2"/>
      </rPr>
      <t>♂</t>
    </r>
    <r>
      <rPr>
        <b/>
        <sz val="12"/>
        <color theme="1"/>
        <rFont val="Times New Roman"/>
        <family val="1"/>
      </rPr>
      <t xml:space="preserve"> / RG♂</t>
    </r>
    <phoneticPr fontId="1" type="noConversion"/>
  </si>
  <si>
    <r>
      <t>R</t>
    </r>
    <r>
      <rPr>
        <b/>
        <sz val="12"/>
        <color theme="1"/>
        <rFont val="Arial"/>
        <family val="2"/>
      </rPr>
      <t>♀</t>
    </r>
    <r>
      <rPr>
        <b/>
        <sz val="12"/>
        <color theme="1"/>
        <rFont val="Times New Roman"/>
        <family val="1"/>
      </rPr>
      <t xml:space="preserve"> / RG♀ </t>
    </r>
    <phoneticPr fontId="1" type="noConversion"/>
  </si>
  <si>
    <r>
      <t>R</t>
    </r>
    <r>
      <rPr>
        <b/>
        <sz val="12"/>
        <color theme="1"/>
        <rFont val="Arial"/>
        <family val="2"/>
      </rPr>
      <t>♀i</t>
    </r>
    <r>
      <rPr>
        <b/>
        <sz val="12"/>
        <color theme="1"/>
        <rFont val="Times New Roman"/>
        <family val="1"/>
      </rPr>
      <t xml:space="preserve"> / RG♀i</t>
    </r>
    <phoneticPr fontId="1" type="noConversion"/>
  </si>
  <si>
    <t>Re</t>
    <phoneticPr fontId="1" type="noConversion"/>
  </si>
  <si>
    <t>Re/ RGe</t>
    <phoneticPr fontId="1" type="noConversion"/>
  </si>
  <si>
    <t>Genotypes (target site)</t>
  </si>
  <si>
    <t>Genotypes (target site)</t>
    <phoneticPr fontId="11" type="noConversion"/>
  </si>
  <si>
    <t>Genetical sex</t>
  </si>
  <si>
    <t>Genetical sex</t>
    <phoneticPr fontId="1" type="noConversion"/>
  </si>
  <si>
    <t>male</t>
  </si>
  <si>
    <t>male</t>
    <phoneticPr fontId="1" type="noConversion"/>
  </si>
  <si>
    <t>female</t>
  </si>
  <si>
    <t>female</t>
    <phoneticPr fontId="1" type="noConversion"/>
  </si>
  <si>
    <t>male/female</t>
  </si>
  <si>
    <t>male/female</t>
    <phoneticPr fontId="1" type="noConversion"/>
  </si>
  <si>
    <t>D/D for male/female, D/r2 for female</t>
    <phoneticPr fontId="1" type="noConversion"/>
  </si>
  <si>
    <t>The progeny of D/+; Cas9/+ ♂ with D/+; Cas9/+ ♀</t>
    <phoneticPr fontId="1" type="noConversion"/>
  </si>
  <si>
    <r>
      <t xml:space="preserve">Progeny of D/+; Cas9/+♂ with D/+; Cas9/+ </t>
    </r>
    <r>
      <rPr>
        <sz val="12"/>
        <color theme="1"/>
        <rFont val="FangSong"/>
        <family val="3"/>
        <charset val="134"/>
      </rPr>
      <t>♀</t>
    </r>
    <phoneticPr fontId="1" type="noConversion"/>
  </si>
  <si>
    <t>+/+</t>
    <phoneticPr fontId="1" type="noConversion"/>
  </si>
  <si>
    <t xml:space="preserve">R♂ </t>
    <phoneticPr fontId="1" type="noConversion"/>
  </si>
  <si>
    <r>
      <t>R</t>
    </r>
    <r>
      <rPr>
        <b/>
        <sz val="12"/>
        <color rgb="FF000000"/>
        <rFont val="Arial"/>
        <family val="2"/>
      </rPr>
      <t>♀</t>
    </r>
    <r>
      <rPr>
        <b/>
        <sz val="12"/>
        <color rgb="FF000000"/>
        <rFont val="Times New Roman"/>
        <family val="1"/>
      </rPr>
      <t xml:space="preserve"> </t>
    </r>
    <phoneticPr fontId="1" type="noConversion"/>
  </si>
  <si>
    <r>
      <t>R</t>
    </r>
    <r>
      <rPr>
        <b/>
        <sz val="12"/>
        <color rgb="FF000000"/>
        <rFont val="Arial"/>
        <family val="2"/>
      </rPr>
      <t>♀i</t>
    </r>
    <r>
      <rPr>
        <b/>
        <sz val="12"/>
        <color rgb="FF000000"/>
        <rFont val="Times New Roman"/>
        <family val="1"/>
      </rPr>
      <t xml:space="preserve"> </t>
    </r>
    <phoneticPr fontId="1" type="noConversion"/>
  </si>
  <si>
    <t xml:space="preserve">D/D </t>
    <phoneticPr fontId="1" type="noConversion"/>
  </si>
  <si>
    <t>The intersex level of D/+ female is based on how the drive allele affecting dsx expression</t>
    <phoneticPr fontId="1" type="noConversion"/>
  </si>
  <si>
    <r>
      <t xml:space="preserve">Progeny of D/+ with D/+ </t>
    </r>
    <r>
      <rPr>
        <sz val="12"/>
        <color rgb="FF000000"/>
        <rFont val="FangSong"/>
        <family val="3"/>
        <charset val="134"/>
      </rPr>
      <t>♀</t>
    </r>
    <phoneticPr fontId="1" type="noConversion"/>
  </si>
  <si>
    <t>nonR ♂</t>
    <phoneticPr fontId="1" type="noConversion"/>
  </si>
  <si>
    <t>nonR ♀</t>
    <phoneticPr fontId="1" type="noConversion"/>
  </si>
  <si>
    <t>nonR ♀i</t>
    <phoneticPr fontId="1" type="noConversion"/>
  </si>
  <si>
    <t>Data Set 3 Fertility test (without Cas9)</t>
  </si>
  <si>
    <t>Data Set 4 Fertility test (with paternal, maternal or biparental Cas9)</t>
  </si>
  <si>
    <t>♀ = female with normal features</t>
  </si>
  <si>
    <t>♀e = female with extreme intersex (distorted genetalia)</t>
  </si>
  <si>
    <t>paternal Cas9 (without * label): most tested drive individuals were with paternal Cas9, which were made by the cross of D/+ females and Cas9/Cas9 males</t>
  </si>
  <si>
    <t>maternal Cas9 (with * label): the tested drive individual were with maternal Cas9, which were made by the cross of D/+ males and Cas9/Cas9 females</t>
  </si>
  <si>
    <t>e = individual with extreme intersex phenotype (distorted genetalia), can be genetically male or female</t>
  </si>
  <si>
    <r>
      <t xml:space="preserve">D = homing drive allele, with gRNAs cassette and tdToamto inserted in the female exon of </t>
    </r>
    <r>
      <rPr>
        <i/>
        <sz val="12"/>
        <color theme="1"/>
        <rFont val="Times New Roman"/>
        <family val="1"/>
      </rPr>
      <t>doublesex</t>
    </r>
    <r>
      <rPr>
        <sz val="12"/>
        <color theme="1"/>
        <rFont val="Times New Roman"/>
        <family val="1"/>
      </rPr>
      <t xml:space="preserve"> gene on chromosome 3R</t>
    </r>
  </si>
  <si>
    <t>♀e = female with extreme intersex phenotype (distorted genetalia)</t>
  </si>
  <si>
    <t>♀i = female with moderate intersex phenotype (black stripe at the end of abdomen)</t>
  </si>
  <si>
    <t>Data Set 2 Female drive inheritance</t>
  </si>
  <si>
    <t>Data Set 1 Male drive inheritance</t>
  </si>
  <si>
    <t>Data Set 5 Generation and phenotyping of homozygotes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</si>
</sst>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4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等线"/>
      <family val="2"/>
      <charset val="134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等线"/>
      <family val="4"/>
      <charset val="134"/>
    </font>
    <font>
      <sz val="9"/>
      <name val="Calibri"/>
      <family val="3"/>
      <charset val="134"/>
      <scheme val="minor"/>
    </font>
    <font>
      <b/>
      <sz val="12"/>
      <color theme="1"/>
      <name val="Arial"/>
      <family val="2"/>
    </font>
    <font>
      <i/>
      <sz val="12"/>
      <color theme="1"/>
      <name val="Times New Roman"/>
      <family val="1"/>
    </font>
    <font>
      <sz val="9"/>
      <name val="Calibri"/>
      <family val="4"/>
      <charset val="134"/>
      <scheme val="minor"/>
    </font>
    <font>
      <b/>
      <i/>
      <sz val="12"/>
      <color theme="1"/>
      <name val="Times New Roman"/>
      <family val="1"/>
    </font>
    <font>
      <b/>
      <i/>
      <sz val="12"/>
      <color rgb="FF000000"/>
      <name val="Times New Roman"/>
      <family val="1"/>
    </font>
    <font>
      <b/>
      <sz val="12"/>
      <color rgb="FF000000"/>
      <name val="Arial"/>
      <family val="2"/>
    </font>
    <font>
      <i/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微软雅黑"/>
      <family val="2"/>
      <charset val="134"/>
    </font>
    <font>
      <sz val="12"/>
      <color theme="1"/>
      <name val="Calibri"/>
      <family val="2"/>
      <charset val="134"/>
      <scheme val="minor"/>
    </font>
    <font>
      <sz val="12"/>
      <color rgb="FFFF0000"/>
      <name val="Times New Roman"/>
      <family val="1"/>
    </font>
    <font>
      <b/>
      <sz val="12"/>
      <color theme="1"/>
      <name val="Times New Roman"/>
      <family val="2"/>
    </font>
    <font>
      <sz val="12"/>
      <color theme="1"/>
      <name val="FangSong"/>
      <family val="3"/>
      <charset val="134"/>
    </font>
    <font>
      <sz val="12"/>
      <color rgb="FF000000"/>
      <name val="FangSong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9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10" fontId="3" fillId="0" borderId="0" xfId="0" applyNumberFormat="1" applyFont="1" applyAlignment="1"/>
    <xf numFmtId="0" fontId="3" fillId="0" borderId="0" xfId="0" applyFont="1" applyAlignment="1"/>
    <xf numFmtId="10" fontId="2" fillId="0" borderId="0" xfId="0" applyNumberFormat="1" applyFont="1" applyAlignment="1"/>
    <xf numFmtId="0" fontId="2" fillId="0" borderId="0" xfId="0" applyFont="1" applyAlignment="1"/>
    <xf numFmtId="0" fontId="2" fillId="0" borderId="1" xfId="0" applyFont="1" applyBorder="1">
      <alignment vertical="center"/>
    </xf>
    <xf numFmtId="0" fontId="2" fillId="0" borderId="0" xfId="0" quotePrefix="1" applyFont="1" applyAlignment="1"/>
    <xf numFmtId="0" fontId="2" fillId="0" borderId="0" xfId="0" applyFont="1" applyAlignment="1">
      <alignment horizontal="left"/>
    </xf>
    <xf numFmtId="0" fontId="9" fillId="0" borderId="0" xfId="0" applyFont="1">
      <alignment vertical="center"/>
    </xf>
    <xf numFmtId="49" fontId="2" fillId="0" borderId="0" xfId="0" applyNumberFormat="1" applyFont="1" applyAlignment="1"/>
    <xf numFmtId="49" fontId="5" fillId="0" borderId="0" xfId="0" applyNumberFormat="1" applyFont="1" applyAlignment="1"/>
    <xf numFmtId="0" fontId="12" fillId="0" borderId="0" xfId="0" applyFont="1">
      <alignment vertical="center"/>
    </xf>
    <xf numFmtId="0" fontId="10" fillId="0" borderId="0" xfId="0" applyFont="1">
      <alignment vertical="center"/>
    </xf>
    <xf numFmtId="10" fontId="12" fillId="0" borderId="0" xfId="0" applyNumberFormat="1" applyFont="1" applyAlignment="1"/>
    <xf numFmtId="0" fontId="10" fillId="0" borderId="0" xfId="0" applyFont="1" applyAlignment="1"/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7" fillId="2" borderId="0" xfId="0" applyFont="1" applyFill="1">
      <alignment vertical="center"/>
    </xf>
    <xf numFmtId="0" fontId="17" fillId="3" borderId="0" xfId="0" applyFont="1" applyFill="1">
      <alignment vertical="center"/>
    </xf>
    <xf numFmtId="0" fontId="20" fillId="0" borderId="0" xfId="0" applyFont="1">
      <alignment vertical="center"/>
    </xf>
    <xf numFmtId="164" fontId="16" fillId="0" borderId="0" xfId="0" applyNumberFormat="1" applyFont="1">
      <alignment vertical="center"/>
    </xf>
    <xf numFmtId="10" fontId="16" fillId="0" borderId="0" xfId="1" applyNumberFormat="1" applyFont="1">
      <alignment vertical="center"/>
    </xf>
    <xf numFmtId="164" fontId="3" fillId="0" borderId="0" xfId="0" applyNumberFormat="1" applyFont="1" applyAlignment="1"/>
    <xf numFmtId="10" fontId="16" fillId="0" borderId="0" xfId="1" applyNumberFormat="1" applyFont="1" applyAlignment="1">
      <alignment horizontal="right" vertical="center"/>
    </xf>
    <xf numFmtId="164" fontId="16" fillId="0" borderId="0" xfId="0" applyNumberFormat="1" applyFont="1" applyAlignment="1">
      <alignment horizontal="right" vertical="center"/>
    </xf>
    <xf numFmtId="165" fontId="16" fillId="0" borderId="0" xfId="1" applyNumberFormat="1" applyFont="1">
      <alignment vertical="center"/>
    </xf>
    <xf numFmtId="165" fontId="16" fillId="0" borderId="0" xfId="1" applyNumberFormat="1" applyFont="1" applyAlignment="1">
      <alignment horizontal="right" vertical="center"/>
    </xf>
    <xf numFmtId="165" fontId="5" fillId="0" borderId="0" xfId="1" applyNumberFormat="1" applyFont="1">
      <alignment vertical="center"/>
    </xf>
    <xf numFmtId="2" fontId="16" fillId="0" borderId="0" xfId="0" applyNumberFormat="1" applyFont="1">
      <alignment vertical="center"/>
    </xf>
    <xf numFmtId="165" fontId="2" fillId="0" borderId="0" xfId="0" applyNumberFormat="1" applyFont="1" applyAlignment="1"/>
    <xf numFmtId="165" fontId="3" fillId="0" borderId="0" xfId="0" applyNumberFormat="1" applyFont="1" applyAlignment="1"/>
    <xf numFmtId="164" fontId="2" fillId="0" borderId="0" xfId="0" applyNumberFormat="1" applyFont="1">
      <alignment vertical="center"/>
    </xf>
    <xf numFmtId="10" fontId="2" fillId="0" borderId="0" xfId="1" applyNumberFormat="1" applyFont="1">
      <alignment vertical="center"/>
    </xf>
    <xf numFmtId="10" fontId="2" fillId="0" borderId="0" xfId="1" applyNumberFormat="1" applyFont="1" applyAlignment="1">
      <alignment horizontal="right" vertical="center"/>
    </xf>
    <xf numFmtId="165" fontId="2" fillId="0" borderId="0" xfId="1" applyNumberFormat="1" applyFont="1">
      <alignment vertical="center"/>
    </xf>
    <xf numFmtId="165" fontId="2" fillId="0" borderId="0" xfId="1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49" fontId="2" fillId="0" borderId="0" xfId="0" applyNumberFormat="1" applyFont="1">
      <alignment vertical="center"/>
    </xf>
    <xf numFmtId="0" fontId="3" fillId="0" borderId="0" xfId="0" quotePrefix="1" applyFont="1" applyAlignment="1"/>
    <xf numFmtId="0" fontId="6" fillId="0" borderId="0" xfId="0" applyFont="1" applyAlignment="1"/>
    <xf numFmtId="0" fontId="5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0811-4701-A341-86D2-B0CFE108CD1C}">
  <dimension ref="A1:AE322"/>
  <sheetViews>
    <sheetView tabSelected="1" zoomScaleNormal="100" workbookViewId="0"/>
  </sheetViews>
  <sheetFormatPr defaultColWidth="10.83203125" defaultRowHeight="15.5"/>
  <cols>
    <col min="1" max="1" width="19.6640625" style="1" customWidth="1"/>
    <col min="2" max="16" width="6.83203125" style="1" customWidth="1"/>
    <col min="17" max="17" width="8.6640625" style="1" customWidth="1"/>
    <col min="18" max="18" width="9.5" style="1" customWidth="1"/>
    <col min="19" max="16384" width="10.83203125" style="1"/>
  </cols>
  <sheetData>
    <row r="1" spans="1:22">
      <c r="A1" s="3" t="s">
        <v>370</v>
      </c>
      <c r="V1" s="3"/>
    </row>
    <row r="2" spans="1:22">
      <c r="A2" s="1" t="s">
        <v>14</v>
      </c>
      <c r="G2" s="12" t="s">
        <v>86</v>
      </c>
      <c r="R2" s="15"/>
      <c r="S2" s="10" t="s">
        <v>19</v>
      </c>
      <c r="T2" s="10" t="s">
        <v>26</v>
      </c>
      <c r="U2" s="10" t="s">
        <v>23</v>
      </c>
    </row>
    <row r="3" spans="1:22">
      <c r="A3" s="1" t="s">
        <v>13</v>
      </c>
      <c r="G3" s="12" t="s">
        <v>15</v>
      </c>
      <c r="S3" s="2" t="s">
        <v>127</v>
      </c>
      <c r="T3" s="12" t="s">
        <v>33</v>
      </c>
      <c r="U3" s="12" t="s">
        <v>25</v>
      </c>
      <c r="V3" s="15"/>
    </row>
    <row r="4" spans="1:22">
      <c r="A4" s="1" t="s">
        <v>22</v>
      </c>
      <c r="G4" s="12" t="s">
        <v>16</v>
      </c>
      <c r="R4" s="15"/>
      <c r="S4" s="2" t="s">
        <v>128</v>
      </c>
      <c r="T4" s="12" t="s">
        <v>33</v>
      </c>
      <c r="U4" s="12" t="s">
        <v>27</v>
      </c>
      <c r="V4" s="15"/>
    </row>
    <row r="5" spans="1:22">
      <c r="A5" s="16" t="s">
        <v>20</v>
      </c>
      <c r="G5" s="12" t="s">
        <v>34</v>
      </c>
      <c r="R5" s="15"/>
      <c r="S5" s="2" t="s">
        <v>129</v>
      </c>
      <c r="T5" s="12" t="s">
        <v>33</v>
      </c>
      <c r="U5" s="12" t="s">
        <v>28</v>
      </c>
      <c r="V5" s="15"/>
    </row>
    <row r="6" spans="1:22">
      <c r="A6" s="1" t="s">
        <v>361</v>
      </c>
      <c r="G6" s="14" t="s">
        <v>17</v>
      </c>
      <c r="R6" s="15"/>
      <c r="S6" s="3" t="s">
        <v>130</v>
      </c>
      <c r="T6" s="12" t="s">
        <v>33</v>
      </c>
      <c r="U6" s="12" t="s">
        <v>28</v>
      </c>
      <c r="V6" s="15"/>
    </row>
    <row r="7" spans="1:22">
      <c r="A7" s="1" t="s">
        <v>362</v>
      </c>
      <c r="G7" s="12" t="s">
        <v>18</v>
      </c>
      <c r="R7" s="15"/>
      <c r="S7" s="2" t="s">
        <v>131</v>
      </c>
      <c r="T7" s="12" t="s">
        <v>24</v>
      </c>
      <c r="U7" s="12" t="s">
        <v>25</v>
      </c>
    </row>
    <row r="8" spans="1:22">
      <c r="A8" s="1" t="s">
        <v>21</v>
      </c>
      <c r="R8" s="15"/>
      <c r="S8" s="2" t="s">
        <v>132</v>
      </c>
      <c r="T8" s="12" t="s">
        <v>24</v>
      </c>
      <c r="U8" s="12" t="s">
        <v>27</v>
      </c>
    </row>
    <row r="9" spans="1:22">
      <c r="S9" s="2" t="s">
        <v>133</v>
      </c>
      <c r="T9" s="12" t="s">
        <v>24</v>
      </c>
      <c r="U9" s="12" t="s">
        <v>28</v>
      </c>
    </row>
    <row r="10" spans="1:22">
      <c r="S10" s="3" t="s">
        <v>134</v>
      </c>
      <c r="T10" s="12" t="s">
        <v>24</v>
      </c>
      <c r="U10" s="12" t="s">
        <v>28</v>
      </c>
    </row>
    <row r="11" spans="1:22">
      <c r="A11" s="1" t="s">
        <v>363</v>
      </c>
      <c r="S11" s="2" t="s">
        <v>135</v>
      </c>
      <c r="T11" s="12" t="s">
        <v>33</v>
      </c>
      <c r="U11" s="17" t="s">
        <v>29</v>
      </c>
    </row>
    <row r="12" spans="1:22">
      <c r="A12" s="1" t="s">
        <v>364</v>
      </c>
      <c r="S12" s="2" t="s">
        <v>136</v>
      </c>
      <c r="T12" s="12" t="s">
        <v>33</v>
      </c>
      <c r="U12" s="17" t="s">
        <v>30</v>
      </c>
    </row>
    <row r="13" spans="1:22">
      <c r="S13" s="2" t="s">
        <v>137</v>
      </c>
      <c r="T13" s="12" t="s">
        <v>33</v>
      </c>
      <c r="U13" s="18" t="s">
        <v>31</v>
      </c>
    </row>
    <row r="14" spans="1:22">
      <c r="S14" s="2" t="s">
        <v>1</v>
      </c>
      <c r="T14" s="12" t="s">
        <v>33</v>
      </c>
      <c r="U14" s="18" t="s">
        <v>32</v>
      </c>
    </row>
    <row r="15" spans="1:22">
      <c r="S15" s="2" t="s">
        <v>138</v>
      </c>
      <c r="T15" s="12" t="s">
        <v>24</v>
      </c>
      <c r="U15" s="17" t="s">
        <v>29</v>
      </c>
    </row>
    <row r="16" spans="1:22">
      <c r="S16" s="2" t="s">
        <v>139</v>
      </c>
      <c r="T16" s="12" t="s">
        <v>24</v>
      </c>
      <c r="U16" s="17" t="s">
        <v>30</v>
      </c>
    </row>
    <row r="17" spans="1:31">
      <c r="A17" s="3" t="s">
        <v>87</v>
      </c>
      <c r="S17" s="2" t="s">
        <v>140</v>
      </c>
      <c r="T17" s="12" t="s">
        <v>24</v>
      </c>
      <c r="U17" s="18" t="s">
        <v>31</v>
      </c>
    </row>
    <row r="18" spans="1:31">
      <c r="A18" s="1" t="s">
        <v>88</v>
      </c>
      <c r="S18" s="2" t="s">
        <v>2</v>
      </c>
      <c r="T18" s="12" t="s">
        <v>24</v>
      </c>
      <c r="U18" s="18" t="s">
        <v>32</v>
      </c>
    </row>
    <row r="20" spans="1:31" ht="25" customHeight="1">
      <c r="A20" s="3" t="s">
        <v>300</v>
      </c>
      <c r="B20" s="2" t="s">
        <v>127</v>
      </c>
      <c r="C20" s="2" t="s">
        <v>128</v>
      </c>
      <c r="D20" s="2" t="s">
        <v>129</v>
      </c>
      <c r="E20" s="3" t="s">
        <v>130</v>
      </c>
      <c r="F20" s="2" t="s">
        <v>131</v>
      </c>
      <c r="G20" s="2" t="s">
        <v>132</v>
      </c>
      <c r="H20" s="2" t="s">
        <v>133</v>
      </c>
      <c r="I20" s="3" t="s">
        <v>134</v>
      </c>
      <c r="J20" s="2" t="s">
        <v>135</v>
      </c>
      <c r="K20" s="2" t="s">
        <v>136</v>
      </c>
      <c r="L20" s="2" t="s">
        <v>137</v>
      </c>
      <c r="M20" s="2" t="s">
        <v>1</v>
      </c>
      <c r="N20" s="2" t="s">
        <v>138</v>
      </c>
      <c r="O20" s="2" t="s">
        <v>139</v>
      </c>
      <c r="P20" s="2" t="s">
        <v>140</v>
      </c>
      <c r="Q20" s="2" t="s">
        <v>2</v>
      </c>
      <c r="R20" s="7" t="s">
        <v>4</v>
      </c>
    </row>
    <row r="21" spans="1:31">
      <c r="A21" s="1" t="s">
        <v>35</v>
      </c>
      <c r="B21" s="1">
        <v>23</v>
      </c>
      <c r="C21" s="1">
        <v>19</v>
      </c>
      <c r="F21" s="1">
        <v>14</v>
      </c>
      <c r="G21" s="1">
        <v>26</v>
      </c>
      <c r="J21" s="1">
        <v>11</v>
      </c>
      <c r="K21" s="1">
        <v>2</v>
      </c>
      <c r="L21" s="1">
        <v>1</v>
      </c>
      <c r="N21" s="1">
        <v>10</v>
      </c>
      <c r="O21" s="1">
        <v>1</v>
      </c>
      <c r="P21" s="1">
        <v>5</v>
      </c>
      <c r="R21" s="1">
        <f t="shared" ref="R21:R39" si="0">SUM(B21:Q21)</f>
        <v>112</v>
      </c>
      <c r="T21" s="1" t="s">
        <v>12</v>
      </c>
    </row>
    <row r="22" spans="1:31">
      <c r="A22" s="1" t="s">
        <v>36</v>
      </c>
      <c r="B22" s="1">
        <v>11</v>
      </c>
      <c r="C22" s="1">
        <v>9</v>
      </c>
      <c r="F22" s="1">
        <v>13</v>
      </c>
      <c r="G22" s="1">
        <v>19</v>
      </c>
      <c r="J22" s="1">
        <v>7</v>
      </c>
      <c r="K22" s="1">
        <v>7</v>
      </c>
      <c r="L22" s="1">
        <v>4</v>
      </c>
      <c r="N22" s="1">
        <v>0</v>
      </c>
      <c r="O22" s="1">
        <v>0</v>
      </c>
      <c r="P22" s="1">
        <v>0</v>
      </c>
      <c r="R22" s="1">
        <f t="shared" si="0"/>
        <v>70</v>
      </c>
      <c r="T22" s="9" t="s">
        <v>7</v>
      </c>
      <c r="U22" s="9" t="s">
        <v>8</v>
      </c>
      <c r="V22" s="10"/>
    </row>
    <row r="23" spans="1:31">
      <c r="A23" s="1" t="s">
        <v>37</v>
      </c>
      <c r="B23" s="1">
        <v>7</v>
      </c>
      <c r="C23" s="1">
        <v>4</v>
      </c>
      <c r="F23" s="1">
        <v>10</v>
      </c>
      <c r="G23" s="1">
        <v>12</v>
      </c>
      <c r="J23" s="1">
        <v>6</v>
      </c>
      <c r="K23" s="1">
        <v>3</v>
      </c>
      <c r="L23" s="1">
        <v>3</v>
      </c>
      <c r="N23" s="1">
        <v>5</v>
      </c>
      <c r="O23" s="1">
        <v>5</v>
      </c>
      <c r="P23" s="1">
        <v>2</v>
      </c>
      <c r="R23" s="1">
        <f t="shared" si="0"/>
        <v>57</v>
      </c>
      <c r="T23" s="11">
        <f>SUM(B40:I40)/R40</f>
        <v>0.77852726250702642</v>
      </c>
      <c r="U23" s="11">
        <f>SQRT(T23*(1-T23)/R40)</f>
        <v>9.8448493662726608E-3</v>
      </c>
      <c r="V23" s="12" t="s">
        <v>9</v>
      </c>
    </row>
    <row r="24" spans="1:31">
      <c r="A24" s="1" t="s">
        <v>38</v>
      </c>
      <c r="B24" s="1">
        <v>10</v>
      </c>
      <c r="C24" s="1">
        <v>5</v>
      </c>
      <c r="F24" s="1">
        <v>8</v>
      </c>
      <c r="G24" s="1">
        <v>8</v>
      </c>
      <c r="J24" s="1">
        <v>11</v>
      </c>
      <c r="K24" s="1">
        <v>3</v>
      </c>
      <c r="L24" s="1">
        <v>5</v>
      </c>
      <c r="N24" s="1">
        <v>0</v>
      </c>
      <c r="O24" s="1">
        <v>0</v>
      </c>
      <c r="P24" s="1">
        <v>0</v>
      </c>
      <c r="R24" s="1">
        <f t="shared" si="0"/>
        <v>50</v>
      </c>
      <c r="T24" s="11">
        <f>2*(T23-0.5)</f>
        <v>0.55705452501405284</v>
      </c>
      <c r="U24" s="11">
        <f>U23*2</f>
        <v>1.9689698732545322E-2</v>
      </c>
      <c r="V24" s="12" t="s">
        <v>10</v>
      </c>
      <c r="AD24" s="12"/>
      <c r="AE24" s="12"/>
    </row>
    <row r="25" spans="1:31">
      <c r="A25" s="1" t="s">
        <v>39</v>
      </c>
      <c r="B25" s="1">
        <v>12</v>
      </c>
      <c r="C25" s="1">
        <v>11</v>
      </c>
      <c r="F25" s="1">
        <v>33</v>
      </c>
      <c r="G25" s="1">
        <v>14</v>
      </c>
      <c r="J25" s="1">
        <v>7</v>
      </c>
      <c r="K25" s="1">
        <v>0</v>
      </c>
      <c r="L25" s="1">
        <v>4</v>
      </c>
      <c r="N25" s="1">
        <v>8</v>
      </c>
      <c r="O25" s="1">
        <v>0</v>
      </c>
      <c r="P25" s="1">
        <v>0</v>
      </c>
      <c r="R25" s="1">
        <f t="shared" si="0"/>
        <v>89</v>
      </c>
      <c r="T25" s="11"/>
      <c r="U25" s="11"/>
      <c r="V25" s="12"/>
      <c r="AD25" s="12"/>
      <c r="AE25" s="12"/>
    </row>
    <row r="26" spans="1:31">
      <c r="A26" s="1" t="s">
        <v>40</v>
      </c>
      <c r="B26" s="1">
        <v>7</v>
      </c>
      <c r="C26" s="1">
        <v>5</v>
      </c>
      <c r="F26" s="1">
        <v>21</v>
      </c>
      <c r="G26" s="1">
        <v>32</v>
      </c>
      <c r="J26" s="1">
        <v>10</v>
      </c>
      <c r="K26" s="1">
        <v>3</v>
      </c>
      <c r="L26" s="1">
        <v>3</v>
      </c>
      <c r="N26" s="1">
        <v>13</v>
      </c>
      <c r="O26" s="1">
        <v>2</v>
      </c>
      <c r="P26" s="1">
        <v>5</v>
      </c>
      <c r="R26" s="1">
        <f t="shared" si="0"/>
        <v>101</v>
      </c>
      <c r="T26" s="11"/>
      <c r="U26" s="11"/>
      <c r="V26" s="12"/>
      <c r="AD26" s="12"/>
      <c r="AE26" s="12"/>
    </row>
    <row r="27" spans="1:31">
      <c r="A27" s="1" t="s">
        <v>41</v>
      </c>
      <c r="B27" s="1">
        <v>19</v>
      </c>
      <c r="C27" s="1">
        <v>11</v>
      </c>
      <c r="F27" s="1">
        <v>37</v>
      </c>
      <c r="G27" s="1">
        <v>18</v>
      </c>
      <c r="J27" s="1">
        <v>5</v>
      </c>
      <c r="K27" s="1">
        <v>1</v>
      </c>
      <c r="L27" s="1">
        <v>5</v>
      </c>
      <c r="N27" s="1">
        <v>3</v>
      </c>
      <c r="O27" s="1">
        <v>1</v>
      </c>
      <c r="P27" s="1">
        <v>6</v>
      </c>
      <c r="R27" s="1">
        <f t="shared" si="0"/>
        <v>106</v>
      </c>
      <c r="T27" s="11" t="s">
        <v>11</v>
      </c>
      <c r="U27" s="11"/>
      <c r="V27" s="12"/>
      <c r="AD27" s="12"/>
      <c r="AE27" s="12"/>
    </row>
    <row r="28" spans="1:31">
      <c r="A28" s="1" t="s">
        <v>42</v>
      </c>
      <c r="B28" s="1">
        <v>13</v>
      </c>
      <c r="C28" s="1">
        <v>4</v>
      </c>
      <c r="F28" s="1">
        <v>45</v>
      </c>
      <c r="G28" s="1">
        <v>30</v>
      </c>
      <c r="J28" s="1">
        <v>4</v>
      </c>
      <c r="K28" s="1">
        <v>0</v>
      </c>
      <c r="L28" s="1">
        <v>8</v>
      </c>
      <c r="N28" s="1">
        <v>7</v>
      </c>
      <c r="O28" s="1">
        <v>3</v>
      </c>
      <c r="P28" s="1">
        <v>7</v>
      </c>
      <c r="R28" s="1">
        <f t="shared" si="0"/>
        <v>121</v>
      </c>
      <c r="T28" s="9" t="s">
        <v>7</v>
      </c>
      <c r="U28" s="9" t="s">
        <v>8</v>
      </c>
      <c r="V28" s="12"/>
      <c r="AD28" s="12"/>
      <c r="AE28" s="12"/>
    </row>
    <row r="29" spans="1:31">
      <c r="A29" s="1" t="s">
        <v>43</v>
      </c>
      <c r="B29" s="1">
        <v>15</v>
      </c>
      <c r="C29" s="1">
        <v>8</v>
      </c>
      <c r="F29" s="1">
        <v>42</v>
      </c>
      <c r="G29" s="1">
        <v>48</v>
      </c>
      <c r="J29" s="1">
        <v>4</v>
      </c>
      <c r="K29" s="1">
        <v>2</v>
      </c>
      <c r="L29" s="1">
        <v>1</v>
      </c>
      <c r="N29" s="1">
        <v>3</v>
      </c>
      <c r="O29" s="1">
        <v>2</v>
      </c>
      <c r="P29" s="1">
        <v>2</v>
      </c>
      <c r="R29" s="1">
        <f t="shared" si="0"/>
        <v>127</v>
      </c>
      <c r="T29" s="11">
        <v>0.79900000000000004</v>
      </c>
      <c r="U29" s="11">
        <v>1.17E-2</v>
      </c>
      <c r="V29" s="12" t="s">
        <v>9</v>
      </c>
      <c r="AD29" s="12"/>
      <c r="AE29" s="12"/>
    </row>
    <row r="30" spans="1:31">
      <c r="A30" s="1" t="s">
        <v>44</v>
      </c>
      <c r="B30" s="1">
        <v>19</v>
      </c>
      <c r="C30" s="1">
        <v>14</v>
      </c>
      <c r="F30" s="1">
        <v>15</v>
      </c>
      <c r="G30" s="1">
        <v>9</v>
      </c>
      <c r="J30" s="1">
        <v>4</v>
      </c>
      <c r="L30" s="1">
        <v>2</v>
      </c>
      <c r="M30" s="1">
        <v>3</v>
      </c>
      <c r="N30" s="1">
        <v>6</v>
      </c>
      <c r="O30" s="1">
        <v>5</v>
      </c>
      <c r="P30" s="1">
        <v>1</v>
      </c>
      <c r="Q30" s="1">
        <v>6</v>
      </c>
      <c r="R30" s="1">
        <f t="shared" si="0"/>
        <v>84</v>
      </c>
      <c r="AD30" s="12"/>
      <c r="AE30" s="12"/>
    </row>
    <row r="31" spans="1:31">
      <c r="A31" s="1" t="s">
        <v>45</v>
      </c>
      <c r="B31" s="1">
        <v>10</v>
      </c>
      <c r="C31" s="1">
        <v>6</v>
      </c>
      <c r="F31" s="1">
        <v>4</v>
      </c>
      <c r="G31" s="1">
        <v>5</v>
      </c>
      <c r="L31" s="1">
        <v>1</v>
      </c>
      <c r="N31" s="1">
        <v>3</v>
      </c>
      <c r="P31" s="1">
        <v>1</v>
      </c>
      <c r="R31" s="1">
        <f t="shared" si="0"/>
        <v>30</v>
      </c>
      <c r="AD31" s="12"/>
      <c r="AE31" s="12"/>
    </row>
    <row r="32" spans="1:31">
      <c r="A32" s="1" t="s">
        <v>46</v>
      </c>
      <c r="B32" s="1">
        <v>24</v>
      </c>
      <c r="C32" s="1">
        <v>17</v>
      </c>
      <c r="F32" s="1">
        <v>30</v>
      </c>
      <c r="G32" s="1">
        <v>23</v>
      </c>
      <c r="I32" s="1">
        <v>2</v>
      </c>
      <c r="J32" s="1">
        <v>7</v>
      </c>
      <c r="K32" s="1">
        <v>2</v>
      </c>
      <c r="L32" s="1">
        <v>1</v>
      </c>
      <c r="M32" s="1">
        <v>2</v>
      </c>
      <c r="N32" s="1">
        <v>5</v>
      </c>
      <c r="O32" s="1">
        <v>2</v>
      </c>
      <c r="P32" s="1">
        <v>4</v>
      </c>
      <c r="R32" s="1">
        <f t="shared" si="0"/>
        <v>119</v>
      </c>
      <c r="AD32" s="12"/>
      <c r="AE32" s="12"/>
    </row>
    <row r="33" spans="1:31">
      <c r="A33" s="1" t="s">
        <v>47</v>
      </c>
      <c r="B33" s="1">
        <v>24</v>
      </c>
      <c r="C33" s="1">
        <v>30</v>
      </c>
      <c r="F33" s="1">
        <v>29</v>
      </c>
      <c r="G33" s="1">
        <v>22</v>
      </c>
      <c r="J33" s="1">
        <v>6</v>
      </c>
      <c r="K33" s="1">
        <v>2</v>
      </c>
      <c r="L33" s="1">
        <v>6</v>
      </c>
      <c r="N33" s="1">
        <v>2</v>
      </c>
      <c r="O33" s="1">
        <v>3</v>
      </c>
      <c r="P33" s="1">
        <v>1</v>
      </c>
      <c r="Q33" s="1">
        <v>1</v>
      </c>
      <c r="R33" s="1">
        <f t="shared" si="0"/>
        <v>126</v>
      </c>
      <c r="AD33" s="12"/>
      <c r="AE33" s="12"/>
    </row>
    <row r="34" spans="1:31">
      <c r="A34" s="1" t="s">
        <v>48</v>
      </c>
      <c r="B34" s="1">
        <v>22</v>
      </c>
      <c r="C34" s="1">
        <v>25</v>
      </c>
      <c r="F34" s="1">
        <v>19</v>
      </c>
      <c r="G34" s="1">
        <v>15</v>
      </c>
      <c r="J34" s="1">
        <v>7</v>
      </c>
      <c r="K34" s="1">
        <v>2</v>
      </c>
      <c r="L34" s="1">
        <v>1</v>
      </c>
      <c r="M34" s="1">
        <v>1</v>
      </c>
      <c r="N34" s="1">
        <v>7</v>
      </c>
      <c r="P34" s="1">
        <v>5</v>
      </c>
      <c r="R34" s="1">
        <f t="shared" si="0"/>
        <v>104</v>
      </c>
      <c r="AD34" s="12"/>
      <c r="AE34" s="12"/>
    </row>
    <row r="35" spans="1:31">
      <c r="A35" s="1" t="s">
        <v>49</v>
      </c>
      <c r="B35" s="1">
        <v>11</v>
      </c>
      <c r="C35" s="1">
        <v>18</v>
      </c>
      <c r="F35" s="1">
        <v>10</v>
      </c>
      <c r="G35" s="1">
        <v>25</v>
      </c>
      <c r="J35" s="1">
        <v>4</v>
      </c>
      <c r="K35" s="1">
        <v>2</v>
      </c>
      <c r="L35" s="1">
        <v>2</v>
      </c>
      <c r="N35" s="1">
        <v>6</v>
      </c>
      <c r="O35" s="1">
        <v>2</v>
      </c>
      <c r="P35" s="1">
        <v>2</v>
      </c>
      <c r="R35" s="1">
        <f t="shared" si="0"/>
        <v>82</v>
      </c>
      <c r="AD35" s="12"/>
      <c r="AE35" s="12"/>
    </row>
    <row r="36" spans="1:31">
      <c r="A36" s="1" t="s">
        <v>50</v>
      </c>
      <c r="B36" s="1">
        <v>14</v>
      </c>
      <c r="C36" s="1">
        <v>17</v>
      </c>
      <c r="F36" s="1">
        <v>11</v>
      </c>
      <c r="G36" s="1">
        <v>19</v>
      </c>
      <c r="J36" s="1">
        <v>1</v>
      </c>
      <c r="K36" s="1">
        <v>1</v>
      </c>
      <c r="N36" s="1">
        <v>2</v>
      </c>
      <c r="O36" s="1">
        <v>1</v>
      </c>
      <c r="P36" s="1">
        <v>2</v>
      </c>
      <c r="R36" s="1">
        <f t="shared" si="0"/>
        <v>68</v>
      </c>
    </row>
    <row r="37" spans="1:31">
      <c r="A37" s="1" t="s">
        <v>51</v>
      </c>
      <c r="B37" s="1">
        <v>19</v>
      </c>
      <c r="C37" s="1">
        <v>22</v>
      </c>
      <c r="F37" s="1">
        <v>18</v>
      </c>
      <c r="G37" s="1">
        <v>14</v>
      </c>
      <c r="J37" s="1">
        <v>5</v>
      </c>
      <c r="K37" s="1">
        <v>2</v>
      </c>
      <c r="L37" s="1">
        <v>1</v>
      </c>
      <c r="N37" s="1">
        <v>6</v>
      </c>
      <c r="O37" s="1">
        <v>2</v>
      </c>
      <c r="P37" s="1">
        <v>1</v>
      </c>
      <c r="Q37" s="1">
        <v>1</v>
      </c>
      <c r="R37" s="1">
        <f t="shared" si="0"/>
        <v>91</v>
      </c>
    </row>
    <row r="38" spans="1:31">
      <c r="A38" s="1" t="s">
        <v>52</v>
      </c>
      <c r="B38" s="1">
        <v>31</v>
      </c>
      <c r="C38" s="1">
        <v>25</v>
      </c>
      <c r="F38" s="1">
        <v>26</v>
      </c>
      <c r="G38" s="1">
        <v>24</v>
      </c>
      <c r="J38" s="1">
        <v>4</v>
      </c>
      <c r="L38" s="1">
        <v>4</v>
      </c>
      <c r="M38" s="1">
        <v>1</v>
      </c>
      <c r="N38" s="1">
        <v>8</v>
      </c>
      <c r="O38" s="1">
        <v>1</v>
      </c>
      <c r="P38" s="1">
        <v>3</v>
      </c>
      <c r="R38" s="1">
        <f t="shared" si="0"/>
        <v>127</v>
      </c>
    </row>
    <row r="39" spans="1:31">
      <c r="A39" s="1" t="s">
        <v>53</v>
      </c>
      <c r="B39" s="1">
        <v>32</v>
      </c>
      <c r="C39" s="1">
        <v>21</v>
      </c>
      <c r="F39" s="1">
        <v>25</v>
      </c>
      <c r="G39" s="1">
        <v>16</v>
      </c>
      <c r="J39" s="1">
        <v>4</v>
      </c>
      <c r="K39" s="1">
        <v>1</v>
      </c>
      <c r="L39" s="1">
        <v>1</v>
      </c>
      <c r="N39" s="1">
        <v>8</v>
      </c>
      <c r="O39" s="1">
        <v>2</v>
      </c>
      <c r="P39" s="1">
        <v>5</v>
      </c>
      <c r="R39" s="1">
        <f t="shared" si="0"/>
        <v>115</v>
      </c>
    </row>
    <row r="40" spans="1:31" s="20" customFormat="1">
      <c r="A40" s="19" t="s">
        <v>0</v>
      </c>
      <c r="B40" s="20">
        <f>SUM(B21:B39)</f>
        <v>323</v>
      </c>
      <c r="C40" s="20">
        <f t="shared" ref="C40:R40" si="1">SUM(C21:C39)</f>
        <v>271</v>
      </c>
      <c r="D40" s="20">
        <f t="shared" si="1"/>
        <v>0</v>
      </c>
      <c r="E40" s="20">
        <f t="shared" si="1"/>
        <v>0</v>
      </c>
      <c r="F40" s="20">
        <f t="shared" si="1"/>
        <v>410</v>
      </c>
      <c r="G40" s="20">
        <f t="shared" si="1"/>
        <v>379</v>
      </c>
      <c r="H40" s="20">
        <f t="shared" si="1"/>
        <v>0</v>
      </c>
      <c r="I40" s="20">
        <f t="shared" si="1"/>
        <v>2</v>
      </c>
      <c r="J40" s="20">
        <f t="shared" si="1"/>
        <v>107</v>
      </c>
      <c r="K40" s="20">
        <f t="shared" si="1"/>
        <v>33</v>
      </c>
      <c r="L40" s="20">
        <f t="shared" si="1"/>
        <v>53</v>
      </c>
      <c r="M40" s="20">
        <f t="shared" si="1"/>
        <v>7</v>
      </c>
      <c r="N40" s="20">
        <f t="shared" si="1"/>
        <v>102</v>
      </c>
      <c r="O40" s="20">
        <f t="shared" si="1"/>
        <v>32</v>
      </c>
      <c r="P40" s="20">
        <f t="shared" si="1"/>
        <v>52</v>
      </c>
      <c r="Q40" s="20">
        <f t="shared" si="1"/>
        <v>8</v>
      </c>
      <c r="R40" s="20">
        <f t="shared" si="1"/>
        <v>1779</v>
      </c>
    </row>
    <row r="41" spans="1:31">
      <c r="A41" s="3"/>
    </row>
    <row r="42" spans="1:31" ht="25" customHeight="1">
      <c r="A42" s="2" t="s">
        <v>89</v>
      </c>
      <c r="B42" s="2" t="s">
        <v>127</v>
      </c>
      <c r="C42" s="2" t="s">
        <v>128</v>
      </c>
      <c r="D42" s="2" t="s">
        <v>129</v>
      </c>
      <c r="E42" s="3" t="s">
        <v>130</v>
      </c>
      <c r="F42" s="2" t="s">
        <v>131</v>
      </c>
      <c r="G42" s="2" t="s">
        <v>132</v>
      </c>
      <c r="H42" s="2" t="s">
        <v>133</v>
      </c>
      <c r="I42" s="3" t="s">
        <v>134</v>
      </c>
      <c r="J42" s="2" t="s">
        <v>135</v>
      </c>
      <c r="K42" s="2" t="s">
        <v>136</v>
      </c>
      <c r="L42" s="2" t="s">
        <v>137</v>
      </c>
      <c r="M42" s="2" t="s">
        <v>1</v>
      </c>
      <c r="N42" s="2" t="s">
        <v>138</v>
      </c>
      <c r="O42" s="2" t="s">
        <v>139</v>
      </c>
      <c r="P42" s="2" t="s">
        <v>140</v>
      </c>
      <c r="Q42" s="2" t="s">
        <v>2</v>
      </c>
      <c r="R42" s="2" t="s">
        <v>0</v>
      </c>
    </row>
    <row r="43" spans="1:31">
      <c r="A43" s="1" t="s">
        <v>35</v>
      </c>
      <c r="B43" s="1">
        <v>25</v>
      </c>
      <c r="C43" s="1">
        <v>21</v>
      </c>
      <c r="E43" s="1">
        <v>1</v>
      </c>
      <c r="F43" s="1">
        <v>26</v>
      </c>
      <c r="G43" s="1">
        <v>12</v>
      </c>
      <c r="J43" s="1">
        <v>5</v>
      </c>
      <c r="K43" s="1">
        <v>6</v>
      </c>
      <c r="L43" s="1">
        <v>3</v>
      </c>
      <c r="N43" s="1">
        <v>4</v>
      </c>
      <c r="O43" s="1">
        <v>5</v>
      </c>
      <c r="P43" s="1">
        <v>3</v>
      </c>
      <c r="Q43" s="1">
        <v>1</v>
      </c>
      <c r="R43" s="1">
        <f t="shared" ref="R43:R49" si="2">SUM(B43:Q43)</f>
        <v>112</v>
      </c>
      <c r="T43" s="1" t="s">
        <v>12</v>
      </c>
    </row>
    <row r="44" spans="1:31">
      <c r="A44" s="1" t="s">
        <v>36</v>
      </c>
      <c r="B44" s="1">
        <v>18</v>
      </c>
      <c r="C44" s="1">
        <v>17</v>
      </c>
      <c r="F44" s="1">
        <v>12</v>
      </c>
      <c r="G44" s="1">
        <v>26</v>
      </c>
      <c r="J44" s="1">
        <v>9</v>
      </c>
      <c r="K44" s="1">
        <v>7</v>
      </c>
      <c r="M44" s="1">
        <v>2</v>
      </c>
      <c r="N44" s="1">
        <v>4</v>
      </c>
      <c r="R44" s="1">
        <f t="shared" si="2"/>
        <v>95</v>
      </c>
      <c r="T44" s="9" t="s">
        <v>7</v>
      </c>
      <c r="U44" s="9" t="s">
        <v>8</v>
      </c>
      <c r="V44" s="10"/>
    </row>
    <row r="45" spans="1:31">
      <c r="A45" s="1" t="s">
        <v>37</v>
      </c>
      <c r="B45" s="1">
        <v>16</v>
      </c>
      <c r="C45" s="1">
        <v>15</v>
      </c>
      <c r="F45" s="1">
        <v>21</v>
      </c>
      <c r="G45" s="1">
        <v>16</v>
      </c>
      <c r="J45" s="1">
        <v>5</v>
      </c>
      <c r="K45" s="1">
        <v>3</v>
      </c>
      <c r="M45" s="1">
        <v>2</v>
      </c>
      <c r="N45" s="1">
        <v>7</v>
      </c>
      <c r="O45" s="1">
        <v>8</v>
      </c>
      <c r="R45" s="1">
        <f t="shared" si="2"/>
        <v>93</v>
      </c>
      <c r="T45" s="11">
        <f>SUM(B70:I70)/R70</f>
        <v>0.73697168649979483</v>
      </c>
      <c r="U45" s="11">
        <f>SQRT(T45*(1-T45)/R70)</f>
        <v>8.9186451981033768E-3</v>
      </c>
      <c r="V45" s="12" t="s">
        <v>9</v>
      </c>
    </row>
    <row r="46" spans="1:31">
      <c r="A46" s="1" t="s">
        <v>38</v>
      </c>
      <c r="B46" s="1">
        <v>16</v>
      </c>
      <c r="C46" s="1">
        <v>18</v>
      </c>
      <c r="F46" s="1">
        <v>11</v>
      </c>
      <c r="G46" s="1">
        <v>6</v>
      </c>
      <c r="J46" s="1">
        <v>7</v>
      </c>
      <c r="K46" s="1">
        <v>1</v>
      </c>
      <c r="L46" s="1">
        <v>4</v>
      </c>
      <c r="N46" s="1">
        <v>5</v>
      </c>
      <c r="O46" s="1">
        <v>3</v>
      </c>
      <c r="R46" s="1">
        <f t="shared" si="2"/>
        <v>71</v>
      </c>
      <c r="T46" s="11">
        <f>2*(T45-0.5)</f>
        <v>0.47394337299958966</v>
      </c>
      <c r="U46" s="11">
        <f>U45*2</f>
        <v>1.7837290396206754E-2</v>
      </c>
      <c r="V46" s="12" t="s">
        <v>10</v>
      </c>
    </row>
    <row r="47" spans="1:31">
      <c r="A47" s="1" t="s">
        <v>39</v>
      </c>
      <c r="B47" s="1">
        <v>22</v>
      </c>
      <c r="C47" s="1">
        <v>20</v>
      </c>
      <c r="F47" s="1">
        <v>17</v>
      </c>
      <c r="G47" s="1">
        <v>16</v>
      </c>
      <c r="J47" s="1">
        <v>2</v>
      </c>
      <c r="K47" s="1">
        <v>4</v>
      </c>
      <c r="L47" s="1">
        <v>1</v>
      </c>
      <c r="M47" s="1">
        <v>1</v>
      </c>
      <c r="R47" s="1">
        <f t="shared" si="2"/>
        <v>83</v>
      </c>
      <c r="T47" s="11"/>
      <c r="U47" s="11"/>
      <c r="V47" s="12"/>
    </row>
    <row r="48" spans="1:31">
      <c r="A48" s="1" t="s">
        <v>40</v>
      </c>
      <c r="B48" s="1">
        <v>13</v>
      </c>
      <c r="C48" s="1">
        <v>11</v>
      </c>
      <c r="F48" s="1">
        <v>7</v>
      </c>
      <c r="G48" s="1">
        <v>9</v>
      </c>
      <c r="J48" s="1">
        <v>8</v>
      </c>
      <c r="K48" s="1">
        <v>5</v>
      </c>
      <c r="N48" s="1">
        <v>4</v>
      </c>
      <c r="O48" s="1">
        <v>3</v>
      </c>
      <c r="Q48" s="1">
        <v>1</v>
      </c>
      <c r="R48" s="1">
        <f t="shared" si="2"/>
        <v>61</v>
      </c>
      <c r="T48" s="11"/>
      <c r="U48" s="11"/>
      <c r="V48" s="12"/>
    </row>
    <row r="49" spans="1:22">
      <c r="A49" s="1" t="s">
        <v>41</v>
      </c>
      <c r="B49" s="1">
        <v>14</v>
      </c>
      <c r="C49" s="1">
        <v>17</v>
      </c>
      <c r="F49" s="1">
        <v>12</v>
      </c>
      <c r="G49" s="1">
        <v>12</v>
      </c>
      <c r="J49" s="1">
        <v>4</v>
      </c>
      <c r="K49" s="1">
        <v>6</v>
      </c>
      <c r="N49" s="1">
        <v>5</v>
      </c>
      <c r="O49" s="1">
        <v>6</v>
      </c>
      <c r="P49" s="1">
        <v>1</v>
      </c>
      <c r="R49" s="1">
        <f t="shared" si="2"/>
        <v>77</v>
      </c>
      <c r="T49" s="11" t="s">
        <v>11</v>
      </c>
      <c r="U49" s="11"/>
      <c r="V49" s="12"/>
    </row>
    <row r="50" spans="1:22">
      <c r="A50" s="1" t="s">
        <v>42</v>
      </c>
      <c r="B50" s="1">
        <v>28</v>
      </c>
      <c r="C50" s="1">
        <v>26</v>
      </c>
      <c r="F50" s="1">
        <v>26</v>
      </c>
      <c r="G50" s="1">
        <v>13</v>
      </c>
      <c r="J50" s="1">
        <v>3</v>
      </c>
      <c r="K50" s="1">
        <v>1</v>
      </c>
      <c r="L50" s="1">
        <v>1</v>
      </c>
      <c r="N50" s="1">
        <v>5</v>
      </c>
      <c r="O50" s="1">
        <v>5</v>
      </c>
      <c r="P50" s="1">
        <v>2</v>
      </c>
      <c r="Q50" s="1">
        <v>1</v>
      </c>
      <c r="R50" s="1">
        <v>111</v>
      </c>
      <c r="T50" s="9" t="s">
        <v>7</v>
      </c>
      <c r="U50" s="9" t="s">
        <v>8</v>
      </c>
      <c r="V50" s="12"/>
    </row>
    <row r="51" spans="1:22">
      <c r="A51" s="1" t="s">
        <v>43</v>
      </c>
      <c r="B51" s="1">
        <v>26</v>
      </c>
      <c r="C51" s="1">
        <v>20</v>
      </c>
      <c r="F51" s="1">
        <v>17</v>
      </c>
      <c r="G51" s="1">
        <v>20</v>
      </c>
      <c r="J51" s="1">
        <v>4</v>
      </c>
      <c r="K51" s="1">
        <v>5</v>
      </c>
      <c r="L51" s="1">
        <v>2</v>
      </c>
      <c r="N51" s="1">
        <v>9</v>
      </c>
      <c r="O51" s="1">
        <v>11</v>
      </c>
      <c r="R51" s="1">
        <f>SUM(B51:Q51)</f>
        <v>114</v>
      </c>
      <c r="T51" s="11">
        <v>0.73899999999999999</v>
      </c>
      <c r="U51" s="11">
        <v>1.18E-2</v>
      </c>
      <c r="V51" s="12" t="s">
        <v>9</v>
      </c>
    </row>
    <row r="52" spans="1:22">
      <c r="A52" s="1" t="s">
        <v>44</v>
      </c>
      <c r="B52" s="1">
        <v>25</v>
      </c>
      <c r="C52" s="1">
        <v>23</v>
      </c>
      <c r="F52" s="1">
        <v>22</v>
      </c>
      <c r="G52" s="1">
        <v>19</v>
      </c>
      <c r="J52" s="1">
        <v>14</v>
      </c>
      <c r="K52" s="1">
        <v>3</v>
      </c>
      <c r="L52" s="1">
        <v>2</v>
      </c>
      <c r="N52" s="1">
        <v>10</v>
      </c>
      <c r="O52" s="1">
        <v>12</v>
      </c>
      <c r="R52" s="1">
        <v>130</v>
      </c>
    </row>
    <row r="53" spans="1:22">
      <c r="A53" s="1" t="s">
        <v>45</v>
      </c>
      <c r="B53" s="1">
        <v>19</v>
      </c>
      <c r="C53" s="1">
        <v>17</v>
      </c>
      <c r="F53" s="1">
        <v>23</v>
      </c>
      <c r="G53" s="1">
        <v>25</v>
      </c>
      <c r="J53" s="1">
        <v>4</v>
      </c>
      <c r="K53" s="1">
        <v>3</v>
      </c>
      <c r="L53" s="1">
        <v>2</v>
      </c>
      <c r="N53" s="1">
        <v>7</v>
      </c>
      <c r="O53" s="1">
        <v>3</v>
      </c>
      <c r="P53" s="1">
        <v>2</v>
      </c>
      <c r="R53" s="1">
        <v>105</v>
      </c>
    </row>
    <row r="54" spans="1:22">
      <c r="A54" s="1" t="s">
        <v>46</v>
      </c>
      <c r="B54" s="1">
        <v>21</v>
      </c>
      <c r="C54" s="1">
        <v>22</v>
      </c>
      <c r="F54" s="1">
        <v>24</v>
      </c>
      <c r="G54" s="1">
        <v>28</v>
      </c>
      <c r="J54" s="1">
        <v>4</v>
      </c>
      <c r="K54" s="1">
        <v>5</v>
      </c>
      <c r="L54" s="1">
        <v>4</v>
      </c>
      <c r="N54" s="1">
        <v>11</v>
      </c>
      <c r="O54" s="1">
        <v>5</v>
      </c>
      <c r="P54" s="1">
        <v>1</v>
      </c>
      <c r="R54" s="1">
        <v>125</v>
      </c>
    </row>
    <row r="55" spans="1:22">
      <c r="A55" s="1" t="s">
        <v>47</v>
      </c>
      <c r="B55" s="1">
        <v>7</v>
      </c>
      <c r="C55" s="1">
        <v>4</v>
      </c>
      <c r="F55" s="1">
        <v>4</v>
      </c>
      <c r="G55" s="1">
        <v>5</v>
      </c>
      <c r="J55" s="1">
        <v>1</v>
      </c>
      <c r="K55" s="1">
        <v>1</v>
      </c>
      <c r="L55" s="1">
        <v>3</v>
      </c>
      <c r="N55" s="1">
        <v>2</v>
      </c>
      <c r="O55" s="1">
        <v>0</v>
      </c>
      <c r="R55" s="1">
        <v>27</v>
      </c>
    </row>
    <row r="56" spans="1:22">
      <c r="A56" s="1" t="s">
        <v>48</v>
      </c>
      <c r="B56" s="1">
        <v>15</v>
      </c>
      <c r="C56" s="1">
        <v>11</v>
      </c>
      <c r="F56" s="1">
        <v>6</v>
      </c>
      <c r="G56" s="1">
        <v>5</v>
      </c>
      <c r="J56" s="1">
        <v>2</v>
      </c>
      <c r="K56" s="1">
        <v>2</v>
      </c>
      <c r="L56" s="1">
        <v>0</v>
      </c>
      <c r="N56" s="1">
        <v>3</v>
      </c>
      <c r="O56" s="1">
        <v>4</v>
      </c>
      <c r="R56" s="1">
        <v>48</v>
      </c>
    </row>
    <row r="57" spans="1:22">
      <c r="A57" s="1" t="s">
        <v>49</v>
      </c>
      <c r="B57" s="1">
        <v>16</v>
      </c>
      <c r="C57" s="1">
        <v>16</v>
      </c>
      <c r="F57" s="1">
        <v>15</v>
      </c>
      <c r="G57" s="1">
        <v>12</v>
      </c>
      <c r="J57" s="1">
        <v>6</v>
      </c>
      <c r="K57" s="1">
        <v>6</v>
      </c>
      <c r="L57" s="1">
        <v>2</v>
      </c>
      <c r="N57" s="1">
        <v>7</v>
      </c>
      <c r="O57" s="1">
        <v>3</v>
      </c>
      <c r="P57" s="1">
        <v>1</v>
      </c>
      <c r="R57" s="1">
        <v>84</v>
      </c>
    </row>
    <row r="58" spans="1:22">
      <c r="A58" s="1" t="s">
        <v>50</v>
      </c>
      <c r="B58" s="1">
        <v>29</v>
      </c>
      <c r="C58" s="1">
        <v>30</v>
      </c>
      <c r="F58" s="1">
        <v>14</v>
      </c>
      <c r="G58" s="1">
        <v>18</v>
      </c>
      <c r="J58" s="1">
        <v>14</v>
      </c>
      <c r="K58" s="1">
        <v>2</v>
      </c>
      <c r="L58" s="1">
        <v>0</v>
      </c>
      <c r="N58" s="1">
        <v>6</v>
      </c>
      <c r="O58" s="1">
        <v>4</v>
      </c>
      <c r="P58" s="1">
        <v>2</v>
      </c>
      <c r="R58" s="1">
        <v>119</v>
      </c>
    </row>
    <row r="59" spans="1:22">
      <c r="A59" s="1" t="s">
        <v>51</v>
      </c>
      <c r="B59" s="1">
        <v>22</v>
      </c>
      <c r="C59" s="1">
        <v>31</v>
      </c>
      <c r="F59" s="1">
        <v>25</v>
      </c>
      <c r="G59" s="1">
        <v>19</v>
      </c>
      <c r="J59" s="1">
        <v>10</v>
      </c>
      <c r="K59" s="1">
        <v>8</v>
      </c>
      <c r="L59" s="1">
        <v>3</v>
      </c>
      <c r="N59" s="1">
        <v>6</v>
      </c>
      <c r="O59" s="1">
        <v>6</v>
      </c>
      <c r="P59" s="1">
        <v>4</v>
      </c>
      <c r="Q59" s="1">
        <v>2</v>
      </c>
      <c r="R59" s="1">
        <f>SUM(B59:Q59)</f>
        <v>136</v>
      </c>
    </row>
    <row r="60" spans="1:22">
      <c r="A60" s="1" t="s">
        <v>52</v>
      </c>
      <c r="B60" s="1">
        <v>20</v>
      </c>
      <c r="C60" s="1">
        <v>20</v>
      </c>
      <c r="F60" s="1">
        <v>18</v>
      </c>
      <c r="G60" s="1">
        <v>17</v>
      </c>
      <c r="J60" s="1">
        <v>4</v>
      </c>
      <c r="K60" s="1">
        <v>5</v>
      </c>
      <c r="L60" s="1">
        <v>3</v>
      </c>
      <c r="N60" s="1">
        <v>11</v>
      </c>
      <c r="O60" s="1">
        <v>3</v>
      </c>
      <c r="P60" s="1">
        <v>2</v>
      </c>
      <c r="R60" s="1">
        <f>SUM(B60:Q60)</f>
        <v>103</v>
      </c>
    </row>
    <row r="61" spans="1:22">
      <c r="A61" s="1" t="s">
        <v>53</v>
      </c>
      <c r="B61" s="1">
        <v>20</v>
      </c>
      <c r="C61" s="1">
        <v>10</v>
      </c>
      <c r="F61" s="1">
        <v>18</v>
      </c>
      <c r="G61" s="1">
        <v>6</v>
      </c>
      <c r="J61" s="1">
        <v>6</v>
      </c>
      <c r="K61" s="1">
        <v>5</v>
      </c>
      <c r="N61" s="1">
        <v>11</v>
      </c>
      <c r="O61" s="1">
        <v>3</v>
      </c>
      <c r="R61" s="1">
        <f>SUM(B61:Q61)</f>
        <v>79</v>
      </c>
    </row>
    <row r="62" spans="1:22">
      <c r="A62" s="1" t="s">
        <v>54</v>
      </c>
      <c r="B62" s="1">
        <v>20</v>
      </c>
      <c r="C62" s="1">
        <v>17</v>
      </c>
      <c r="F62" s="1">
        <v>10</v>
      </c>
      <c r="G62" s="1">
        <v>7</v>
      </c>
      <c r="I62" s="1">
        <v>1</v>
      </c>
      <c r="J62" s="1">
        <v>3</v>
      </c>
      <c r="K62" s="1">
        <v>8</v>
      </c>
      <c r="N62" s="1">
        <v>9</v>
      </c>
      <c r="O62" s="1">
        <v>5</v>
      </c>
      <c r="R62" s="1">
        <f>SUM(B62:Q62)</f>
        <v>80</v>
      </c>
    </row>
    <row r="63" spans="1:22">
      <c r="A63" s="1" t="s">
        <v>55</v>
      </c>
      <c r="B63" s="1">
        <v>9</v>
      </c>
      <c r="C63" s="1">
        <v>11</v>
      </c>
      <c r="F63" s="1">
        <v>24</v>
      </c>
      <c r="G63" s="1">
        <v>21</v>
      </c>
      <c r="J63" s="1">
        <v>7</v>
      </c>
      <c r="K63" s="1">
        <v>2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R63" s="1">
        <f>SUM(B63:Q63)</f>
        <v>79</v>
      </c>
    </row>
    <row r="64" spans="1:22">
      <c r="A64" s="1" t="s">
        <v>56</v>
      </c>
      <c r="B64" s="1">
        <v>6</v>
      </c>
      <c r="C64" s="1">
        <v>8</v>
      </c>
      <c r="F64" s="1">
        <v>7</v>
      </c>
      <c r="G64" s="1">
        <v>8</v>
      </c>
      <c r="J64" s="1">
        <v>4</v>
      </c>
      <c r="K64" s="1">
        <v>2</v>
      </c>
      <c r="N64" s="1">
        <v>2</v>
      </c>
      <c r="O64" s="1">
        <v>1</v>
      </c>
      <c r="P64" s="1">
        <v>3</v>
      </c>
      <c r="R64" s="1">
        <v>41</v>
      </c>
    </row>
    <row r="65" spans="1:22">
      <c r="A65" s="1" t="s">
        <v>57</v>
      </c>
      <c r="B65" s="1">
        <v>25</v>
      </c>
      <c r="C65" s="1">
        <v>23</v>
      </c>
      <c r="F65" s="1">
        <v>17</v>
      </c>
      <c r="G65" s="1">
        <v>25</v>
      </c>
      <c r="J65" s="1">
        <v>13</v>
      </c>
      <c r="K65" s="1">
        <v>10</v>
      </c>
      <c r="L65" s="1">
        <v>1</v>
      </c>
      <c r="M65" s="1">
        <v>1</v>
      </c>
      <c r="N65" s="1">
        <v>13</v>
      </c>
      <c r="O65" s="1">
        <v>11</v>
      </c>
      <c r="P65" s="1">
        <v>3</v>
      </c>
      <c r="Q65" s="1">
        <v>2</v>
      </c>
      <c r="R65" s="1">
        <v>144</v>
      </c>
    </row>
    <row r="66" spans="1:22">
      <c r="A66" s="1" t="s">
        <v>58</v>
      </c>
      <c r="B66" s="1">
        <v>9</v>
      </c>
      <c r="C66" s="1">
        <v>6</v>
      </c>
      <c r="F66" s="1">
        <v>5</v>
      </c>
      <c r="G66" s="1">
        <v>5</v>
      </c>
      <c r="J66" s="1">
        <v>1</v>
      </c>
      <c r="K66" s="1">
        <v>0</v>
      </c>
      <c r="L66" s="1">
        <v>1</v>
      </c>
      <c r="M66" s="1">
        <v>1</v>
      </c>
      <c r="N66" s="1">
        <v>4</v>
      </c>
      <c r="O66" s="1">
        <v>2</v>
      </c>
      <c r="P66" s="1">
        <v>2</v>
      </c>
      <c r="R66" s="1">
        <v>36</v>
      </c>
    </row>
    <row r="67" spans="1:22">
      <c r="A67" s="1" t="s">
        <v>59</v>
      </c>
      <c r="B67" s="1">
        <v>20</v>
      </c>
      <c r="C67" s="1">
        <v>15</v>
      </c>
      <c r="F67" s="1">
        <v>11</v>
      </c>
      <c r="G67" s="1">
        <v>17</v>
      </c>
      <c r="J67" s="1">
        <v>8</v>
      </c>
      <c r="K67" s="1">
        <v>4</v>
      </c>
      <c r="N67" s="1">
        <v>4</v>
      </c>
      <c r="O67" s="1">
        <v>5</v>
      </c>
      <c r="R67" s="1">
        <v>84</v>
      </c>
    </row>
    <row r="68" spans="1:22">
      <c r="A68" s="1" t="s">
        <v>60</v>
      </c>
      <c r="B68" s="1">
        <v>12</v>
      </c>
      <c r="C68" s="1">
        <v>13</v>
      </c>
      <c r="F68" s="1">
        <v>11</v>
      </c>
      <c r="G68" s="1">
        <v>16</v>
      </c>
      <c r="J68" s="1">
        <v>7</v>
      </c>
      <c r="K68" s="1">
        <v>7</v>
      </c>
      <c r="L68" s="1">
        <v>1</v>
      </c>
      <c r="N68" s="1">
        <v>8</v>
      </c>
      <c r="O68" s="1">
        <v>2</v>
      </c>
      <c r="R68" s="1">
        <v>77</v>
      </c>
    </row>
    <row r="69" spans="1:22">
      <c r="A69" s="1" t="s">
        <v>61</v>
      </c>
      <c r="B69" s="1">
        <v>24</v>
      </c>
      <c r="C69" s="1">
        <v>19</v>
      </c>
      <c r="F69" s="1">
        <v>26</v>
      </c>
      <c r="G69" s="1">
        <v>24</v>
      </c>
      <c r="J69" s="1">
        <v>6</v>
      </c>
      <c r="K69" s="1">
        <v>5</v>
      </c>
      <c r="L69" s="1">
        <v>3</v>
      </c>
      <c r="M69" s="1">
        <v>1</v>
      </c>
      <c r="N69" s="1">
        <v>9</v>
      </c>
      <c r="O69" s="1">
        <v>6</v>
      </c>
      <c r="R69" s="1">
        <v>123</v>
      </c>
    </row>
    <row r="70" spans="1:22" s="20" customFormat="1">
      <c r="A70" s="19" t="s">
        <v>0</v>
      </c>
      <c r="B70" s="20">
        <f>SUM(B43:B69)</f>
        <v>497</v>
      </c>
      <c r="C70" s="20">
        <f t="shared" ref="C70:R70" si="3">SUM(C43:C69)</f>
        <v>461</v>
      </c>
      <c r="D70" s="20">
        <f t="shared" si="3"/>
        <v>0</v>
      </c>
      <c r="E70" s="20">
        <f t="shared" si="3"/>
        <v>1</v>
      </c>
      <c r="F70" s="20">
        <f t="shared" si="3"/>
        <v>429</v>
      </c>
      <c r="G70" s="20">
        <f t="shared" si="3"/>
        <v>407</v>
      </c>
      <c r="H70" s="20">
        <f t="shared" si="3"/>
        <v>0</v>
      </c>
      <c r="I70" s="20">
        <f t="shared" si="3"/>
        <v>1</v>
      </c>
      <c r="J70" s="20">
        <f t="shared" si="3"/>
        <v>161</v>
      </c>
      <c r="K70" s="20">
        <f t="shared" si="3"/>
        <v>116</v>
      </c>
      <c r="L70" s="20">
        <f t="shared" si="3"/>
        <v>37</v>
      </c>
      <c r="M70" s="20">
        <f t="shared" si="3"/>
        <v>9</v>
      </c>
      <c r="N70" s="20">
        <f t="shared" si="3"/>
        <v>167</v>
      </c>
      <c r="O70" s="20">
        <f t="shared" si="3"/>
        <v>117</v>
      </c>
      <c r="P70" s="20">
        <f t="shared" si="3"/>
        <v>27</v>
      </c>
      <c r="Q70" s="20">
        <f t="shared" si="3"/>
        <v>7</v>
      </c>
      <c r="R70" s="20">
        <f t="shared" si="3"/>
        <v>2437</v>
      </c>
    </row>
    <row r="72" spans="1:22" ht="25" customHeight="1">
      <c r="A72" s="2" t="s">
        <v>90</v>
      </c>
      <c r="B72" s="2" t="s">
        <v>127</v>
      </c>
      <c r="C72" s="2" t="s">
        <v>128</v>
      </c>
      <c r="D72" s="2" t="s">
        <v>129</v>
      </c>
      <c r="E72" s="3" t="s">
        <v>130</v>
      </c>
      <c r="F72" s="2" t="s">
        <v>131</v>
      </c>
      <c r="G72" s="2" t="s">
        <v>132</v>
      </c>
      <c r="H72" s="2" t="s">
        <v>133</v>
      </c>
      <c r="I72" s="3" t="s">
        <v>134</v>
      </c>
      <c r="J72" s="2" t="s">
        <v>135</v>
      </c>
      <c r="K72" s="2" t="s">
        <v>136</v>
      </c>
      <c r="L72" s="2" t="s">
        <v>137</v>
      </c>
      <c r="M72" s="2" t="s">
        <v>1</v>
      </c>
      <c r="N72" s="2" t="s">
        <v>138</v>
      </c>
      <c r="O72" s="2" t="s">
        <v>139</v>
      </c>
      <c r="P72" s="2" t="s">
        <v>140</v>
      </c>
      <c r="Q72" s="2" t="s">
        <v>2</v>
      </c>
      <c r="R72" s="7" t="s">
        <v>4</v>
      </c>
    </row>
    <row r="73" spans="1:22">
      <c r="A73" s="1" t="s">
        <v>35</v>
      </c>
      <c r="B73" s="1">
        <v>14</v>
      </c>
      <c r="C73" s="1">
        <v>8</v>
      </c>
      <c r="F73" s="1">
        <v>17</v>
      </c>
      <c r="G73" s="1">
        <v>12</v>
      </c>
      <c r="J73" s="1">
        <v>5</v>
      </c>
      <c r="K73" s="1">
        <v>3</v>
      </c>
      <c r="L73" s="1">
        <v>1</v>
      </c>
      <c r="M73" s="1">
        <v>2</v>
      </c>
      <c r="N73" s="1">
        <v>9</v>
      </c>
      <c r="O73" s="1">
        <v>2</v>
      </c>
      <c r="P73" s="1">
        <v>5</v>
      </c>
      <c r="Q73" s="1">
        <v>2</v>
      </c>
      <c r="R73" s="1">
        <f t="shared" ref="R73:R78" si="4">SUM(B73:Q73)</f>
        <v>80</v>
      </c>
      <c r="T73" s="1" t="s">
        <v>12</v>
      </c>
    </row>
    <row r="74" spans="1:22">
      <c r="A74" s="1" t="s">
        <v>302</v>
      </c>
      <c r="B74" s="1">
        <v>23</v>
      </c>
      <c r="C74" s="1">
        <v>18</v>
      </c>
      <c r="F74" s="1">
        <v>19</v>
      </c>
      <c r="G74" s="1">
        <v>15</v>
      </c>
      <c r="J74" s="1">
        <v>5</v>
      </c>
      <c r="K74" s="1">
        <v>1</v>
      </c>
      <c r="L74" s="1">
        <v>1</v>
      </c>
      <c r="M74" s="1">
        <v>1</v>
      </c>
      <c r="N74" s="1">
        <v>3</v>
      </c>
      <c r="O74" s="1">
        <v>3</v>
      </c>
      <c r="Q74" s="1">
        <v>3</v>
      </c>
      <c r="R74" s="1">
        <f t="shared" si="4"/>
        <v>92</v>
      </c>
      <c r="T74" s="9" t="s">
        <v>7</v>
      </c>
      <c r="U74" s="9" t="s">
        <v>8</v>
      </c>
      <c r="V74" s="10"/>
    </row>
    <row r="75" spans="1:22">
      <c r="A75" s="1" t="s">
        <v>303</v>
      </c>
      <c r="B75" s="1">
        <v>23</v>
      </c>
      <c r="C75" s="1">
        <v>17</v>
      </c>
      <c r="F75" s="1">
        <v>19</v>
      </c>
      <c r="G75" s="1">
        <v>22</v>
      </c>
      <c r="J75" s="1">
        <v>3</v>
      </c>
      <c r="K75" s="1">
        <v>2</v>
      </c>
      <c r="M75" s="1">
        <v>1</v>
      </c>
      <c r="N75" s="1">
        <v>3</v>
      </c>
      <c r="O75" s="1">
        <v>2</v>
      </c>
      <c r="P75" s="1">
        <v>1</v>
      </c>
      <c r="R75" s="1">
        <f t="shared" si="4"/>
        <v>93</v>
      </c>
      <c r="T75" s="11">
        <f>SUM(B84:I84)/R84</f>
        <v>0.77079303675048361</v>
      </c>
      <c r="U75" s="11">
        <f>SQRT(T75*(1-T75)/R84)</f>
        <v>1.307141266502709E-2</v>
      </c>
      <c r="V75" s="12" t="s">
        <v>9</v>
      </c>
    </row>
    <row r="76" spans="1:22">
      <c r="A76" s="1" t="s">
        <v>304</v>
      </c>
      <c r="B76" s="1">
        <v>31</v>
      </c>
      <c r="C76" s="1">
        <v>32</v>
      </c>
      <c r="F76" s="1">
        <v>27</v>
      </c>
      <c r="G76" s="1">
        <v>27</v>
      </c>
      <c r="J76" s="1">
        <v>9</v>
      </c>
      <c r="K76" s="1">
        <v>4</v>
      </c>
      <c r="L76" s="1">
        <v>1</v>
      </c>
      <c r="N76" s="1">
        <v>7</v>
      </c>
      <c r="O76" s="1">
        <v>3</v>
      </c>
      <c r="P76" s="1">
        <v>2</v>
      </c>
      <c r="Q76" s="1">
        <v>1</v>
      </c>
      <c r="R76" s="1">
        <f t="shared" si="4"/>
        <v>144</v>
      </c>
      <c r="T76" s="11">
        <f>2*(T75-0.5)</f>
        <v>0.54158607350096721</v>
      </c>
      <c r="U76" s="11">
        <f>U75*2</f>
        <v>2.614282533005418E-2</v>
      </c>
      <c r="V76" s="12" t="s">
        <v>10</v>
      </c>
    </row>
    <row r="77" spans="1:22">
      <c r="A77" s="1" t="s">
        <v>39</v>
      </c>
      <c r="B77" s="1">
        <v>30</v>
      </c>
      <c r="C77" s="1">
        <v>23</v>
      </c>
      <c r="F77" s="1">
        <v>20</v>
      </c>
      <c r="G77" s="1">
        <v>20</v>
      </c>
      <c r="J77" s="1">
        <v>5</v>
      </c>
      <c r="K77" s="1">
        <v>4</v>
      </c>
      <c r="L77" s="1">
        <v>1</v>
      </c>
      <c r="N77" s="1">
        <v>4</v>
      </c>
      <c r="O77" s="1">
        <v>4</v>
      </c>
      <c r="P77" s="1">
        <v>1</v>
      </c>
      <c r="R77" s="1">
        <f t="shared" si="4"/>
        <v>112</v>
      </c>
      <c r="T77" s="11"/>
      <c r="U77" s="11"/>
      <c r="V77" s="12"/>
    </row>
    <row r="78" spans="1:22">
      <c r="A78" s="1" t="s">
        <v>40</v>
      </c>
      <c r="B78" s="1">
        <v>20</v>
      </c>
      <c r="C78" s="1">
        <v>12</v>
      </c>
      <c r="F78" s="1">
        <v>17</v>
      </c>
      <c r="G78" s="1">
        <v>10</v>
      </c>
      <c r="J78" s="1">
        <v>10</v>
      </c>
      <c r="K78" s="1">
        <v>4</v>
      </c>
      <c r="L78" s="1">
        <v>1</v>
      </c>
      <c r="N78" s="1">
        <v>6</v>
      </c>
      <c r="O78" s="1">
        <v>2</v>
      </c>
      <c r="P78" s="1">
        <v>4</v>
      </c>
      <c r="R78" s="1">
        <f t="shared" si="4"/>
        <v>86</v>
      </c>
      <c r="T78" s="11"/>
      <c r="U78" s="11"/>
      <c r="V78" s="12"/>
    </row>
    <row r="79" spans="1:22">
      <c r="A79" s="1" t="s">
        <v>41</v>
      </c>
      <c r="B79" s="1">
        <v>18</v>
      </c>
      <c r="C79" s="1">
        <v>20</v>
      </c>
      <c r="F79" s="1">
        <v>19</v>
      </c>
      <c r="G79" s="1">
        <v>14</v>
      </c>
      <c r="J79" s="1">
        <v>8</v>
      </c>
      <c r="K79" s="1">
        <v>3</v>
      </c>
      <c r="L79" s="1">
        <v>1</v>
      </c>
      <c r="N79" s="1">
        <v>6</v>
      </c>
      <c r="O79" s="1">
        <v>8</v>
      </c>
      <c r="P79" s="1">
        <v>4</v>
      </c>
      <c r="R79" s="1">
        <f>SUM(B79:Q79)</f>
        <v>101</v>
      </c>
      <c r="T79" s="11" t="s">
        <v>11</v>
      </c>
      <c r="U79" s="11"/>
      <c r="V79" s="12"/>
    </row>
    <row r="80" spans="1:22">
      <c r="A80" s="1" t="s">
        <v>42</v>
      </c>
      <c r="B80" s="1">
        <v>12</v>
      </c>
      <c r="C80" s="1">
        <v>9</v>
      </c>
      <c r="F80" s="1">
        <v>7</v>
      </c>
      <c r="G80" s="1">
        <v>14</v>
      </c>
      <c r="J80" s="1">
        <v>2</v>
      </c>
      <c r="K80" s="1">
        <v>1</v>
      </c>
      <c r="N80" s="1">
        <v>8</v>
      </c>
      <c r="O80" s="1">
        <v>2</v>
      </c>
      <c r="P80" s="1">
        <v>1</v>
      </c>
      <c r="R80" s="1">
        <f>SUM(B80:Q80)</f>
        <v>56</v>
      </c>
      <c r="T80" s="21" t="s">
        <v>7</v>
      </c>
      <c r="U80" s="21" t="s">
        <v>8</v>
      </c>
      <c r="V80" s="22"/>
    </row>
    <row r="81" spans="1:22">
      <c r="A81" s="1" t="s">
        <v>43</v>
      </c>
      <c r="B81" s="1">
        <v>12</v>
      </c>
      <c r="C81" s="1">
        <v>17</v>
      </c>
      <c r="F81" s="1">
        <v>11</v>
      </c>
      <c r="G81" s="1">
        <v>5</v>
      </c>
      <c r="J81" s="1">
        <v>6</v>
      </c>
      <c r="K81" s="1">
        <v>2</v>
      </c>
      <c r="L81" s="1">
        <v>2</v>
      </c>
      <c r="N81" s="1">
        <v>5</v>
      </c>
      <c r="O81" s="1">
        <v>3</v>
      </c>
      <c r="R81" s="1">
        <f>SUM(B81:Q81)</f>
        <v>63</v>
      </c>
      <c r="T81" s="11">
        <v>0.77</v>
      </c>
      <c r="U81" s="11">
        <v>2.0500000000000001E-2</v>
      </c>
      <c r="V81" s="12" t="s">
        <v>9</v>
      </c>
    </row>
    <row r="82" spans="1:22">
      <c r="A82" s="1" t="s">
        <v>44</v>
      </c>
      <c r="B82" s="1">
        <v>21</v>
      </c>
      <c r="C82" s="1">
        <v>24</v>
      </c>
      <c r="F82" s="1">
        <v>28</v>
      </c>
      <c r="G82" s="1">
        <v>14</v>
      </c>
      <c r="J82" s="1">
        <v>3</v>
      </c>
      <c r="K82" s="1">
        <v>1</v>
      </c>
      <c r="L82" s="1">
        <v>3</v>
      </c>
      <c r="M82" s="1">
        <v>1</v>
      </c>
      <c r="N82" s="1">
        <v>5</v>
      </c>
      <c r="O82" s="1">
        <v>1</v>
      </c>
      <c r="P82" s="1">
        <v>7</v>
      </c>
      <c r="R82" s="1">
        <f>SUM(B82:Q82)</f>
        <v>108</v>
      </c>
    </row>
    <row r="83" spans="1:22">
      <c r="A83" s="1" t="s">
        <v>45</v>
      </c>
      <c r="B83" s="1">
        <v>22</v>
      </c>
      <c r="C83" s="1">
        <v>15</v>
      </c>
      <c r="F83" s="1">
        <v>24</v>
      </c>
      <c r="G83" s="1">
        <v>15</v>
      </c>
      <c r="J83" s="1">
        <v>7</v>
      </c>
      <c r="K83" s="1">
        <v>2</v>
      </c>
      <c r="N83" s="1">
        <v>2</v>
      </c>
      <c r="O83" s="1">
        <v>12</v>
      </c>
      <c r="R83" s="1">
        <f>SUM(B83:Q83)</f>
        <v>99</v>
      </c>
    </row>
    <row r="84" spans="1:22" s="20" customFormat="1">
      <c r="A84" s="19" t="s">
        <v>0</v>
      </c>
      <c r="B84" s="20">
        <f t="shared" ref="B84:R84" si="5">SUM(B73:B83)</f>
        <v>226</v>
      </c>
      <c r="C84" s="20">
        <f t="shared" si="5"/>
        <v>195</v>
      </c>
      <c r="D84" s="20">
        <f t="shared" si="5"/>
        <v>0</v>
      </c>
      <c r="E84" s="20">
        <f t="shared" si="5"/>
        <v>0</v>
      </c>
      <c r="F84" s="20">
        <f t="shared" si="5"/>
        <v>208</v>
      </c>
      <c r="G84" s="20">
        <f t="shared" si="5"/>
        <v>168</v>
      </c>
      <c r="H84" s="20">
        <f t="shared" si="5"/>
        <v>0</v>
      </c>
      <c r="I84" s="20">
        <f t="shared" si="5"/>
        <v>0</v>
      </c>
      <c r="J84" s="20">
        <f t="shared" si="5"/>
        <v>63</v>
      </c>
      <c r="K84" s="20">
        <f t="shared" si="5"/>
        <v>27</v>
      </c>
      <c r="L84" s="20">
        <f t="shared" si="5"/>
        <v>11</v>
      </c>
      <c r="M84" s="20">
        <f t="shared" si="5"/>
        <v>5</v>
      </c>
      <c r="N84" s="20">
        <f t="shared" si="5"/>
        <v>58</v>
      </c>
      <c r="O84" s="20">
        <f t="shared" si="5"/>
        <v>42</v>
      </c>
      <c r="P84" s="20">
        <f t="shared" si="5"/>
        <v>25</v>
      </c>
      <c r="Q84" s="20">
        <f t="shared" si="5"/>
        <v>6</v>
      </c>
      <c r="R84" s="20">
        <f t="shared" si="5"/>
        <v>1034</v>
      </c>
    </row>
    <row r="87" spans="1:22" ht="25" customHeight="1">
      <c r="A87" s="2" t="s">
        <v>91</v>
      </c>
      <c r="B87" s="2" t="s">
        <v>127</v>
      </c>
      <c r="C87" s="2" t="s">
        <v>128</v>
      </c>
      <c r="D87" s="2" t="s">
        <v>129</v>
      </c>
      <c r="E87" s="3" t="s">
        <v>130</v>
      </c>
      <c r="F87" s="2" t="s">
        <v>131</v>
      </c>
      <c r="G87" s="2" t="s">
        <v>132</v>
      </c>
      <c r="H87" s="2" t="s">
        <v>133</v>
      </c>
      <c r="I87" s="3" t="s">
        <v>134</v>
      </c>
      <c r="J87" s="2" t="s">
        <v>135</v>
      </c>
      <c r="K87" s="2" t="s">
        <v>136</v>
      </c>
      <c r="L87" s="2" t="s">
        <v>137</v>
      </c>
      <c r="M87" s="2" t="s">
        <v>1</v>
      </c>
      <c r="N87" s="2" t="s">
        <v>138</v>
      </c>
      <c r="O87" s="2" t="s">
        <v>139</v>
      </c>
      <c r="P87" s="2" t="s">
        <v>140</v>
      </c>
      <c r="Q87" s="2" t="s">
        <v>2</v>
      </c>
      <c r="R87" s="7" t="s">
        <v>4</v>
      </c>
    </row>
    <row r="88" spans="1:22">
      <c r="A88" s="1" t="s">
        <v>35</v>
      </c>
      <c r="B88" s="1">
        <v>14</v>
      </c>
      <c r="C88" s="1">
        <v>7</v>
      </c>
      <c r="F88" s="1">
        <v>8</v>
      </c>
      <c r="G88" s="1">
        <v>18</v>
      </c>
      <c r="J88" s="1">
        <v>9</v>
      </c>
      <c r="K88" s="1">
        <v>1</v>
      </c>
      <c r="L88" s="1">
        <v>1</v>
      </c>
      <c r="N88" s="1">
        <v>14</v>
      </c>
      <c r="O88" s="1">
        <v>6</v>
      </c>
      <c r="P88" s="1">
        <v>1</v>
      </c>
      <c r="R88" s="1">
        <f t="shared" ref="R88:R101" si="6">SUM(B88:Q88)</f>
        <v>79</v>
      </c>
      <c r="T88" s="1" t="s">
        <v>12</v>
      </c>
    </row>
    <row r="89" spans="1:22">
      <c r="A89" s="1" t="s">
        <v>36</v>
      </c>
      <c r="B89" s="1">
        <v>13</v>
      </c>
      <c r="C89" s="1">
        <v>11</v>
      </c>
      <c r="F89" s="1">
        <v>13</v>
      </c>
      <c r="G89" s="1">
        <v>2</v>
      </c>
      <c r="J89" s="1">
        <v>14</v>
      </c>
      <c r="K89" s="1">
        <v>2</v>
      </c>
      <c r="L89" s="1">
        <v>1</v>
      </c>
      <c r="N89" s="1">
        <v>7</v>
      </c>
      <c r="O89" s="1">
        <v>1</v>
      </c>
      <c r="R89" s="1">
        <f t="shared" si="6"/>
        <v>64</v>
      </c>
      <c r="T89" s="9" t="s">
        <v>7</v>
      </c>
      <c r="U89" s="9" t="s">
        <v>8</v>
      </c>
      <c r="V89" s="10"/>
    </row>
    <row r="90" spans="1:22">
      <c r="A90" s="1" t="s">
        <v>37</v>
      </c>
      <c r="B90" s="1">
        <v>13</v>
      </c>
      <c r="C90" s="1">
        <v>11</v>
      </c>
      <c r="F90" s="1">
        <v>6</v>
      </c>
      <c r="G90" s="1">
        <v>7</v>
      </c>
      <c r="J90" s="1">
        <v>4</v>
      </c>
      <c r="K90" s="1">
        <v>6</v>
      </c>
      <c r="N90" s="1">
        <v>7</v>
      </c>
      <c r="O90" s="1">
        <v>2</v>
      </c>
      <c r="P90" s="1">
        <v>1</v>
      </c>
      <c r="R90" s="1">
        <f t="shared" si="6"/>
        <v>57</v>
      </c>
      <c r="T90" s="11">
        <f>SUM(B102:I102)/R102</f>
        <v>0.68468468468468469</v>
      </c>
      <c r="U90" s="11">
        <f>SQRT(T90*(1-T90)/R102)</f>
        <v>1.2731094068789897E-2</v>
      </c>
      <c r="V90" s="12" t="s">
        <v>9</v>
      </c>
    </row>
    <row r="91" spans="1:22">
      <c r="A91" s="1" t="s">
        <v>38</v>
      </c>
      <c r="B91" s="1">
        <v>17</v>
      </c>
      <c r="C91" s="1">
        <v>12</v>
      </c>
      <c r="F91" s="1">
        <v>8</v>
      </c>
      <c r="G91" s="1">
        <v>6</v>
      </c>
      <c r="J91" s="1">
        <v>9</v>
      </c>
      <c r="K91" s="1">
        <v>11</v>
      </c>
      <c r="N91" s="1">
        <v>9</v>
      </c>
      <c r="O91" s="1">
        <v>12</v>
      </c>
      <c r="R91" s="1">
        <f t="shared" si="6"/>
        <v>84</v>
      </c>
      <c r="T91" s="11">
        <f>2*(T90-0.5)</f>
        <v>0.36936936936936937</v>
      </c>
      <c r="U91" s="11">
        <f>U90*2</f>
        <v>2.5462188137579795E-2</v>
      </c>
      <c r="V91" s="12" t="s">
        <v>10</v>
      </c>
    </row>
    <row r="92" spans="1:22">
      <c r="A92" s="1" t="s">
        <v>39</v>
      </c>
      <c r="B92" s="1">
        <v>20</v>
      </c>
      <c r="C92" s="1">
        <v>11</v>
      </c>
      <c r="F92" s="1">
        <v>20</v>
      </c>
      <c r="G92" s="1">
        <v>13</v>
      </c>
      <c r="J92" s="1">
        <v>15</v>
      </c>
      <c r="K92" s="1">
        <v>8</v>
      </c>
      <c r="N92" s="1">
        <v>11</v>
      </c>
      <c r="O92" s="1">
        <v>4</v>
      </c>
      <c r="P92" s="1">
        <v>5</v>
      </c>
      <c r="R92" s="1">
        <f t="shared" si="6"/>
        <v>107</v>
      </c>
      <c r="T92" s="11"/>
      <c r="U92" s="11"/>
      <c r="V92" s="12"/>
    </row>
    <row r="93" spans="1:22">
      <c r="A93" s="1" t="s">
        <v>40</v>
      </c>
      <c r="B93" s="1">
        <v>9</v>
      </c>
      <c r="C93" s="1">
        <v>11</v>
      </c>
      <c r="F93" s="1">
        <v>6</v>
      </c>
      <c r="G93" s="1">
        <v>9</v>
      </c>
      <c r="J93" s="1">
        <v>6</v>
      </c>
      <c r="K93" s="1">
        <v>9</v>
      </c>
      <c r="L93" s="1">
        <v>1</v>
      </c>
      <c r="N93" s="1">
        <v>11</v>
      </c>
      <c r="O93" s="1">
        <v>5</v>
      </c>
      <c r="R93" s="1">
        <f t="shared" si="6"/>
        <v>67</v>
      </c>
      <c r="T93" s="11"/>
      <c r="U93" s="11"/>
      <c r="V93" s="12"/>
    </row>
    <row r="94" spans="1:22">
      <c r="A94" s="1" t="s">
        <v>41</v>
      </c>
      <c r="B94" s="1">
        <v>15</v>
      </c>
      <c r="C94" s="1">
        <v>16</v>
      </c>
      <c r="F94" s="1">
        <v>20</v>
      </c>
      <c r="G94" s="1">
        <v>14</v>
      </c>
      <c r="J94" s="1">
        <v>15</v>
      </c>
      <c r="K94" s="1">
        <v>12</v>
      </c>
      <c r="N94" s="1">
        <v>12</v>
      </c>
      <c r="O94" s="1">
        <v>9</v>
      </c>
      <c r="R94" s="1">
        <f t="shared" si="6"/>
        <v>113</v>
      </c>
      <c r="T94" s="11" t="s">
        <v>11</v>
      </c>
      <c r="U94" s="11"/>
      <c r="V94" s="12"/>
    </row>
    <row r="95" spans="1:22">
      <c r="A95" s="1" t="s">
        <v>42</v>
      </c>
      <c r="B95" s="1">
        <v>29</v>
      </c>
      <c r="C95" s="1">
        <v>19</v>
      </c>
      <c r="F95" s="1">
        <v>13</v>
      </c>
      <c r="G95" s="1">
        <v>8</v>
      </c>
      <c r="J95" s="1">
        <v>7</v>
      </c>
      <c r="K95" s="1">
        <v>1</v>
      </c>
      <c r="L95" s="1">
        <v>2</v>
      </c>
      <c r="N95" s="1">
        <v>2</v>
      </c>
      <c r="O95" s="1">
        <v>1</v>
      </c>
      <c r="P95" s="1">
        <v>3</v>
      </c>
      <c r="R95" s="1">
        <f t="shared" si="6"/>
        <v>85</v>
      </c>
      <c r="T95" s="9" t="s">
        <v>7</v>
      </c>
      <c r="U95" s="9" t="s">
        <v>8</v>
      </c>
      <c r="V95" s="12"/>
    </row>
    <row r="96" spans="1:22">
      <c r="A96" s="1" t="s">
        <v>43</v>
      </c>
      <c r="B96" s="1">
        <v>13</v>
      </c>
      <c r="C96" s="1">
        <v>26</v>
      </c>
      <c r="F96" s="1">
        <v>18</v>
      </c>
      <c r="G96" s="1">
        <v>18</v>
      </c>
      <c r="J96" s="1">
        <v>5</v>
      </c>
      <c r="K96" s="1">
        <v>2</v>
      </c>
      <c r="L96" s="1">
        <v>4</v>
      </c>
      <c r="N96" s="1">
        <v>10</v>
      </c>
      <c r="O96" s="1">
        <v>1</v>
      </c>
      <c r="P96" s="1">
        <v>6</v>
      </c>
      <c r="R96" s="1">
        <f t="shared" si="6"/>
        <v>103</v>
      </c>
      <c r="T96" s="11">
        <v>0.68300000000000005</v>
      </c>
      <c r="U96" s="11">
        <v>2.8899999999999999E-2</v>
      </c>
      <c r="V96" s="12" t="s">
        <v>9</v>
      </c>
    </row>
    <row r="97" spans="1:22">
      <c r="A97" s="1" t="s">
        <v>44</v>
      </c>
      <c r="B97" s="1">
        <v>28</v>
      </c>
      <c r="C97" s="1">
        <v>21</v>
      </c>
      <c r="E97" s="1">
        <v>1</v>
      </c>
      <c r="F97" s="1">
        <v>26</v>
      </c>
      <c r="G97" s="1">
        <v>14</v>
      </c>
      <c r="I97" s="1">
        <v>1</v>
      </c>
      <c r="J97" s="1">
        <v>9</v>
      </c>
      <c r="K97" s="1">
        <v>3</v>
      </c>
      <c r="L97" s="1">
        <v>6</v>
      </c>
      <c r="N97" s="1">
        <v>11</v>
      </c>
      <c r="O97" s="1">
        <v>6</v>
      </c>
      <c r="P97" s="1">
        <v>1</v>
      </c>
      <c r="Q97" s="1">
        <v>1</v>
      </c>
      <c r="R97" s="1">
        <f t="shared" si="6"/>
        <v>128</v>
      </c>
    </row>
    <row r="98" spans="1:22">
      <c r="A98" s="1" t="s">
        <v>45</v>
      </c>
      <c r="B98" s="1">
        <v>37</v>
      </c>
      <c r="C98" s="1">
        <v>13</v>
      </c>
      <c r="F98" s="1">
        <v>16</v>
      </c>
      <c r="G98" s="1">
        <v>20</v>
      </c>
      <c r="J98" s="1">
        <v>5</v>
      </c>
      <c r="K98" s="1">
        <v>4</v>
      </c>
      <c r="L98" s="1">
        <v>2</v>
      </c>
      <c r="M98" s="1">
        <v>1</v>
      </c>
      <c r="N98" s="1">
        <v>5</v>
      </c>
      <c r="O98" s="1">
        <v>1</v>
      </c>
      <c r="R98" s="1">
        <f t="shared" si="6"/>
        <v>104</v>
      </c>
    </row>
    <row r="99" spans="1:22">
      <c r="A99" s="1" t="s">
        <v>46</v>
      </c>
      <c r="B99" s="1">
        <v>19</v>
      </c>
      <c r="C99" s="1">
        <v>16</v>
      </c>
      <c r="F99" s="1">
        <v>14</v>
      </c>
      <c r="G99" s="1">
        <v>21</v>
      </c>
      <c r="J99" s="1">
        <v>8</v>
      </c>
      <c r="K99" s="1">
        <v>5</v>
      </c>
      <c r="L99" s="1">
        <v>1</v>
      </c>
      <c r="N99" s="1">
        <v>6</v>
      </c>
      <c r="O99" s="1">
        <v>3</v>
      </c>
      <c r="P99" s="1">
        <v>6</v>
      </c>
      <c r="R99" s="1">
        <f t="shared" si="6"/>
        <v>99</v>
      </c>
    </row>
    <row r="100" spans="1:22">
      <c r="A100" s="1" t="s">
        <v>47</v>
      </c>
      <c r="B100" s="1">
        <v>28</v>
      </c>
      <c r="C100" s="1">
        <v>21</v>
      </c>
      <c r="F100" s="1">
        <v>26</v>
      </c>
      <c r="G100" s="1">
        <v>23</v>
      </c>
      <c r="J100" s="1">
        <v>4</v>
      </c>
      <c r="K100" s="1">
        <v>1</v>
      </c>
      <c r="L100" s="1">
        <v>2</v>
      </c>
      <c r="M100" s="1">
        <v>1</v>
      </c>
      <c r="N100" s="1">
        <v>7</v>
      </c>
      <c r="O100" s="1">
        <v>4</v>
      </c>
      <c r="P100" s="1">
        <v>2</v>
      </c>
      <c r="R100" s="1">
        <f t="shared" si="6"/>
        <v>119</v>
      </c>
    </row>
    <row r="101" spans="1:22">
      <c r="A101" s="1" t="s">
        <v>48</v>
      </c>
      <c r="B101" s="1">
        <v>26</v>
      </c>
      <c r="C101" s="1">
        <v>16</v>
      </c>
      <c r="F101" s="1">
        <v>25</v>
      </c>
      <c r="G101" s="1">
        <v>26</v>
      </c>
      <c r="J101" s="1">
        <v>9</v>
      </c>
      <c r="K101" s="1">
        <v>1</v>
      </c>
      <c r="L101" s="1">
        <v>4</v>
      </c>
      <c r="N101" s="1">
        <v>15</v>
      </c>
      <c r="O101" s="1">
        <v>1</v>
      </c>
      <c r="R101" s="1">
        <f t="shared" si="6"/>
        <v>123</v>
      </c>
    </row>
    <row r="102" spans="1:22" s="20" customFormat="1">
      <c r="A102" s="19" t="s">
        <v>0</v>
      </c>
      <c r="B102" s="20">
        <f>SUM(B88:B101)</f>
        <v>281</v>
      </c>
      <c r="C102" s="20">
        <f t="shared" ref="C102:R102" si="7">SUM(C88:C101)</f>
        <v>211</v>
      </c>
      <c r="D102" s="20">
        <f t="shared" si="7"/>
        <v>0</v>
      </c>
      <c r="E102" s="20">
        <f t="shared" si="7"/>
        <v>1</v>
      </c>
      <c r="F102" s="20">
        <f t="shared" si="7"/>
        <v>219</v>
      </c>
      <c r="G102" s="20">
        <f t="shared" si="7"/>
        <v>199</v>
      </c>
      <c r="H102" s="20">
        <f t="shared" si="7"/>
        <v>0</v>
      </c>
      <c r="I102" s="20">
        <f t="shared" si="7"/>
        <v>1</v>
      </c>
      <c r="J102" s="20">
        <f t="shared" si="7"/>
        <v>119</v>
      </c>
      <c r="K102" s="20">
        <f t="shared" si="7"/>
        <v>66</v>
      </c>
      <c r="L102" s="20">
        <f t="shared" si="7"/>
        <v>24</v>
      </c>
      <c r="M102" s="20">
        <f t="shared" si="7"/>
        <v>2</v>
      </c>
      <c r="N102" s="20">
        <f t="shared" si="7"/>
        <v>127</v>
      </c>
      <c r="O102" s="20">
        <f t="shared" si="7"/>
        <v>56</v>
      </c>
      <c r="P102" s="20">
        <f t="shared" si="7"/>
        <v>25</v>
      </c>
      <c r="Q102" s="20">
        <f t="shared" si="7"/>
        <v>1</v>
      </c>
      <c r="R102" s="20">
        <f t="shared" si="7"/>
        <v>1332</v>
      </c>
    </row>
    <row r="105" spans="1:22">
      <c r="A105" s="4"/>
    </row>
    <row r="106" spans="1:22" ht="25" customHeight="1">
      <c r="A106" s="2" t="s">
        <v>92</v>
      </c>
      <c r="B106" s="2" t="s">
        <v>127</v>
      </c>
      <c r="C106" s="2" t="s">
        <v>128</v>
      </c>
      <c r="D106" s="2" t="s">
        <v>129</v>
      </c>
      <c r="E106" s="3" t="s">
        <v>130</v>
      </c>
      <c r="F106" s="2" t="s">
        <v>131</v>
      </c>
      <c r="G106" s="2" t="s">
        <v>132</v>
      </c>
      <c r="H106" s="2" t="s">
        <v>133</v>
      </c>
      <c r="I106" s="3" t="s">
        <v>134</v>
      </c>
      <c r="J106" s="2" t="s">
        <v>135</v>
      </c>
      <c r="K106" s="2" t="s">
        <v>136</v>
      </c>
      <c r="L106" s="2" t="s">
        <v>137</v>
      </c>
      <c r="M106" s="2" t="s">
        <v>1</v>
      </c>
      <c r="N106" s="2" t="s">
        <v>138</v>
      </c>
      <c r="O106" s="2" t="s">
        <v>139</v>
      </c>
      <c r="P106" s="2" t="s">
        <v>140</v>
      </c>
      <c r="Q106" s="2" t="s">
        <v>2</v>
      </c>
      <c r="R106" s="7" t="s">
        <v>4</v>
      </c>
    </row>
    <row r="107" spans="1:22">
      <c r="A107" s="13" t="s">
        <v>35</v>
      </c>
      <c r="B107" s="1">
        <v>5</v>
      </c>
      <c r="C107" s="1">
        <v>10</v>
      </c>
      <c r="F107" s="1">
        <v>4</v>
      </c>
      <c r="G107" s="1">
        <v>7</v>
      </c>
      <c r="J107" s="1">
        <v>1</v>
      </c>
      <c r="K107" s="1">
        <v>2</v>
      </c>
      <c r="L107" s="1">
        <v>2</v>
      </c>
      <c r="O107" s="1">
        <v>3</v>
      </c>
      <c r="P107" s="1">
        <v>4</v>
      </c>
      <c r="R107" s="1">
        <f t="shared" ref="R107:R138" si="8">SUM(B107:Q107)</f>
        <v>38</v>
      </c>
      <c r="T107" s="1" t="s">
        <v>12</v>
      </c>
    </row>
    <row r="108" spans="1:22">
      <c r="A108" s="13" t="s">
        <v>36</v>
      </c>
      <c r="B108" s="1">
        <v>3</v>
      </c>
      <c r="C108" s="1">
        <v>10</v>
      </c>
      <c r="F108" s="1">
        <v>7</v>
      </c>
      <c r="G108" s="1">
        <v>9</v>
      </c>
      <c r="J108" s="1">
        <v>2</v>
      </c>
      <c r="L108" s="1">
        <v>1</v>
      </c>
      <c r="N108" s="1">
        <v>1</v>
      </c>
      <c r="O108" s="1">
        <v>2</v>
      </c>
      <c r="P108" s="1">
        <v>1</v>
      </c>
      <c r="R108" s="1">
        <f t="shared" si="8"/>
        <v>36</v>
      </c>
      <c r="T108" s="9" t="s">
        <v>7</v>
      </c>
      <c r="U108" s="9" t="s">
        <v>8</v>
      </c>
      <c r="V108" s="10"/>
    </row>
    <row r="109" spans="1:22">
      <c r="A109" s="13" t="s">
        <v>37</v>
      </c>
      <c r="B109" s="1">
        <v>9</v>
      </c>
      <c r="C109" s="1">
        <v>14</v>
      </c>
      <c r="F109" s="1">
        <v>13</v>
      </c>
      <c r="G109" s="1">
        <v>16</v>
      </c>
      <c r="K109" s="1">
        <v>3</v>
      </c>
      <c r="L109" s="1">
        <v>4</v>
      </c>
      <c r="M109" s="1">
        <v>1</v>
      </c>
      <c r="N109" s="1">
        <v>1</v>
      </c>
      <c r="O109" s="1">
        <v>2</v>
      </c>
      <c r="P109" s="1">
        <v>4</v>
      </c>
      <c r="R109" s="1">
        <f t="shared" si="8"/>
        <v>67</v>
      </c>
      <c r="T109" s="11">
        <f>SUM(B158:I158)/R158</f>
        <v>0.71522023549934588</v>
      </c>
      <c r="U109" s="11">
        <f>SQRT(T109*(1-T109)/R158)</f>
        <v>9.4248062843913048E-3</v>
      </c>
      <c r="V109" s="12" t="s">
        <v>9</v>
      </c>
    </row>
    <row r="110" spans="1:22">
      <c r="A110" s="13" t="s">
        <v>38</v>
      </c>
      <c r="B110" s="1">
        <v>26</v>
      </c>
      <c r="C110" s="1">
        <v>14</v>
      </c>
      <c r="F110" s="1">
        <v>17</v>
      </c>
      <c r="G110" s="1">
        <v>16</v>
      </c>
      <c r="J110" s="1">
        <v>11</v>
      </c>
      <c r="K110" s="1">
        <v>3</v>
      </c>
      <c r="L110" s="1">
        <v>4</v>
      </c>
      <c r="M110" s="1">
        <v>3</v>
      </c>
      <c r="N110" s="1">
        <v>7</v>
      </c>
      <c r="O110" s="1">
        <v>5</v>
      </c>
      <c r="P110" s="1">
        <v>2</v>
      </c>
      <c r="R110" s="1">
        <f t="shared" si="8"/>
        <v>108</v>
      </c>
      <c r="T110" s="11">
        <f>2*(T109-0.5)</f>
        <v>0.43044047099869176</v>
      </c>
      <c r="U110" s="11">
        <f>U109*2</f>
        <v>1.884961256878261E-2</v>
      </c>
      <c r="V110" s="12" t="s">
        <v>10</v>
      </c>
    </row>
    <row r="111" spans="1:22">
      <c r="A111" s="13" t="s">
        <v>39</v>
      </c>
      <c r="B111" s="1">
        <v>17</v>
      </c>
      <c r="C111" s="1">
        <v>14</v>
      </c>
      <c r="E111" s="1">
        <v>1</v>
      </c>
      <c r="F111" s="1">
        <v>18</v>
      </c>
      <c r="G111" s="1">
        <v>8</v>
      </c>
      <c r="J111" s="1">
        <v>5</v>
      </c>
      <c r="K111" s="1">
        <v>3</v>
      </c>
      <c r="L111" s="1">
        <v>2</v>
      </c>
      <c r="N111" s="1">
        <v>6</v>
      </c>
      <c r="O111" s="1">
        <v>2</v>
      </c>
      <c r="P111" s="1">
        <v>3</v>
      </c>
      <c r="R111" s="1">
        <f t="shared" si="8"/>
        <v>79</v>
      </c>
      <c r="T111" s="11"/>
      <c r="U111" s="11"/>
      <c r="V111" s="12"/>
    </row>
    <row r="112" spans="1:22">
      <c r="A112" s="13" t="s">
        <v>40</v>
      </c>
      <c r="B112" s="1">
        <v>5</v>
      </c>
      <c r="C112" s="1">
        <v>4</v>
      </c>
      <c r="F112" s="1">
        <v>5</v>
      </c>
      <c r="G112" s="1">
        <v>4</v>
      </c>
      <c r="J112" s="1">
        <v>2</v>
      </c>
      <c r="K112" s="1">
        <v>1</v>
      </c>
      <c r="L112" s="1">
        <v>1</v>
      </c>
      <c r="N112" s="1">
        <v>2</v>
      </c>
      <c r="O112" s="1">
        <v>4</v>
      </c>
      <c r="P112" s="1">
        <v>1</v>
      </c>
      <c r="R112" s="1">
        <f t="shared" si="8"/>
        <v>29</v>
      </c>
      <c r="T112" s="11"/>
      <c r="U112" s="11"/>
      <c r="V112" s="12"/>
    </row>
    <row r="113" spans="1:22">
      <c r="A113" s="13" t="s">
        <v>41</v>
      </c>
      <c r="B113" s="1">
        <v>3</v>
      </c>
      <c r="C113" s="1">
        <v>6</v>
      </c>
      <c r="F113" s="1">
        <v>6</v>
      </c>
      <c r="G113" s="1">
        <v>6</v>
      </c>
      <c r="J113" s="1">
        <v>1</v>
      </c>
      <c r="K113" s="1">
        <v>1</v>
      </c>
      <c r="L113" s="1">
        <v>2</v>
      </c>
      <c r="N113" s="1">
        <v>2</v>
      </c>
      <c r="O113" s="1">
        <v>1</v>
      </c>
      <c r="R113" s="1">
        <f t="shared" si="8"/>
        <v>28</v>
      </c>
      <c r="T113" s="11" t="s">
        <v>11</v>
      </c>
      <c r="U113" s="11"/>
      <c r="V113" s="12"/>
    </row>
    <row r="114" spans="1:22">
      <c r="A114" s="13" t="s">
        <v>42</v>
      </c>
      <c r="B114" s="1">
        <v>11</v>
      </c>
      <c r="C114" s="1">
        <v>14</v>
      </c>
      <c r="F114" s="1">
        <v>15</v>
      </c>
      <c r="G114" s="1">
        <v>12</v>
      </c>
      <c r="J114" s="1">
        <v>10</v>
      </c>
      <c r="K114" s="1">
        <v>2</v>
      </c>
      <c r="L114" s="1">
        <v>7</v>
      </c>
      <c r="N114" s="1">
        <v>7</v>
      </c>
      <c r="O114" s="1">
        <v>5</v>
      </c>
      <c r="R114" s="1">
        <f t="shared" si="8"/>
        <v>83</v>
      </c>
      <c r="T114" s="9" t="s">
        <v>7</v>
      </c>
      <c r="U114" s="9" t="s">
        <v>8</v>
      </c>
      <c r="V114" s="12"/>
    </row>
    <row r="115" spans="1:22">
      <c r="A115" s="13" t="s">
        <v>43</v>
      </c>
      <c r="B115" s="1">
        <v>16</v>
      </c>
      <c r="C115" s="1">
        <v>17</v>
      </c>
      <c r="E115" s="1">
        <v>1</v>
      </c>
      <c r="F115" s="1">
        <v>14</v>
      </c>
      <c r="G115" s="1">
        <v>15</v>
      </c>
      <c r="J115" s="1">
        <v>8</v>
      </c>
      <c r="K115" s="1">
        <v>3</v>
      </c>
      <c r="L115" s="1">
        <v>4</v>
      </c>
      <c r="M115" s="1">
        <v>2</v>
      </c>
      <c r="N115" s="1">
        <v>3</v>
      </c>
      <c r="O115" s="1">
        <v>3</v>
      </c>
      <c r="P115" s="1">
        <v>2</v>
      </c>
      <c r="Q115" s="1">
        <v>1</v>
      </c>
      <c r="R115" s="1">
        <f t="shared" si="8"/>
        <v>89</v>
      </c>
      <c r="T115" s="11">
        <v>0.71</v>
      </c>
      <c r="U115" s="11">
        <v>9.7000000000000003E-3</v>
      </c>
      <c r="V115" s="12" t="s">
        <v>9</v>
      </c>
    </row>
    <row r="116" spans="1:22">
      <c r="A116" s="13" t="s">
        <v>44</v>
      </c>
      <c r="B116" s="1">
        <v>2</v>
      </c>
      <c r="C116" s="1">
        <v>4</v>
      </c>
      <c r="G116" s="1">
        <v>5</v>
      </c>
      <c r="J116" s="1">
        <v>1</v>
      </c>
      <c r="N116" s="1">
        <v>1</v>
      </c>
      <c r="P116" s="1">
        <v>1</v>
      </c>
      <c r="R116" s="1">
        <f t="shared" si="8"/>
        <v>14</v>
      </c>
    </row>
    <row r="117" spans="1:22">
      <c r="A117" s="13" t="s">
        <v>45</v>
      </c>
      <c r="C117" s="1">
        <v>3</v>
      </c>
      <c r="F117" s="1">
        <v>3</v>
      </c>
      <c r="G117" s="1">
        <v>3</v>
      </c>
      <c r="L117" s="1">
        <v>2</v>
      </c>
      <c r="M117" s="1">
        <v>1</v>
      </c>
      <c r="N117" s="1">
        <v>1</v>
      </c>
      <c r="O117" s="1">
        <v>1</v>
      </c>
      <c r="P117" s="1">
        <v>1</v>
      </c>
      <c r="R117" s="1">
        <f t="shared" si="8"/>
        <v>15</v>
      </c>
    </row>
    <row r="118" spans="1:22">
      <c r="A118" s="13" t="s">
        <v>46</v>
      </c>
      <c r="B118" s="1">
        <v>4</v>
      </c>
      <c r="C118" s="1">
        <v>8</v>
      </c>
      <c r="F118" s="1">
        <v>5</v>
      </c>
      <c r="G118" s="1">
        <v>5</v>
      </c>
      <c r="J118" s="1">
        <v>3</v>
      </c>
      <c r="L118" s="1">
        <v>1</v>
      </c>
      <c r="N118" s="1">
        <v>1</v>
      </c>
      <c r="P118" s="1">
        <v>2</v>
      </c>
      <c r="R118" s="1">
        <f t="shared" si="8"/>
        <v>29</v>
      </c>
    </row>
    <row r="119" spans="1:22">
      <c r="A119" s="13" t="s">
        <v>47</v>
      </c>
      <c r="B119" s="1">
        <v>13</v>
      </c>
      <c r="C119" s="1">
        <v>21</v>
      </c>
      <c r="F119" s="1">
        <v>17</v>
      </c>
      <c r="G119" s="1">
        <v>18</v>
      </c>
      <c r="J119" s="1">
        <v>9</v>
      </c>
      <c r="M119" s="1">
        <v>1</v>
      </c>
      <c r="N119" s="1">
        <v>3</v>
      </c>
      <c r="O119" s="1">
        <v>2</v>
      </c>
      <c r="P119" s="1">
        <v>2</v>
      </c>
      <c r="Q119" s="1">
        <v>4</v>
      </c>
      <c r="R119" s="1">
        <f t="shared" si="8"/>
        <v>90</v>
      </c>
    </row>
    <row r="120" spans="1:22">
      <c r="A120" s="13" t="s">
        <v>48</v>
      </c>
      <c r="B120" s="1">
        <v>4</v>
      </c>
      <c r="C120" s="1">
        <v>5</v>
      </c>
      <c r="F120" s="1">
        <v>9</v>
      </c>
      <c r="G120" s="1">
        <v>8</v>
      </c>
      <c r="J120" s="1">
        <v>5</v>
      </c>
      <c r="L120" s="1">
        <v>2</v>
      </c>
      <c r="N120" s="1">
        <v>1</v>
      </c>
      <c r="O120" s="1">
        <v>2</v>
      </c>
      <c r="P120" s="1">
        <v>3</v>
      </c>
      <c r="Q120" s="1">
        <v>1</v>
      </c>
      <c r="R120" s="1">
        <f t="shared" si="8"/>
        <v>40</v>
      </c>
    </row>
    <row r="121" spans="1:22">
      <c r="A121" s="13" t="s">
        <v>49</v>
      </c>
      <c r="B121" s="1">
        <v>10</v>
      </c>
      <c r="C121" s="1">
        <v>7</v>
      </c>
      <c r="F121" s="1">
        <v>3</v>
      </c>
      <c r="G121" s="1">
        <v>14</v>
      </c>
      <c r="J121" s="1">
        <v>3</v>
      </c>
      <c r="L121" s="1">
        <v>1</v>
      </c>
      <c r="N121" s="1">
        <v>3</v>
      </c>
      <c r="O121" s="1">
        <v>1</v>
      </c>
      <c r="P121" s="1">
        <v>1</v>
      </c>
      <c r="R121" s="1">
        <f t="shared" si="8"/>
        <v>43</v>
      </c>
    </row>
    <row r="122" spans="1:22">
      <c r="A122" s="13" t="s">
        <v>50</v>
      </c>
      <c r="B122" s="1">
        <v>6</v>
      </c>
      <c r="C122" s="1">
        <v>3</v>
      </c>
      <c r="F122" s="1">
        <v>5</v>
      </c>
      <c r="G122" s="1">
        <v>5</v>
      </c>
      <c r="J122" s="1">
        <v>3</v>
      </c>
      <c r="K122" s="1">
        <v>1</v>
      </c>
      <c r="L122" s="1">
        <v>2</v>
      </c>
      <c r="N122" s="1">
        <v>2</v>
      </c>
      <c r="O122" s="1">
        <v>1</v>
      </c>
      <c r="R122" s="1">
        <f t="shared" si="8"/>
        <v>28</v>
      </c>
    </row>
    <row r="123" spans="1:22">
      <c r="A123" s="13" t="s">
        <v>51</v>
      </c>
      <c r="B123" s="1">
        <v>6</v>
      </c>
      <c r="C123" s="1">
        <v>5</v>
      </c>
      <c r="F123" s="1">
        <v>5</v>
      </c>
      <c r="G123" s="1">
        <v>6</v>
      </c>
      <c r="J123" s="1">
        <v>4</v>
      </c>
      <c r="K123" s="1">
        <v>2</v>
      </c>
      <c r="L123" s="1">
        <v>1</v>
      </c>
      <c r="N123" s="1">
        <v>1</v>
      </c>
      <c r="P123" s="1">
        <v>1</v>
      </c>
      <c r="R123" s="1">
        <f t="shared" si="8"/>
        <v>31</v>
      </c>
    </row>
    <row r="124" spans="1:22">
      <c r="A124" s="13" t="s">
        <v>52</v>
      </c>
      <c r="B124" s="1">
        <v>5</v>
      </c>
      <c r="C124" s="1">
        <v>8</v>
      </c>
      <c r="F124" s="1">
        <v>5</v>
      </c>
      <c r="G124" s="1">
        <v>8</v>
      </c>
      <c r="J124" s="1">
        <v>1</v>
      </c>
      <c r="K124" s="1">
        <v>1</v>
      </c>
      <c r="L124" s="1">
        <v>2</v>
      </c>
      <c r="N124" s="1">
        <v>2</v>
      </c>
      <c r="O124" s="1">
        <v>2</v>
      </c>
      <c r="P124" s="1">
        <v>1</v>
      </c>
      <c r="R124" s="1">
        <f t="shared" si="8"/>
        <v>35</v>
      </c>
    </row>
    <row r="125" spans="1:22">
      <c r="A125" s="13" t="s">
        <v>53</v>
      </c>
      <c r="B125" s="1">
        <v>8</v>
      </c>
      <c r="C125" s="1">
        <v>7</v>
      </c>
      <c r="F125" s="1">
        <v>7</v>
      </c>
      <c r="G125" s="1">
        <v>6</v>
      </c>
      <c r="J125" s="1">
        <v>2</v>
      </c>
      <c r="L125" s="1">
        <v>1</v>
      </c>
      <c r="M125" s="1">
        <v>1</v>
      </c>
      <c r="N125" s="1">
        <v>4</v>
      </c>
      <c r="O125" s="1">
        <v>1</v>
      </c>
      <c r="P125" s="1">
        <v>1</v>
      </c>
      <c r="R125" s="1">
        <f t="shared" si="8"/>
        <v>38</v>
      </c>
    </row>
    <row r="126" spans="1:22">
      <c r="A126" s="13" t="s">
        <v>54</v>
      </c>
      <c r="B126" s="1">
        <v>26</v>
      </c>
      <c r="C126" s="1">
        <v>16</v>
      </c>
      <c r="F126" s="1">
        <v>20</v>
      </c>
      <c r="G126" s="1">
        <v>15</v>
      </c>
      <c r="J126" s="1">
        <v>7</v>
      </c>
      <c r="K126" s="1">
        <v>10</v>
      </c>
      <c r="N126" s="1">
        <v>3</v>
      </c>
      <c r="O126" s="1">
        <v>3</v>
      </c>
      <c r="P126" s="1">
        <v>4</v>
      </c>
      <c r="R126" s="1">
        <f t="shared" si="8"/>
        <v>104</v>
      </c>
    </row>
    <row r="127" spans="1:22">
      <c r="A127" s="13" t="s">
        <v>55</v>
      </c>
      <c r="B127" s="1">
        <v>4</v>
      </c>
      <c r="C127" s="1">
        <v>4</v>
      </c>
      <c r="F127" s="1">
        <v>3</v>
      </c>
      <c r="G127" s="1">
        <v>3</v>
      </c>
      <c r="K127" s="1">
        <v>2</v>
      </c>
      <c r="L127" s="1">
        <v>6</v>
      </c>
      <c r="O127" s="1">
        <v>1</v>
      </c>
      <c r="P127" s="1">
        <v>2</v>
      </c>
      <c r="R127" s="1">
        <f t="shared" si="8"/>
        <v>25</v>
      </c>
    </row>
    <row r="128" spans="1:22">
      <c r="A128" s="13" t="s">
        <v>56</v>
      </c>
      <c r="B128" s="1">
        <v>5</v>
      </c>
      <c r="C128" s="1">
        <v>6</v>
      </c>
      <c r="F128" s="1">
        <v>6</v>
      </c>
      <c r="G128" s="1">
        <v>3</v>
      </c>
      <c r="L128" s="1">
        <v>4</v>
      </c>
      <c r="M128" s="1">
        <v>1</v>
      </c>
      <c r="N128" s="1">
        <v>1</v>
      </c>
      <c r="P128" s="1">
        <v>1</v>
      </c>
      <c r="R128" s="1">
        <f t="shared" si="8"/>
        <v>27</v>
      </c>
    </row>
    <row r="129" spans="1:18">
      <c r="A129" s="13" t="s">
        <v>57</v>
      </c>
      <c r="B129" s="1">
        <v>2</v>
      </c>
      <c r="C129" s="1">
        <v>5</v>
      </c>
      <c r="F129" s="1">
        <v>0</v>
      </c>
      <c r="G129" s="1">
        <v>3</v>
      </c>
      <c r="J129" s="1">
        <v>1</v>
      </c>
      <c r="K129" s="1">
        <v>2</v>
      </c>
      <c r="L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f t="shared" si="8"/>
        <v>18</v>
      </c>
    </row>
    <row r="130" spans="1:18">
      <c r="A130" s="13" t="s">
        <v>58</v>
      </c>
      <c r="B130" s="1">
        <v>6</v>
      </c>
      <c r="C130" s="1">
        <v>10</v>
      </c>
      <c r="F130" s="1">
        <v>6</v>
      </c>
      <c r="G130" s="1">
        <v>7</v>
      </c>
      <c r="L130" s="1">
        <v>2</v>
      </c>
      <c r="N130" s="1">
        <v>5</v>
      </c>
      <c r="P130" s="1">
        <v>1</v>
      </c>
      <c r="Q130" s="1">
        <v>1</v>
      </c>
      <c r="R130" s="1">
        <f t="shared" si="8"/>
        <v>38</v>
      </c>
    </row>
    <row r="131" spans="1:18">
      <c r="A131" s="13" t="s">
        <v>59</v>
      </c>
      <c r="B131" s="1">
        <v>10</v>
      </c>
      <c r="C131" s="1">
        <v>5</v>
      </c>
      <c r="F131" s="1">
        <v>6</v>
      </c>
      <c r="G131" s="1">
        <v>11</v>
      </c>
      <c r="J131" s="1">
        <v>2</v>
      </c>
      <c r="K131" s="1">
        <v>2</v>
      </c>
      <c r="L131" s="1">
        <v>3</v>
      </c>
      <c r="M131" s="1">
        <v>1</v>
      </c>
      <c r="N131" s="1">
        <v>6</v>
      </c>
      <c r="P131" s="1">
        <v>2</v>
      </c>
      <c r="R131" s="1">
        <f t="shared" si="8"/>
        <v>48</v>
      </c>
    </row>
    <row r="132" spans="1:18">
      <c r="A132" s="13" t="s">
        <v>60</v>
      </c>
      <c r="B132" s="1">
        <v>15</v>
      </c>
      <c r="C132" s="1">
        <v>11</v>
      </c>
      <c r="F132" s="1">
        <v>18</v>
      </c>
      <c r="G132" s="1">
        <v>4</v>
      </c>
      <c r="I132" s="1">
        <v>1</v>
      </c>
      <c r="J132" s="1">
        <v>5</v>
      </c>
      <c r="L132" s="1">
        <v>2</v>
      </c>
      <c r="N132" s="1">
        <v>3</v>
      </c>
      <c r="O132" s="1">
        <v>1</v>
      </c>
      <c r="P132" s="1">
        <v>4</v>
      </c>
      <c r="R132" s="1">
        <f t="shared" si="8"/>
        <v>64</v>
      </c>
    </row>
    <row r="133" spans="1:18">
      <c r="A133" s="13" t="s">
        <v>61</v>
      </c>
      <c r="B133" s="1">
        <v>16</v>
      </c>
      <c r="C133" s="1">
        <v>20</v>
      </c>
      <c r="F133" s="1">
        <v>15</v>
      </c>
      <c r="G133" s="1">
        <v>20</v>
      </c>
      <c r="J133" s="1">
        <v>10</v>
      </c>
      <c r="K133" s="1">
        <v>2</v>
      </c>
      <c r="L133" s="1">
        <v>4</v>
      </c>
      <c r="M133" s="1">
        <v>1</v>
      </c>
      <c r="N133" s="1">
        <v>3</v>
      </c>
      <c r="O133" s="1">
        <v>3</v>
      </c>
      <c r="P133" s="1">
        <v>5</v>
      </c>
      <c r="Q133" s="1">
        <v>1</v>
      </c>
      <c r="R133" s="1">
        <f t="shared" si="8"/>
        <v>100</v>
      </c>
    </row>
    <row r="134" spans="1:18">
      <c r="A134" s="13" t="s">
        <v>62</v>
      </c>
      <c r="B134" s="1">
        <v>4</v>
      </c>
      <c r="C134" s="1">
        <v>3</v>
      </c>
      <c r="F134" s="1">
        <v>2</v>
      </c>
      <c r="G134" s="1">
        <v>9</v>
      </c>
      <c r="J134" s="1">
        <v>1</v>
      </c>
      <c r="L134" s="1">
        <v>2</v>
      </c>
      <c r="O134" s="1">
        <v>1</v>
      </c>
      <c r="P134" s="1">
        <v>2</v>
      </c>
      <c r="R134" s="1">
        <f t="shared" si="8"/>
        <v>24</v>
      </c>
    </row>
    <row r="135" spans="1:18">
      <c r="A135" s="13" t="s">
        <v>63</v>
      </c>
      <c r="B135" s="1">
        <v>7</v>
      </c>
      <c r="C135" s="1">
        <v>5</v>
      </c>
      <c r="F135" s="1">
        <v>5</v>
      </c>
      <c r="G135" s="1">
        <v>7</v>
      </c>
      <c r="J135" s="1">
        <v>2</v>
      </c>
      <c r="K135" s="1">
        <v>1</v>
      </c>
      <c r="L135" s="1">
        <v>1</v>
      </c>
      <c r="N135" s="1">
        <v>1</v>
      </c>
      <c r="O135" s="1">
        <v>4</v>
      </c>
      <c r="P135" s="1">
        <v>1</v>
      </c>
      <c r="R135" s="1">
        <f t="shared" si="8"/>
        <v>34</v>
      </c>
    </row>
    <row r="136" spans="1:18">
      <c r="A136" s="13" t="s">
        <v>64</v>
      </c>
      <c r="B136" s="1">
        <v>8</v>
      </c>
      <c r="C136" s="1">
        <v>7</v>
      </c>
      <c r="F136" s="1">
        <v>4</v>
      </c>
      <c r="G136" s="1">
        <v>9</v>
      </c>
      <c r="J136" s="1">
        <v>7</v>
      </c>
      <c r="L136" s="1">
        <v>2</v>
      </c>
      <c r="M136" s="1">
        <v>1</v>
      </c>
      <c r="N136" s="1">
        <v>3</v>
      </c>
      <c r="P136" s="1">
        <v>4</v>
      </c>
      <c r="R136" s="1">
        <f t="shared" si="8"/>
        <v>45</v>
      </c>
    </row>
    <row r="137" spans="1:18">
      <c r="A137" s="13" t="s">
        <v>65</v>
      </c>
      <c r="B137" s="1">
        <v>22</v>
      </c>
      <c r="C137" s="1">
        <v>16</v>
      </c>
      <c r="F137" s="1">
        <v>18</v>
      </c>
      <c r="G137" s="1">
        <v>9</v>
      </c>
      <c r="J137" s="1">
        <v>4</v>
      </c>
      <c r="K137" s="1">
        <v>2</v>
      </c>
      <c r="L137" s="1">
        <v>1</v>
      </c>
      <c r="N137" s="1">
        <v>4</v>
      </c>
      <c r="O137" s="1">
        <v>1</v>
      </c>
      <c r="P137" s="1">
        <v>3</v>
      </c>
      <c r="R137" s="1">
        <f t="shared" si="8"/>
        <v>80</v>
      </c>
    </row>
    <row r="138" spans="1:18">
      <c r="A138" s="13" t="s">
        <v>66</v>
      </c>
      <c r="B138" s="1">
        <v>12</v>
      </c>
      <c r="C138" s="1">
        <v>12</v>
      </c>
      <c r="F138" s="1">
        <v>6</v>
      </c>
      <c r="G138" s="1">
        <v>13</v>
      </c>
      <c r="J138" s="1">
        <v>6</v>
      </c>
      <c r="N138" s="1">
        <v>1</v>
      </c>
      <c r="P138" s="1">
        <v>5</v>
      </c>
      <c r="Q138" s="1">
        <v>1</v>
      </c>
      <c r="R138" s="1">
        <f t="shared" si="8"/>
        <v>56</v>
      </c>
    </row>
    <row r="139" spans="1:18">
      <c r="A139" s="13" t="s">
        <v>67</v>
      </c>
      <c r="B139" s="1">
        <v>6</v>
      </c>
      <c r="C139" s="1">
        <v>1</v>
      </c>
      <c r="F139" s="1">
        <v>2</v>
      </c>
      <c r="G139" s="1">
        <v>3</v>
      </c>
      <c r="J139" s="1">
        <v>4</v>
      </c>
      <c r="K139" s="1">
        <v>2</v>
      </c>
      <c r="O139" s="1">
        <v>1</v>
      </c>
      <c r="P139" s="1">
        <v>1</v>
      </c>
      <c r="R139" s="1">
        <f t="shared" ref="R139:R157" si="9">SUM(B139:Q139)</f>
        <v>20</v>
      </c>
    </row>
    <row r="140" spans="1:18">
      <c r="A140" s="13" t="s">
        <v>68</v>
      </c>
      <c r="B140" s="1">
        <v>6</v>
      </c>
      <c r="C140" s="1">
        <v>6</v>
      </c>
      <c r="F140" s="1">
        <v>2</v>
      </c>
      <c r="G140" s="1">
        <v>7</v>
      </c>
      <c r="J140" s="1">
        <v>3</v>
      </c>
      <c r="K140" s="1">
        <v>4</v>
      </c>
      <c r="L140" s="1">
        <v>2</v>
      </c>
      <c r="N140" s="1">
        <v>1</v>
      </c>
      <c r="R140" s="1">
        <f t="shared" si="9"/>
        <v>31</v>
      </c>
    </row>
    <row r="141" spans="1:18">
      <c r="A141" s="13" t="s">
        <v>69</v>
      </c>
      <c r="B141" s="1">
        <v>6</v>
      </c>
      <c r="C141" s="1">
        <v>4</v>
      </c>
      <c r="F141" s="1">
        <v>3</v>
      </c>
      <c r="G141" s="1">
        <v>5</v>
      </c>
      <c r="J141" s="1">
        <v>4</v>
      </c>
      <c r="L141" s="1">
        <v>2</v>
      </c>
      <c r="N141" s="1">
        <v>6</v>
      </c>
      <c r="R141" s="1">
        <f t="shared" si="9"/>
        <v>30</v>
      </c>
    </row>
    <row r="142" spans="1:18">
      <c r="A142" s="13" t="s">
        <v>70</v>
      </c>
      <c r="B142" s="1">
        <v>6</v>
      </c>
      <c r="C142" s="1">
        <v>8</v>
      </c>
      <c r="F142" s="1">
        <v>7</v>
      </c>
      <c r="G142" s="1">
        <v>2</v>
      </c>
      <c r="J142" s="1">
        <v>1</v>
      </c>
      <c r="L142" s="1">
        <v>1</v>
      </c>
      <c r="N142" s="1">
        <v>1</v>
      </c>
      <c r="R142" s="1">
        <f t="shared" si="9"/>
        <v>26</v>
      </c>
    </row>
    <row r="143" spans="1:18">
      <c r="A143" s="13" t="s">
        <v>71</v>
      </c>
      <c r="B143" s="1">
        <v>6</v>
      </c>
      <c r="C143" s="1">
        <v>11</v>
      </c>
      <c r="F143" s="1">
        <v>9</v>
      </c>
      <c r="G143" s="1">
        <v>9</v>
      </c>
      <c r="J143" s="1">
        <v>2</v>
      </c>
      <c r="K143" s="1">
        <v>1</v>
      </c>
      <c r="N143" s="1">
        <v>5</v>
      </c>
      <c r="O143" s="1">
        <v>1</v>
      </c>
      <c r="P143" s="1">
        <v>1</v>
      </c>
      <c r="Q143" s="1">
        <v>1</v>
      </c>
      <c r="R143" s="1">
        <f t="shared" si="9"/>
        <v>46</v>
      </c>
    </row>
    <row r="144" spans="1:18">
      <c r="A144" s="13" t="s">
        <v>72</v>
      </c>
      <c r="B144" s="1">
        <v>12</v>
      </c>
      <c r="C144" s="1">
        <v>6</v>
      </c>
      <c r="E144" s="1">
        <v>1</v>
      </c>
      <c r="F144" s="1">
        <v>9</v>
      </c>
      <c r="G144" s="1">
        <v>9</v>
      </c>
      <c r="J144" s="1">
        <v>1</v>
      </c>
      <c r="L144" s="1">
        <v>2</v>
      </c>
      <c r="M144" s="1">
        <v>1</v>
      </c>
      <c r="N144" s="1">
        <v>4</v>
      </c>
      <c r="Q144" s="1">
        <v>1</v>
      </c>
      <c r="R144" s="1">
        <f t="shared" si="9"/>
        <v>46</v>
      </c>
    </row>
    <row r="145" spans="1:18">
      <c r="A145" s="13" t="s">
        <v>73</v>
      </c>
      <c r="B145" s="1">
        <v>2</v>
      </c>
      <c r="C145" s="1">
        <v>6</v>
      </c>
      <c r="F145" s="1">
        <v>3</v>
      </c>
      <c r="G145" s="1">
        <v>4</v>
      </c>
      <c r="J145" s="1">
        <v>2</v>
      </c>
      <c r="K145" s="1">
        <v>1</v>
      </c>
      <c r="N145" s="1">
        <v>1</v>
      </c>
      <c r="P145" s="1">
        <v>2</v>
      </c>
      <c r="R145" s="1">
        <f t="shared" si="9"/>
        <v>21</v>
      </c>
    </row>
    <row r="146" spans="1:18">
      <c r="A146" s="13" t="s">
        <v>74</v>
      </c>
      <c r="B146" s="1">
        <v>1</v>
      </c>
      <c r="C146" s="1">
        <v>2</v>
      </c>
      <c r="F146" s="1">
        <v>1</v>
      </c>
      <c r="G146" s="1">
        <v>9</v>
      </c>
      <c r="L146" s="1">
        <v>1</v>
      </c>
      <c r="M146" s="1">
        <v>3</v>
      </c>
      <c r="R146" s="1">
        <f t="shared" si="9"/>
        <v>17</v>
      </c>
    </row>
    <row r="147" spans="1:18">
      <c r="A147" s="13" t="s">
        <v>75</v>
      </c>
      <c r="B147" s="1">
        <v>3</v>
      </c>
      <c r="C147" s="1">
        <v>4</v>
      </c>
      <c r="F147" s="1">
        <v>3</v>
      </c>
      <c r="G147" s="1">
        <v>4</v>
      </c>
      <c r="J147" s="1">
        <v>4</v>
      </c>
      <c r="K147" s="1">
        <v>2</v>
      </c>
      <c r="L147" s="1">
        <v>1</v>
      </c>
      <c r="N147" s="1">
        <v>3</v>
      </c>
      <c r="P147" s="1">
        <v>1</v>
      </c>
      <c r="R147" s="1">
        <f t="shared" si="9"/>
        <v>25</v>
      </c>
    </row>
    <row r="148" spans="1:18">
      <c r="A148" s="13" t="s">
        <v>76</v>
      </c>
      <c r="B148" s="1">
        <v>4</v>
      </c>
      <c r="C148" s="1">
        <v>7</v>
      </c>
      <c r="F148" s="1">
        <v>4</v>
      </c>
      <c r="G148" s="1">
        <v>6</v>
      </c>
      <c r="J148" s="1">
        <v>2</v>
      </c>
      <c r="L148" s="1">
        <v>2</v>
      </c>
      <c r="N148" s="1">
        <v>2</v>
      </c>
      <c r="P148" s="1">
        <v>3</v>
      </c>
      <c r="R148" s="1">
        <f t="shared" si="9"/>
        <v>30</v>
      </c>
    </row>
    <row r="149" spans="1:18">
      <c r="A149" s="13" t="s">
        <v>77</v>
      </c>
      <c r="B149" s="1">
        <v>17</v>
      </c>
      <c r="C149" s="1">
        <v>16</v>
      </c>
      <c r="F149" s="1">
        <v>14</v>
      </c>
      <c r="G149" s="1">
        <v>20</v>
      </c>
      <c r="J149" s="1">
        <v>6</v>
      </c>
      <c r="K149" s="1">
        <v>4</v>
      </c>
      <c r="N149" s="1">
        <v>7</v>
      </c>
      <c r="O149" s="1">
        <v>2</v>
      </c>
      <c r="P149" s="1">
        <v>2</v>
      </c>
      <c r="R149" s="1">
        <f t="shared" si="9"/>
        <v>88</v>
      </c>
    </row>
    <row r="150" spans="1:18">
      <c r="A150" s="13" t="s">
        <v>78</v>
      </c>
      <c r="B150" s="1">
        <v>12</v>
      </c>
      <c r="C150" s="1">
        <v>9</v>
      </c>
      <c r="E150" s="1">
        <v>1</v>
      </c>
      <c r="F150" s="1">
        <v>14</v>
      </c>
      <c r="G150" s="1">
        <v>12</v>
      </c>
      <c r="J150" s="1">
        <v>3</v>
      </c>
      <c r="K150" s="1">
        <v>3</v>
      </c>
      <c r="N150" s="1">
        <v>3</v>
      </c>
      <c r="O150" s="1">
        <v>3</v>
      </c>
      <c r="P150" s="1">
        <v>3</v>
      </c>
      <c r="R150" s="1">
        <f t="shared" si="9"/>
        <v>63</v>
      </c>
    </row>
    <row r="151" spans="1:18">
      <c r="A151" s="13" t="s">
        <v>79</v>
      </c>
      <c r="B151" s="1">
        <v>12</v>
      </c>
      <c r="C151" s="1">
        <v>12</v>
      </c>
      <c r="F151" s="1">
        <v>16</v>
      </c>
      <c r="G151" s="1">
        <v>6</v>
      </c>
      <c r="J151" s="1">
        <v>2</v>
      </c>
      <c r="L151" s="1">
        <v>3</v>
      </c>
      <c r="N151" s="1">
        <v>5</v>
      </c>
      <c r="O151" s="1">
        <v>1</v>
      </c>
      <c r="P151" s="1">
        <v>0</v>
      </c>
      <c r="Q151" s="1">
        <v>1</v>
      </c>
      <c r="R151" s="1">
        <f t="shared" si="9"/>
        <v>58</v>
      </c>
    </row>
    <row r="152" spans="1:18">
      <c r="A152" s="13" t="s">
        <v>80</v>
      </c>
      <c r="B152" s="1">
        <v>8</v>
      </c>
      <c r="C152" s="1">
        <v>6</v>
      </c>
      <c r="F152" s="1">
        <v>10</v>
      </c>
      <c r="G152" s="1">
        <v>6</v>
      </c>
      <c r="I152" s="1">
        <v>1</v>
      </c>
      <c r="J152" s="1">
        <v>4</v>
      </c>
      <c r="L152" s="1">
        <v>6</v>
      </c>
      <c r="N152" s="1">
        <v>4</v>
      </c>
      <c r="P152" s="1">
        <v>2</v>
      </c>
      <c r="Q152" s="1">
        <v>1</v>
      </c>
      <c r="R152" s="1">
        <f t="shared" si="9"/>
        <v>48</v>
      </c>
    </row>
    <row r="153" spans="1:18">
      <c r="A153" s="13" t="s">
        <v>81</v>
      </c>
      <c r="B153" s="1">
        <v>5</v>
      </c>
      <c r="C153" s="1">
        <v>12</v>
      </c>
      <c r="F153" s="1">
        <v>4</v>
      </c>
      <c r="G153" s="1">
        <v>5</v>
      </c>
      <c r="J153" s="1">
        <v>6</v>
      </c>
      <c r="K153" s="1">
        <v>2</v>
      </c>
      <c r="L153" s="1">
        <v>2</v>
      </c>
      <c r="N153" s="1">
        <v>3</v>
      </c>
      <c r="O153" s="1">
        <v>6</v>
      </c>
      <c r="R153" s="1">
        <f t="shared" si="9"/>
        <v>45</v>
      </c>
    </row>
    <row r="154" spans="1:18">
      <c r="A154" s="13" t="s">
        <v>82</v>
      </c>
      <c r="C154" s="1">
        <v>3</v>
      </c>
      <c r="F154" s="1">
        <v>7</v>
      </c>
      <c r="G154" s="1">
        <v>6</v>
      </c>
      <c r="L154" s="1">
        <v>5</v>
      </c>
      <c r="N154" s="1">
        <v>2</v>
      </c>
      <c r="P154" s="1">
        <v>1</v>
      </c>
      <c r="R154" s="1">
        <f t="shared" si="9"/>
        <v>24</v>
      </c>
    </row>
    <row r="155" spans="1:18">
      <c r="A155" s="13" t="s">
        <v>83</v>
      </c>
      <c r="B155" s="1">
        <v>2</v>
      </c>
      <c r="C155" s="1">
        <v>8</v>
      </c>
      <c r="F155" s="1">
        <v>2</v>
      </c>
      <c r="G155" s="1">
        <v>7</v>
      </c>
      <c r="J155" s="1">
        <v>2</v>
      </c>
      <c r="K155" s="1">
        <v>2</v>
      </c>
      <c r="L155" s="1">
        <v>4</v>
      </c>
      <c r="N155" s="1">
        <v>4</v>
      </c>
      <c r="O155" s="1">
        <v>2</v>
      </c>
      <c r="P155" s="1">
        <v>2</v>
      </c>
      <c r="R155" s="1">
        <f t="shared" si="9"/>
        <v>35</v>
      </c>
    </row>
    <row r="156" spans="1:18">
      <c r="A156" s="13" t="s">
        <v>84</v>
      </c>
      <c r="B156" s="1">
        <v>2</v>
      </c>
      <c r="C156" s="1">
        <v>4</v>
      </c>
      <c r="F156" s="1">
        <v>2</v>
      </c>
      <c r="G156" s="1">
        <v>2</v>
      </c>
      <c r="K156" s="1">
        <v>1</v>
      </c>
      <c r="L156" s="1">
        <v>1</v>
      </c>
      <c r="P156" s="1">
        <v>3</v>
      </c>
      <c r="R156" s="1">
        <f t="shared" si="9"/>
        <v>15</v>
      </c>
    </row>
    <row r="157" spans="1:18">
      <c r="A157" s="13" t="s">
        <v>85</v>
      </c>
      <c r="B157" s="1">
        <v>10</v>
      </c>
      <c r="C157" s="1">
        <v>5</v>
      </c>
      <c r="F157" s="1">
        <v>10</v>
      </c>
      <c r="G157" s="1">
        <v>5</v>
      </c>
      <c r="J157" s="1">
        <v>2</v>
      </c>
      <c r="N157" s="1">
        <v>2</v>
      </c>
      <c r="O157" s="1">
        <v>5</v>
      </c>
      <c r="P157" s="1">
        <v>3</v>
      </c>
      <c r="R157" s="1">
        <f t="shared" si="9"/>
        <v>42</v>
      </c>
    </row>
    <row r="158" spans="1:18" s="20" customFormat="1">
      <c r="A158" s="19" t="s">
        <v>0</v>
      </c>
      <c r="B158" s="20">
        <f t="shared" ref="B158:R158" si="10">SUM(B107:B157)</f>
        <v>410</v>
      </c>
      <c r="C158" s="20">
        <f t="shared" si="10"/>
        <v>424</v>
      </c>
      <c r="D158" s="20">
        <f t="shared" si="10"/>
        <v>0</v>
      </c>
      <c r="E158" s="20">
        <f t="shared" si="10"/>
        <v>4</v>
      </c>
      <c r="F158" s="20">
        <f t="shared" si="10"/>
        <v>389</v>
      </c>
      <c r="G158" s="20">
        <f t="shared" si="10"/>
        <v>411</v>
      </c>
      <c r="H158" s="20">
        <f t="shared" si="10"/>
        <v>0</v>
      </c>
      <c r="I158" s="20">
        <f t="shared" si="10"/>
        <v>2</v>
      </c>
      <c r="J158" s="20">
        <f t="shared" si="10"/>
        <v>164</v>
      </c>
      <c r="K158" s="20">
        <f t="shared" si="10"/>
        <v>65</v>
      </c>
      <c r="L158" s="20">
        <f t="shared" si="10"/>
        <v>99</v>
      </c>
      <c r="M158" s="20">
        <f t="shared" si="10"/>
        <v>17</v>
      </c>
      <c r="N158" s="20">
        <f t="shared" si="10"/>
        <v>132</v>
      </c>
      <c r="O158" s="20">
        <f t="shared" si="10"/>
        <v>73</v>
      </c>
      <c r="P158" s="20">
        <f t="shared" si="10"/>
        <v>89</v>
      </c>
      <c r="Q158" s="20">
        <f t="shared" si="10"/>
        <v>14</v>
      </c>
      <c r="R158" s="20">
        <f t="shared" si="10"/>
        <v>2293</v>
      </c>
    </row>
    <row r="160" spans="1:18" ht="25" customHeight="1">
      <c r="A160" s="2" t="s">
        <v>93</v>
      </c>
      <c r="B160" s="2" t="s">
        <v>127</v>
      </c>
      <c r="C160" s="2" t="s">
        <v>128</v>
      </c>
      <c r="D160" s="2" t="s">
        <v>129</v>
      </c>
      <c r="E160" s="3" t="s">
        <v>130</v>
      </c>
      <c r="F160" s="2" t="s">
        <v>131</v>
      </c>
      <c r="G160" s="2" t="s">
        <v>132</v>
      </c>
      <c r="H160" s="2" t="s">
        <v>133</v>
      </c>
      <c r="I160" s="3" t="s">
        <v>134</v>
      </c>
      <c r="J160" s="2" t="s">
        <v>135</v>
      </c>
      <c r="K160" s="2" t="s">
        <v>136</v>
      </c>
      <c r="L160" s="2" t="s">
        <v>137</v>
      </c>
      <c r="M160" s="2" t="s">
        <v>1</v>
      </c>
      <c r="N160" s="2" t="s">
        <v>138</v>
      </c>
      <c r="O160" s="2" t="s">
        <v>139</v>
      </c>
      <c r="P160" s="2" t="s">
        <v>140</v>
      </c>
      <c r="Q160" s="2" t="s">
        <v>2</v>
      </c>
      <c r="R160" s="7" t="s">
        <v>4</v>
      </c>
    </row>
    <row r="161" spans="1:22">
      <c r="A161" s="13" t="s">
        <v>35</v>
      </c>
      <c r="B161" s="1">
        <v>8</v>
      </c>
      <c r="C161" s="1">
        <v>8</v>
      </c>
      <c r="F161" s="1">
        <v>4</v>
      </c>
      <c r="G161" s="1">
        <v>3</v>
      </c>
      <c r="K161" s="1">
        <v>1</v>
      </c>
      <c r="L161" s="1">
        <v>1</v>
      </c>
      <c r="N161" s="1">
        <v>1</v>
      </c>
      <c r="P161" s="1">
        <v>1</v>
      </c>
      <c r="R161" s="1">
        <f t="shared" ref="R161:R195" si="11">SUM(B161:Q161)</f>
        <v>27</v>
      </c>
      <c r="T161" s="1" t="s">
        <v>12</v>
      </c>
    </row>
    <row r="162" spans="1:22">
      <c r="A162" s="13" t="s">
        <v>36</v>
      </c>
      <c r="B162" s="1">
        <v>11</v>
      </c>
      <c r="C162" s="1">
        <v>9</v>
      </c>
      <c r="F162" s="1">
        <v>4</v>
      </c>
      <c r="G162" s="1">
        <v>12</v>
      </c>
      <c r="J162" s="1">
        <v>6</v>
      </c>
      <c r="K162" s="1">
        <v>6</v>
      </c>
      <c r="L162" s="1">
        <v>3</v>
      </c>
      <c r="M162" s="1">
        <v>1</v>
      </c>
      <c r="N162" s="1">
        <v>12</v>
      </c>
      <c r="O162" s="1">
        <v>1</v>
      </c>
      <c r="P162" s="1">
        <v>4</v>
      </c>
      <c r="R162" s="1">
        <f t="shared" si="11"/>
        <v>69</v>
      </c>
      <c r="T162" s="9" t="s">
        <v>7</v>
      </c>
      <c r="U162" s="9" t="s">
        <v>8</v>
      </c>
      <c r="V162" s="10"/>
    </row>
    <row r="163" spans="1:22">
      <c r="A163" s="13" t="s">
        <v>37</v>
      </c>
      <c r="B163" s="1">
        <v>13</v>
      </c>
      <c r="C163" s="1">
        <v>7</v>
      </c>
      <c r="F163" s="1">
        <v>19</v>
      </c>
      <c r="G163" s="1">
        <v>11</v>
      </c>
      <c r="J163" s="1">
        <v>12</v>
      </c>
      <c r="K163" s="1">
        <v>2</v>
      </c>
      <c r="L163" s="1">
        <v>2</v>
      </c>
      <c r="N163" s="1">
        <v>5</v>
      </c>
      <c r="O163" s="1">
        <v>3</v>
      </c>
      <c r="R163" s="1">
        <f t="shared" si="11"/>
        <v>74</v>
      </c>
      <c r="T163" s="11">
        <f>SUM(B196:I196)/R196</f>
        <v>0.72385428907168037</v>
      </c>
      <c r="U163" s="11">
        <f>SQRT(T163*(1-T163)/R196)</f>
        <v>1.0837146622785176E-2</v>
      </c>
      <c r="V163" s="12" t="s">
        <v>9</v>
      </c>
    </row>
    <row r="164" spans="1:22">
      <c r="A164" s="13" t="s">
        <v>38</v>
      </c>
      <c r="B164" s="1">
        <v>11</v>
      </c>
      <c r="C164" s="1">
        <v>13</v>
      </c>
      <c r="F164" s="1">
        <v>10</v>
      </c>
      <c r="G164" s="1">
        <v>10</v>
      </c>
      <c r="J164" s="1">
        <v>8</v>
      </c>
      <c r="K164" s="1">
        <v>2</v>
      </c>
      <c r="M164" s="1">
        <v>1</v>
      </c>
      <c r="N164" s="1">
        <v>5</v>
      </c>
      <c r="O164" s="1">
        <v>2</v>
      </c>
      <c r="Q164" s="1">
        <v>1</v>
      </c>
      <c r="R164" s="1">
        <f t="shared" si="11"/>
        <v>63</v>
      </c>
      <c r="T164" s="11">
        <f>2*(T163-0.5)</f>
        <v>0.44770857814336074</v>
      </c>
      <c r="U164" s="11">
        <f>U163*2</f>
        <v>2.1674293245570353E-2</v>
      </c>
      <c r="V164" s="12" t="s">
        <v>10</v>
      </c>
    </row>
    <row r="165" spans="1:22">
      <c r="A165" s="13" t="s">
        <v>39</v>
      </c>
      <c r="B165" s="1">
        <v>5</v>
      </c>
      <c r="C165" s="1">
        <v>3</v>
      </c>
      <c r="F165" s="1">
        <v>2</v>
      </c>
      <c r="G165" s="1">
        <v>4</v>
      </c>
      <c r="J165" s="1">
        <v>1</v>
      </c>
      <c r="K165" s="1">
        <v>1</v>
      </c>
      <c r="O165" s="1">
        <v>1</v>
      </c>
      <c r="P165" s="1">
        <v>1</v>
      </c>
      <c r="R165" s="1">
        <f t="shared" si="11"/>
        <v>18</v>
      </c>
      <c r="T165" s="11"/>
      <c r="U165" s="11"/>
      <c r="V165" s="12"/>
    </row>
    <row r="166" spans="1:22">
      <c r="A166" s="13" t="s">
        <v>40</v>
      </c>
      <c r="B166" s="1">
        <v>13</v>
      </c>
      <c r="C166" s="1">
        <v>5</v>
      </c>
      <c r="F166" s="1">
        <v>5</v>
      </c>
      <c r="G166" s="1">
        <v>6</v>
      </c>
      <c r="J166" s="1">
        <v>2</v>
      </c>
      <c r="K166" s="1">
        <v>1</v>
      </c>
      <c r="N166" s="1">
        <v>4</v>
      </c>
      <c r="O166" s="1">
        <v>2</v>
      </c>
      <c r="P166" s="1">
        <v>2</v>
      </c>
      <c r="R166" s="1">
        <f t="shared" si="11"/>
        <v>40</v>
      </c>
      <c r="T166" s="11"/>
      <c r="U166" s="11"/>
      <c r="V166" s="12"/>
    </row>
    <row r="167" spans="1:22">
      <c r="A167" s="13" t="s">
        <v>41</v>
      </c>
      <c r="B167" s="1">
        <v>8</v>
      </c>
      <c r="C167" s="1">
        <v>9</v>
      </c>
      <c r="F167" s="1">
        <v>5</v>
      </c>
      <c r="G167" s="1">
        <v>11</v>
      </c>
      <c r="J167" s="1">
        <v>7</v>
      </c>
      <c r="K167" s="1">
        <v>2</v>
      </c>
      <c r="L167" s="1">
        <v>3</v>
      </c>
      <c r="N167" s="1">
        <v>3</v>
      </c>
      <c r="O167" s="1">
        <v>2</v>
      </c>
      <c r="P167" s="1">
        <v>1</v>
      </c>
      <c r="R167" s="1">
        <f t="shared" si="11"/>
        <v>51</v>
      </c>
      <c r="T167" s="11" t="s">
        <v>11</v>
      </c>
      <c r="U167" s="11"/>
      <c r="V167" s="12"/>
    </row>
    <row r="168" spans="1:22">
      <c r="A168" s="13" t="s">
        <v>42</v>
      </c>
      <c r="B168" s="1">
        <v>13</v>
      </c>
      <c r="C168" s="1">
        <v>12</v>
      </c>
      <c r="F168" s="1">
        <v>14</v>
      </c>
      <c r="G168" s="1">
        <v>11</v>
      </c>
      <c r="J168" s="1">
        <v>5</v>
      </c>
      <c r="L168" s="1">
        <v>3</v>
      </c>
      <c r="O168" s="1">
        <v>1</v>
      </c>
      <c r="P168" s="1">
        <v>3</v>
      </c>
      <c r="R168" s="1">
        <f t="shared" si="11"/>
        <v>62</v>
      </c>
      <c r="T168" s="9" t="s">
        <v>7</v>
      </c>
      <c r="U168" s="9" t="s">
        <v>8</v>
      </c>
      <c r="V168" s="12"/>
    </row>
    <row r="169" spans="1:22">
      <c r="A169" s="13" t="s">
        <v>43</v>
      </c>
      <c r="B169" s="1">
        <v>13</v>
      </c>
      <c r="C169" s="1">
        <v>9</v>
      </c>
      <c r="F169" s="1">
        <v>7</v>
      </c>
      <c r="G169" s="1">
        <v>8</v>
      </c>
      <c r="J169" s="1">
        <v>3</v>
      </c>
      <c r="K169" s="1">
        <v>4</v>
      </c>
      <c r="L169" s="1">
        <v>1</v>
      </c>
      <c r="N169" s="1">
        <v>4</v>
      </c>
      <c r="O169" s="1">
        <v>1</v>
      </c>
      <c r="P169" s="1">
        <v>3</v>
      </c>
      <c r="R169" s="1">
        <f t="shared" si="11"/>
        <v>53</v>
      </c>
      <c r="T169" s="11">
        <v>0.71799999999999997</v>
      </c>
      <c r="U169" s="11">
        <v>1.52E-2</v>
      </c>
      <c r="V169" s="12" t="s">
        <v>9</v>
      </c>
    </row>
    <row r="170" spans="1:22">
      <c r="A170" s="13" t="s">
        <v>44</v>
      </c>
      <c r="B170" s="1">
        <v>11</v>
      </c>
      <c r="C170" s="1">
        <v>10</v>
      </c>
      <c r="F170" s="1">
        <v>11</v>
      </c>
      <c r="G170" s="1">
        <v>5</v>
      </c>
      <c r="J170" s="1">
        <v>1</v>
      </c>
      <c r="K170" s="1">
        <v>1</v>
      </c>
      <c r="L170" s="1">
        <v>1</v>
      </c>
      <c r="N170" s="1">
        <v>4</v>
      </c>
      <c r="O170" s="1">
        <v>3</v>
      </c>
      <c r="P170" s="1">
        <v>2</v>
      </c>
      <c r="Q170" s="1">
        <v>1</v>
      </c>
      <c r="R170" s="1">
        <f t="shared" si="11"/>
        <v>50</v>
      </c>
    </row>
    <row r="171" spans="1:22">
      <c r="A171" s="13" t="s">
        <v>45</v>
      </c>
      <c r="B171" s="1">
        <v>11</v>
      </c>
      <c r="C171" s="1">
        <v>11</v>
      </c>
      <c r="F171" s="1">
        <v>7</v>
      </c>
      <c r="G171" s="1">
        <v>12</v>
      </c>
      <c r="J171" s="1">
        <v>2</v>
      </c>
      <c r="N171" s="1">
        <v>3</v>
      </c>
      <c r="R171" s="1">
        <f t="shared" si="11"/>
        <v>46</v>
      </c>
    </row>
    <row r="172" spans="1:22">
      <c r="A172" s="13" t="s">
        <v>46</v>
      </c>
      <c r="B172" s="1">
        <v>3</v>
      </c>
      <c r="C172" s="1">
        <v>8</v>
      </c>
      <c r="F172" s="1">
        <v>8</v>
      </c>
      <c r="G172" s="1">
        <v>9</v>
      </c>
      <c r="J172" s="1">
        <v>1</v>
      </c>
      <c r="L172" s="1">
        <v>3</v>
      </c>
      <c r="N172" s="1">
        <v>4</v>
      </c>
      <c r="O172" s="1">
        <v>1</v>
      </c>
      <c r="P172" s="1">
        <v>1</v>
      </c>
      <c r="Q172" s="1">
        <v>1</v>
      </c>
      <c r="R172" s="1">
        <f t="shared" si="11"/>
        <v>39</v>
      </c>
    </row>
    <row r="173" spans="1:22">
      <c r="A173" s="13" t="s">
        <v>47</v>
      </c>
      <c r="B173" s="1">
        <v>24</v>
      </c>
      <c r="C173" s="1">
        <v>7</v>
      </c>
      <c r="F173" s="1">
        <v>19</v>
      </c>
      <c r="G173" s="1">
        <v>19</v>
      </c>
      <c r="J173" s="1">
        <v>7</v>
      </c>
      <c r="K173" s="1">
        <v>1</v>
      </c>
      <c r="L173" s="1">
        <v>5</v>
      </c>
      <c r="M173" s="1">
        <v>7</v>
      </c>
      <c r="N173" s="1">
        <v>3</v>
      </c>
      <c r="O173" s="1">
        <v>4</v>
      </c>
      <c r="P173" s="1">
        <v>4</v>
      </c>
      <c r="R173" s="1">
        <f t="shared" si="11"/>
        <v>100</v>
      </c>
    </row>
    <row r="174" spans="1:22">
      <c r="A174" s="13" t="s">
        <v>48</v>
      </c>
      <c r="B174" s="1">
        <v>5</v>
      </c>
      <c r="C174" s="1">
        <v>4</v>
      </c>
      <c r="F174" s="1">
        <v>9</v>
      </c>
      <c r="G174" s="1">
        <v>3</v>
      </c>
      <c r="J174" s="1">
        <v>4</v>
      </c>
      <c r="K174" s="1">
        <v>2</v>
      </c>
      <c r="L174" s="1">
        <v>1</v>
      </c>
      <c r="N174" s="1">
        <v>4</v>
      </c>
      <c r="O174" s="1">
        <v>1</v>
      </c>
      <c r="P174" s="1">
        <v>1</v>
      </c>
      <c r="R174" s="1">
        <f t="shared" si="11"/>
        <v>34</v>
      </c>
    </row>
    <row r="175" spans="1:22">
      <c r="A175" s="13" t="s">
        <v>49</v>
      </c>
      <c r="B175" s="1">
        <v>19</v>
      </c>
      <c r="C175" s="1">
        <v>25</v>
      </c>
      <c r="F175" s="1">
        <v>14</v>
      </c>
      <c r="G175" s="1">
        <v>19</v>
      </c>
      <c r="J175" s="1">
        <v>5</v>
      </c>
      <c r="K175" s="1">
        <v>2</v>
      </c>
      <c r="L175" s="1">
        <v>2</v>
      </c>
      <c r="N175" s="1">
        <v>5</v>
      </c>
      <c r="O175" s="1">
        <v>1</v>
      </c>
      <c r="Q175" s="1">
        <v>1</v>
      </c>
      <c r="R175" s="1">
        <f t="shared" si="11"/>
        <v>93</v>
      </c>
    </row>
    <row r="176" spans="1:22">
      <c r="A176" s="13" t="s">
        <v>50</v>
      </c>
      <c r="B176" s="1">
        <v>3</v>
      </c>
      <c r="C176" s="1">
        <v>3</v>
      </c>
      <c r="F176" s="1">
        <v>6</v>
      </c>
      <c r="G176" s="1">
        <v>2</v>
      </c>
      <c r="J176" s="1">
        <v>7</v>
      </c>
      <c r="K176" s="1">
        <v>3</v>
      </c>
      <c r="R176" s="1">
        <f t="shared" si="11"/>
        <v>24</v>
      </c>
    </row>
    <row r="177" spans="1:18">
      <c r="A177" s="13" t="s">
        <v>51</v>
      </c>
      <c r="B177" s="1">
        <v>2</v>
      </c>
      <c r="C177" s="1">
        <v>5</v>
      </c>
      <c r="F177" s="1">
        <v>6</v>
      </c>
      <c r="G177" s="1">
        <v>6</v>
      </c>
      <c r="J177" s="1">
        <v>1</v>
      </c>
      <c r="K177" s="1">
        <v>1</v>
      </c>
      <c r="L177" s="1">
        <v>1</v>
      </c>
      <c r="N177" s="1">
        <v>3</v>
      </c>
      <c r="R177" s="1">
        <f t="shared" si="11"/>
        <v>25</v>
      </c>
    </row>
    <row r="178" spans="1:18">
      <c r="A178" s="13" t="s">
        <v>52</v>
      </c>
      <c r="B178" s="1">
        <v>15</v>
      </c>
      <c r="C178" s="1">
        <v>7</v>
      </c>
      <c r="F178" s="1">
        <v>4</v>
      </c>
      <c r="G178" s="1">
        <v>14</v>
      </c>
      <c r="J178" s="1">
        <v>4</v>
      </c>
      <c r="K178" s="1">
        <v>5</v>
      </c>
      <c r="L178" s="1">
        <v>1</v>
      </c>
      <c r="N178" s="1">
        <v>5</v>
      </c>
      <c r="O178" s="1">
        <v>2</v>
      </c>
      <c r="P178" s="1">
        <v>1</v>
      </c>
      <c r="R178" s="1">
        <f t="shared" si="11"/>
        <v>58</v>
      </c>
    </row>
    <row r="179" spans="1:18">
      <c r="A179" s="13" t="s">
        <v>53</v>
      </c>
      <c r="B179" s="1">
        <v>1</v>
      </c>
      <c r="C179" s="1">
        <v>1</v>
      </c>
      <c r="G179" s="1">
        <v>2</v>
      </c>
      <c r="R179" s="1">
        <f t="shared" si="11"/>
        <v>4</v>
      </c>
    </row>
    <row r="180" spans="1:18">
      <c r="A180" s="13" t="s">
        <v>54</v>
      </c>
      <c r="B180" s="1">
        <v>10</v>
      </c>
      <c r="C180" s="1">
        <v>10</v>
      </c>
      <c r="F180" s="1">
        <v>5</v>
      </c>
      <c r="G180" s="1">
        <v>11</v>
      </c>
      <c r="J180" s="1">
        <v>2</v>
      </c>
      <c r="K180" s="1">
        <v>1</v>
      </c>
      <c r="N180" s="1">
        <v>4</v>
      </c>
      <c r="P180" s="1">
        <v>2</v>
      </c>
      <c r="Q180" s="1">
        <v>1</v>
      </c>
      <c r="R180" s="1">
        <f t="shared" si="11"/>
        <v>46</v>
      </c>
    </row>
    <row r="181" spans="1:18">
      <c r="A181" s="13" t="s">
        <v>55</v>
      </c>
      <c r="B181" s="1">
        <v>10</v>
      </c>
      <c r="C181" s="1">
        <v>7</v>
      </c>
      <c r="F181" s="1">
        <v>5</v>
      </c>
      <c r="G181" s="1">
        <v>9</v>
      </c>
      <c r="J181" s="1">
        <v>3</v>
      </c>
      <c r="L181" s="1">
        <v>2</v>
      </c>
      <c r="M181" s="1">
        <v>1</v>
      </c>
      <c r="N181" s="1">
        <v>4</v>
      </c>
      <c r="R181" s="1">
        <f t="shared" si="11"/>
        <v>41</v>
      </c>
    </row>
    <row r="182" spans="1:18">
      <c r="A182" s="13" t="s">
        <v>56</v>
      </c>
      <c r="B182" s="1">
        <v>14</v>
      </c>
      <c r="C182" s="1">
        <v>4</v>
      </c>
      <c r="E182" s="1">
        <v>1</v>
      </c>
      <c r="F182" s="1">
        <v>13</v>
      </c>
      <c r="G182" s="1">
        <v>10</v>
      </c>
      <c r="J182" s="1">
        <v>5</v>
      </c>
      <c r="L182" s="1">
        <v>2</v>
      </c>
      <c r="N182" s="1">
        <v>5</v>
      </c>
      <c r="O182" s="1">
        <v>4</v>
      </c>
      <c r="P182" s="1">
        <v>1</v>
      </c>
      <c r="Q182" s="1">
        <v>1</v>
      </c>
      <c r="R182" s="1">
        <f t="shared" si="11"/>
        <v>60</v>
      </c>
    </row>
    <row r="183" spans="1:18">
      <c r="A183" s="13" t="s">
        <v>57</v>
      </c>
      <c r="B183" s="1">
        <v>10</v>
      </c>
      <c r="C183" s="1">
        <v>17</v>
      </c>
      <c r="F183" s="1">
        <v>5</v>
      </c>
      <c r="G183" s="1">
        <v>10</v>
      </c>
      <c r="I183" s="1">
        <v>1</v>
      </c>
      <c r="J183" s="1">
        <v>4</v>
      </c>
      <c r="K183" s="1">
        <v>4</v>
      </c>
      <c r="L183" s="1">
        <v>2</v>
      </c>
      <c r="N183" s="1">
        <v>3</v>
      </c>
      <c r="O183" s="1">
        <v>1</v>
      </c>
      <c r="R183" s="1">
        <f t="shared" si="11"/>
        <v>57</v>
      </c>
    </row>
    <row r="184" spans="1:18">
      <c r="A184" s="13" t="s">
        <v>58</v>
      </c>
      <c r="B184" s="1">
        <v>10</v>
      </c>
      <c r="C184" s="1">
        <v>1</v>
      </c>
      <c r="E184" s="1">
        <v>1</v>
      </c>
      <c r="F184" s="1">
        <v>9</v>
      </c>
      <c r="G184" s="1">
        <v>8</v>
      </c>
      <c r="J184" s="1">
        <v>4</v>
      </c>
      <c r="K184" s="1">
        <v>2</v>
      </c>
      <c r="L184" s="1">
        <v>2</v>
      </c>
      <c r="M184" s="1">
        <v>1</v>
      </c>
      <c r="N184" s="1">
        <v>3</v>
      </c>
      <c r="O184" s="1">
        <v>2</v>
      </c>
      <c r="P184" s="1">
        <v>4</v>
      </c>
      <c r="R184" s="1">
        <f t="shared" si="11"/>
        <v>47</v>
      </c>
    </row>
    <row r="185" spans="1:18">
      <c r="A185" s="13" t="s">
        <v>59</v>
      </c>
      <c r="B185" s="1">
        <v>37</v>
      </c>
      <c r="C185" s="1">
        <v>29</v>
      </c>
      <c r="F185" s="1">
        <v>28</v>
      </c>
      <c r="G185" s="1">
        <v>23</v>
      </c>
      <c r="J185" s="1">
        <v>9</v>
      </c>
      <c r="K185" s="1">
        <v>5</v>
      </c>
      <c r="L185" s="1">
        <v>1</v>
      </c>
      <c r="N185" s="1">
        <v>12</v>
      </c>
      <c r="O185" s="1">
        <v>7</v>
      </c>
      <c r="P185" s="1">
        <v>2</v>
      </c>
      <c r="R185" s="1">
        <f t="shared" si="11"/>
        <v>153</v>
      </c>
    </row>
    <row r="186" spans="1:18">
      <c r="A186" s="13" t="s">
        <v>60</v>
      </c>
      <c r="B186" s="1">
        <v>4</v>
      </c>
      <c r="C186" s="1">
        <v>2</v>
      </c>
      <c r="F186" s="1">
        <v>1</v>
      </c>
      <c r="G186" s="1">
        <v>1</v>
      </c>
      <c r="J186" s="1">
        <v>1</v>
      </c>
      <c r="L186" s="1">
        <v>2</v>
      </c>
      <c r="N186" s="1">
        <v>1</v>
      </c>
      <c r="R186" s="1">
        <f t="shared" si="11"/>
        <v>12</v>
      </c>
    </row>
    <row r="187" spans="1:18">
      <c r="A187" s="13" t="s">
        <v>61</v>
      </c>
      <c r="B187" s="1">
        <v>4</v>
      </c>
      <c r="C187" s="1">
        <v>7</v>
      </c>
      <c r="F187" s="1">
        <v>7</v>
      </c>
      <c r="G187" s="1">
        <v>9</v>
      </c>
      <c r="J187" s="1">
        <v>3</v>
      </c>
      <c r="R187" s="1">
        <f t="shared" si="11"/>
        <v>30</v>
      </c>
    </row>
    <row r="188" spans="1:18">
      <c r="A188" s="13" t="s">
        <v>62</v>
      </c>
      <c r="B188" s="1">
        <v>5</v>
      </c>
      <c r="C188" s="1">
        <v>5</v>
      </c>
      <c r="F188" s="1">
        <v>5</v>
      </c>
      <c r="G188" s="1">
        <v>5</v>
      </c>
      <c r="L188" s="1">
        <v>2</v>
      </c>
      <c r="N188" s="1">
        <v>1</v>
      </c>
      <c r="P188" s="1">
        <v>3</v>
      </c>
      <c r="R188" s="1">
        <f t="shared" si="11"/>
        <v>26</v>
      </c>
    </row>
    <row r="189" spans="1:18">
      <c r="A189" s="13" t="s">
        <v>63</v>
      </c>
      <c r="B189" s="1">
        <v>7</v>
      </c>
      <c r="C189" s="1">
        <v>4</v>
      </c>
      <c r="F189" s="1">
        <v>6</v>
      </c>
      <c r="G189" s="1">
        <v>4</v>
      </c>
      <c r="J189" s="1">
        <v>1</v>
      </c>
      <c r="L189" s="1">
        <v>1</v>
      </c>
      <c r="N189" s="1">
        <v>2</v>
      </c>
      <c r="O189" s="1">
        <v>1</v>
      </c>
      <c r="R189" s="1">
        <f t="shared" si="11"/>
        <v>26</v>
      </c>
    </row>
    <row r="190" spans="1:18">
      <c r="A190" s="13" t="s">
        <v>64</v>
      </c>
      <c r="B190" s="1">
        <v>6</v>
      </c>
      <c r="C190" s="1">
        <v>6</v>
      </c>
      <c r="F190" s="1">
        <v>6</v>
      </c>
      <c r="G190" s="1">
        <v>3</v>
      </c>
      <c r="J190" s="1">
        <v>4</v>
      </c>
      <c r="L190" s="1">
        <v>3</v>
      </c>
      <c r="M190" s="1">
        <v>1</v>
      </c>
      <c r="N190" s="1">
        <v>3</v>
      </c>
      <c r="P190" s="1">
        <v>1</v>
      </c>
      <c r="R190" s="1">
        <f t="shared" si="11"/>
        <v>33</v>
      </c>
    </row>
    <row r="191" spans="1:18">
      <c r="A191" s="13" t="s">
        <v>65</v>
      </c>
      <c r="B191" s="1">
        <v>8</v>
      </c>
      <c r="C191" s="1">
        <v>11</v>
      </c>
      <c r="F191" s="1">
        <v>8</v>
      </c>
      <c r="G191" s="1">
        <v>13</v>
      </c>
      <c r="J191" s="1">
        <v>2</v>
      </c>
      <c r="N191" s="1">
        <v>4</v>
      </c>
      <c r="P191" s="1">
        <v>1</v>
      </c>
      <c r="R191" s="1">
        <f t="shared" si="11"/>
        <v>47</v>
      </c>
    </row>
    <row r="192" spans="1:18">
      <c r="A192" s="13" t="s">
        <v>66</v>
      </c>
      <c r="B192" s="1">
        <v>8</v>
      </c>
      <c r="C192" s="1">
        <v>13</v>
      </c>
      <c r="F192" s="1">
        <v>11</v>
      </c>
      <c r="G192" s="1">
        <v>8</v>
      </c>
      <c r="J192" s="1">
        <v>2</v>
      </c>
      <c r="L192" s="1">
        <v>5</v>
      </c>
      <c r="M192" s="1">
        <v>1</v>
      </c>
      <c r="N192" s="1">
        <v>6</v>
      </c>
      <c r="P192" s="1">
        <v>1</v>
      </c>
      <c r="R192" s="1">
        <f t="shared" si="11"/>
        <v>55</v>
      </c>
    </row>
    <row r="193" spans="1:22">
      <c r="A193" s="13" t="s">
        <v>67</v>
      </c>
      <c r="B193" s="1">
        <v>4</v>
      </c>
      <c r="C193" s="1">
        <v>5</v>
      </c>
      <c r="F193" s="1">
        <v>1</v>
      </c>
      <c r="G193" s="1">
        <v>7</v>
      </c>
      <c r="J193" s="1">
        <v>1</v>
      </c>
      <c r="K193" s="1">
        <v>1</v>
      </c>
      <c r="L193" s="1">
        <v>1</v>
      </c>
      <c r="M193" s="1">
        <v>1</v>
      </c>
      <c r="N193" s="1">
        <v>3</v>
      </c>
      <c r="P193" s="1">
        <v>3</v>
      </c>
      <c r="R193" s="1">
        <f t="shared" si="11"/>
        <v>27</v>
      </c>
    </row>
    <row r="194" spans="1:22">
      <c r="A194" s="13" t="s">
        <v>68</v>
      </c>
      <c r="B194" s="1">
        <v>7</v>
      </c>
      <c r="C194" s="1">
        <v>11</v>
      </c>
      <c r="F194" s="1">
        <v>9</v>
      </c>
      <c r="G194" s="1">
        <v>9</v>
      </c>
      <c r="J194" s="1">
        <v>2</v>
      </c>
      <c r="K194" s="1">
        <v>1</v>
      </c>
      <c r="L194" s="1">
        <v>4</v>
      </c>
      <c r="M194" s="1">
        <v>2</v>
      </c>
      <c r="N194" s="1">
        <v>2</v>
      </c>
      <c r="O194" s="1">
        <v>1</v>
      </c>
      <c r="P194" s="1">
        <v>3</v>
      </c>
      <c r="Q194" s="1">
        <v>1</v>
      </c>
      <c r="R194" s="1">
        <f t="shared" si="11"/>
        <v>52</v>
      </c>
    </row>
    <row r="195" spans="1:22">
      <c r="A195" s="13" t="s">
        <v>69</v>
      </c>
      <c r="B195" s="1">
        <v>8</v>
      </c>
      <c r="C195" s="1">
        <v>10</v>
      </c>
      <c r="F195" s="1">
        <v>14</v>
      </c>
      <c r="G195" s="1">
        <v>6</v>
      </c>
      <c r="J195" s="1">
        <v>5</v>
      </c>
      <c r="K195" s="1">
        <v>2</v>
      </c>
      <c r="L195" s="1">
        <v>3</v>
      </c>
      <c r="N195" s="1">
        <v>7</v>
      </c>
      <c r="O195" s="1">
        <v>2</v>
      </c>
      <c r="P195" s="1">
        <v>3</v>
      </c>
      <c r="R195" s="1">
        <f t="shared" si="11"/>
        <v>60</v>
      </c>
    </row>
    <row r="196" spans="1:22" s="20" customFormat="1">
      <c r="A196" s="19" t="s">
        <v>0</v>
      </c>
      <c r="B196" s="20">
        <f>SUM(B161:B195)</f>
        <v>341</v>
      </c>
      <c r="C196" s="20">
        <f t="shared" ref="C196:R196" si="12">SUM(C161:C195)</f>
        <v>298</v>
      </c>
      <c r="D196" s="20">
        <f t="shared" si="12"/>
        <v>0</v>
      </c>
      <c r="E196" s="20">
        <f t="shared" si="12"/>
        <v>2</v>
      </c>
      <c r="F196" s="20">
        <f t="shared" si="12"/>
        <v>287</v>
      </c>
      <c r="G196" s="20">
        <f t="shared" si="12"/>
        <v>303</v>
      </c>
      <c r="H196" s="20">
        <f t="shared" si="12"/>
        <v>0</v>
      </c>
      <c r="I196" s="20">
        <f t="shared" si="12"/>
        <v>1</v>
      </c>
      <c r="J196" s="20">
        <f t="shared" si="12"/>
        <v>124</v>
      </c>
      <c r="K196" s="20">
        <f t="shared" si="12"/>
        <v>50</v>
      </c>
      <c r="L196" s="20">
        <f t="shared" si="12"/>
        <v>57</v>
      </c>
      <c r="M196" s="20">
        <f t="shared" si="12"/>
        <v>16</v>
      </c>
      <c r="N196" s="20">
        <f t="shared" si="12"/>
        <v>125</v>
      </c>
      <c r="O196" s="20">
        <f t="shared" si="12"/>
        <v>43</v>
      </c>
      <c r="P196" s="20">
        <f t="shared" si="12"/>
        <v>48</v>
      </c>
      <c r="Q196" s="20">
        <f t="shared" si="12"/>
        <v>7</v>
      </c>
      <c r="R196" s="20">
        <f t="shared" si="12"/>
        <v>1702</v>
      </c>
    </row>
    <row r="197" spans="1:22">
      <c r="A197" s="3"/>
    </row>
    <row r="198" spans="1:22" ht="25" customHeight="1">
      <c r="A198" s="2" t="s">
        <v>94</v>
      </c>
      <c r="B198" s="2" t="s">
        <v>127</v>
      </c>
      <c r="C198" s="2" t="s">
        <v>128</v>
      </c>
      <c r="D198" s="2" t="s">
        <v>129</v>
      </c>
      <c r="E198" s="3" t="s">
        <v>130</v>
      </c>
      <c r="F198" s="2" t="s">
        <v>131</v>
      </c>
      <c r="G198" s="2" t="s">
        <v>132</v>
      </c>
      <c r="H198" s="2" t="s">
        <v>133</v>
      </c>
      <c r="I198" s="3" t="s">
        <v>134</v>
      </c>
      <c r="J198" s="2" t="s">
        <v>135</v>
      </c>
      <c r="K198" s="2" t="s">
        <v>136</v>
      </c>
      <c r="L198" s="2" t="s">
        <v>137</v>
      </c>
      <c r="M198" s="2" t="s">
        <v>1</v>
      </c>
      <c r="N198" s="2" t="s">
        <v>138</v>
      </c>
      <c r="O198" s="2" t="s">
        <v>139</v>
      </c>
      <c r="P198" s="2" t="s">
        <v>140</v>
      </c>
      <c r="Q198" s="2" t="s">
        <v>2</v>
      </c>
      <c r="R198" s="7" t="s">
        <v>4</v>
      </c>
    </row>
    <row r="199" spans="1:22">
      <c r="A199" s="1" t="s">
        <v>35</v>
      </c>
      <c r="B199" s="1">
        <v>10</v>
      </c>
      <c r="C199" s="1">
        <v>6</v>
      </c>
      <c r="F199" s="1">
        <v>7</v>
      </c>
      <c r="G199" s="1">
        <v>8</v>
      </c>
      <c r="K199" s="1">
        <v>3</v>
      </c>
      <c r="M199" s="1">
        <v>1</v>
      </c>
      <c r="O199" s="1">
        <v>3</v>
      </c>
      <c r="R199" s="1">
        <f t="shared" ref="R199:R218" si="13">SUM(B199:Q199)</f>
        <v>38</v>
      </c>
      <c r="T199" s="1" t="s">
        <v>12</v>
      </c>
    </row>
    <row r="200" spans="1:22">
      <c r="A200" s="1" t="s">
        <v>36</v>
      </c>
      <c r="B200" s="1">
        <v>9</v>
      </c>
      <c r="C200" s="1">
        <v>10</v>
      </c>
      <c r="F200" s="1">
        <v>7</v>
      </c>
      <c r="G200" s="1">
        <v>11</v>
      </c>
      <c r="J200" s="1">
        <v>4</v>
      </c>
      <c r="K200" s="1">
        <v>12</v>
      </c>
      <c r="N200" s="1">
        <v>6</v>
      </c>
      <c r="O200" s="1">
        <v>8</v>
      </c>
      <c r="P200" s="1">
        <v>3</v>
      </c>
      <c r="Q200" s="1">
        <v>1</v>
      </c>
      <c r="R200" s="1">
        <f t="shared" si="13"/>
        <v>71</v>
      </c>
      <c r="T200" s="9" t="s">
        <v>7</v>
      </c>
      <c r="U200" s="9" t="s">
        <v>8</v>
      </c>
      <c r="V200" s="10"/>
    </row>
    <row r="201" spans="1:22">
      <c r="A201" s="1" t="s">
        <v>37</v>
      </c>
      <c r="B201" s="1">
        <v>6</v>
      </c>
      <c r="C201" s="1">
        <v>13</v>
      </c>
      <c r="F201" s="1">
        <v>6</v>
      </c>
      <c r="G201" s="1">
        <v>11</v>
      </c>
      <c r="K201" s="1">
        <v>3</v>
      </c>
      <c r="M201" s="1">
        <v>1</v>
      </c>
      <c r="O201" s="1">
        <v>3</v>
      </c>
      <c r="R201" s="1">
        <f t="shared" si="13"/>
        <v>43</v>
      </c>
      <c r="T201" s="11">
        <f>SUM(B219:I219)/R219</f>
        <v>0.67582804792107121</v>
      </c>
      <c r="U201" s="11">
        <f>SQRT(T201*(1-T201)/R219)</f>
        <v>1.2425521530970323E-2</v>
      </c>
      <c r="V201" s="12" t="s">
        <v>9</v>
      </c>
    </row>
    <row r="202" spans="1:22">
      <c r="A202" s="1" t="s">
        <v>38</v>
      </c>
      <c r="B202" s="1">
        <v>14</v>
      </c>
      <c r="C202" s="1">
        <v>14</v>
      </c>
      <c r="F202" s="1">
        <v>25</v>
      </c>
      <c r="G202" s="1">
        <v>17</v>
      </c>
      <c r="J202" s="1">
        <v>15</v>
      </c>
      <c r="K202" s="1">
        <v>5</v>
      </c>
      <c r="L202" s="1">
        <v>1</v>
      </c>
      <c r="N202" s="1">
        <v>6</v>
      </c>
      <c r="O202" s="1">
        <v>7</v>
      </c>
      <c r="R202" s="1">
        <f t="shared" si="13"/>
        <v>104</v>
      </c>
      <c r="T202" s="11">
        <f>2*(T201-0.5)</f>
        <v>0.35165609584214241</v>
      </c>
      <c r="U202" s="11">
        <f>U201*2</f>
        <v>2.4851043061940647E-2</v>
      </c>
      <c r="V202" s="12" t="s">
        <v>10</v>
      </c>
    </row>
    <row r="203" spans="1:22">
      <c r="A203" s="1" t="s">
        <v>39</v>
      </c>
      <c r="B203" s="1">
        <v>9</v>
      </c>
      <c r="C203" s="1">
        <v>22</v>
      </c>
      <c r="F203" s="1">
        <v>12</v>
      </c>
      <c r="G203" s="1">
        <v>13</v>
      </c>
      <c r="J203" s="1">
        <v>2</v>
      </c>
      <c r="K203" s="1">
        <v>2</v>
      </c>
      <c r="N203" s="1">
        <v>4</v>
      </c>
      <c r="O203" s="1">
        <v>3</v>
      </c>
      <c r="P203" s="1">
        <v>1</v>
      </c>
      <c r="R203" s="1">
        <f t="shared" si="13"/>
        <v>68</v>
      </c>
      <c r="T203" s="11"/>
      <c r="U203" s="11"/>
      <c r="V203" s="12"/>
    </row>
    <row r="204" spans="1:22">
      <c r="A204" s="1" t="s">
        <v>40</v>
      </c>
      <c r="B204" s="1">
        <v>15</v>
      </c>
      <c r="C204" s="1">
        <v>10</v>
      </c>
      <c r="F204" s="1">
        <v>13</v>
      </c>
      <c r="G204" s="1">
        <v>12</v>
      </c>
      <c r="J204" s="1">
        <v>6</v>
      </c>
      <c r="K204" s="1">
        <v>10</v>
      </c>
      <c r="N204" s="1">
        <v>5</v>
      </c>
      <c r="O204" s="1">
        <v>7</v>
      </c>
      <c r="R204" s="1">
        <f t="shared" si="13"/>
        <v>78</v>
      </c>
      <c r="T204" s="11"/>
      <c r="U204" s="11"/>
      <c r="V204" s="12"/>
    </row>
    <row r="205" spans="1:22">
      <c r="A205" s="1" t="s">
        <v>41</v>
      </c>
      <c r="B205" s="1">
        <v>10</v>
      </c>
      <c r="C205" s="1">
        <v>11</v>
      </c>
      <c r="F205" s="1">
        <v>9</v>
      </c>
      <c r="G205" s="1">
        <v>8</v>
      </c>
      <c r="J205" s="1">
        <v>1</v>
      </c>
      <c r="K205" s="1">
        <v>4</v>
      </c>
      <c r="L205" s="1">
        <v>1</v>
      </c>
      <c r="M205" s="1">
        <v>2</v>
      </c>
      <c r="N205" s="1">
        <v>4</v>
      </c>
      <c r="O205" s="1">
        <v>5</v>
      </c>
      <c r="R205" s="1">
        <f t="shared" si="13"/>
        <v>55</v>
      </c>
      <c r="T205" s="11" t="s">
        <v>11</v>
      </c>
      <c r="U205" s="11"/>
      <c r="V205" s="12"/>
    </row>
    <row r="206" spans="1:22">
      <c r="A206" s="1" t="s">
        <v>42</v>
      </c>
      <c r="B206" s="1">
        <v>11</v>
      </c>
      <c r="C206" s="1">
        <v>8</v>
      </c>
      <c r="F206" s="1">
        <v>7</v>
      </c>
      <c r="G206" s="1">
        <v>19</v>
      </c>
      <c r="J206" s="1">
        <v>4</v>
      </c>
      <c r="K206" s="1">
        <v>6</v>
      </c>
      <c r="N206" s="1">
        <v>9</v>
      </c>
      <c r="O206" s="1">
        <v>9</v>
      </c>
      <c r="R206" s="1">
        <f t="shared" si="13"/>
        <v>73</v>
      </c>
      <c r="T206" s="9" t="s">
        <v>7</v>
      </c>
      <c r="U206" s="9" t="s">
        <v>8</v>
      </c>
      <c r="V206" s="12"/>
    </row>
    <row r="207" spans="1:22">
      <c r="A207" s="1" t="s">
        <v>43</v>
      </c>
      <c r="B207" s="1">
        <v>7</v>
      </c>
      <c r="C207" s="1">
        <v>23</v>
      </c>
      <c r="F207" s="1">
        <v>8</v>
      </c>
      <c r="G207" s="1">
        <v>14</v>
      </c>
      <c r="J207" s="1">
        <v>7</v>
      </c>
      <c r="K207" s="1">
        <v>9</v>
      </c>
      <c r="M207" s="1">
        <v>1</v>
      </c>
      <c r="N207" s="1">
        <v>3</v>
      </c>
      <c r="O207" s="1">
        <v>7</v>
      </c>
      <c r="Q207" s="1">
        <v>1</v>
      </c>
      <c r="R207" s="1">
        <f t="shared" si="13"/>
        <v>80</v>
      </c>
      <c r="T207" s="11">
        <v>0.68400000000000005</v>
      </c>
      <c r="U207" s="11">
        <v>1.8499999999999999E-2</v>
      </c>
      <c r="V207" s="12" t="s">
        <v>9</v>
      </c>
    </row>
    <row r="208" spans="1:22">
      <c r="A208" s="1" t="s">
        <v>44</v>
      </c>
      <c r="B208" s="1">
        <v>15</v>
      </c>
      <c r="C208" s="1">
        <v>9</v>
      </c>
      <c r="E208" s="1">
        <v>1</v>
      </c>
      <c r="F208" s="1">
        <v>15</v>
      </c>
      <c r="G208" s="1">
        <v>9</v>
      </c>
      <c r="H208" s="1">
        <v>3</v>
      </c>
      <c r="J208" s="1">
        <v>8</v>
      </c>
      <c r="K208" s="1">
        <v>3</v>
      </c>
      <c r="N208" s="1">
        <v>5</v>
      </c>
      <c r="O208" s="1">
        <v>8</v>
      </c>
      <c r="P208" s="1">
        <v>2</v>
      </c>
      <c r="R208" s="1">
        <f t="shared" si="13"/>
        <v>78</v>
      </c>
    </row>
    <row r="209" spans="1:22">
      <c r="A209" s="1" t="s">
        <v>45</v>
      </c>
      <c r="B209" s="1">
        <v>10</v>
      </c>
      <c r="C209" s="1">
        <v>15</v>
      </c>
      <c r="E209" s="1">
        <v>1</v>
      </c>
      <c r="F209" s="1">
        <v>12</v>
      </c>
      <c r="G209" s="1">
        <v>8</v>
      </c>
      <c r="J209" s="1">
        <v>7</v>
      </c>
      <c r="K209" s="1">
        <v>3</v>
      </c>
      <c r="N209" s="1">
        <v>6</v>
      </c>
      <c r="O209" s="1">
        <v>5</v>
      </c>
      <c r="P209" s="1">
        <v>1</v>
      </c>
      <c r="R209" s="1">
        <f t="shared" si="13"/>
        <v>68</v>
      </c>
    </row>
    <row r="210" spans="1:22">
      <c r="A210" s="1" t="s">
        <v>46</v>
      </c>
      <c r="B210" s="1">
        <v>11</v>
      </c>
      <c r="C210" s="1">
        <v>12</v>
      </c>
      <c r="F210" s="1">
        <v>8</v>
      </c>
      <c r="G210" s="1">
        <v>6</v>
      </c>
      <c r="J210" s="1">
        <v>10</v>
      </c>
      <c r="K210" s="1">
        <v>10</v>
      </c>
      <c r="L210" s="1">
        <v>1</v>
      </c>
      <c r="N210" s="1">
        <v>2</v>
      </c>
      <c r="O210" s="1">
        <v>3</v>
      </c>
      <c r="R210" s="1">
        <f t="shared" si="13"/>
        <v>63</v>
      </c>
    </row>
    <row r="211" spans="1:22">
      <c r="A211" s="1" t="s">
        <v>47</v>
      </c>
      <c r="B211" s="1">
        <v>5</v>
      </c>
      <c r="C211" s="1">
        <v>12</v>
      </c>
      <c r="F211" s="1">
        <v>12</v>
      </c>
      <c r="G211" s="1">
        <v>12</v>
      </c>
      <c r="J211" s="1">
        <v>3</v>
      </c>
      <c r="K211" s="1">
        <v>6</v>
      </c>
      <c r="N211" s="1">
        <v>3</v>
      </c>
      <c r="O211" s="1">
        <v>3</v>
      </c>
      <c r="P211" s="1">
        <v>1</v>
      </c>
      <c r="R211" s="1">
        <f t="shared" si="13"/>
        <v>57</v>
      </c>
    </row>
    <row r="212" spans="1:22">
      <c r="A212" s="1" t="s">
        <v>48</v>
      </c>
      <c r="B212" s="1">
        <v>12</v>
      </c>
      <c r="C212" s="1">
        <v>9</v>
      </c>
      <c r="F212" s="1">
        <v>4</v>
      </c>
      <c r="G212" s="1">
        <v>4</v>
      </c>
      <c r="K212" s="1">
        <v>8</v>
      </c>
      <c r="N212" s="1">
        <v>4</v>
      </c>
      <c r="O212" s="1">
        <v>5</v>
      </c>
      <c r="R212" s="1">
        <f t="shared" si="13"/>
        <v>46</v>
      </c>
    </row>
    <row r="213" spans="1:22">
      <c r="A213" s="1" t="s">
        <v>49</v>
      </c>
      <c r="B213" s="1">
        <v>5</v>
      </c>
      <c r="C213" s="1">
        <v>9</v>
      </c>
      <c r="F213" s="1">
        <v>1</v>
      </c>
      <c r="G213" s="1">
        <v>4</v>
      </c>
      <c r="J213" s="1">
        <v>5</v>
      </c>
      <c r="K213" s="1">
        <v>4</v>
      </c>
      <c r="R213" s="1">
        <f t="shared" si="13"/>
        <v>28</v>
      </c>
    </row>
    <row r="214" spans="1:22">
      <c r="A214" s="1" t="s">
        <v>50</v>
      </c>
      <c r="B214" s="1">
        <v>23</v>
      </c>
      <c r="C214" s="1">
        <v>21</v>
      </c>
      <c r="F214" s="1">
        <v>21</v>
      </c>
      <c r="G214" s="1">
        <v>16</v>
      </c>
      <c r="I214" s="1">
        <v>2</v>
      </c>
      <c r="J214" s="1">
        <v>16</v>
      </c>
      <c r="K214" s="1">
        <v>13</v>
      </c>
      <c r="L214" s="1">
        <v>1</v>
      </c>
      <c r="M214" s="1">
        <v>1</v>
      </c>
      <c r="N214" s="1">
        <v>11</v>
      </c>
      <c r="O214" s="1">
        <v>11</v>
      </c>
      <c r="P214" s="1">
        <v>4</v>
      </c>
      <c r="R214" s="1">
        <f t="shared" si="13"/>
        <v>140</v>
      </c>
    </row>
    <row r="215" spans="1:22">
      <c r="A215" s="1" t="s">
        <v>51</v>
      </c>
      <c r="B215" s="1">
        <v>14</v>
      </c>
      <c r="C215" s="1">
        <v>18</v>
      </c>
      <c r="F215" s="1">
        <v>9</v>
      </c>
      <c r="G215" s="1">
        <v>9</v>
      </c>
      <c r="J215" s="1">
        <v>5</v>
      </c>
      <c r="K215" s="1">
        <v>9</v>
      </c>
      <c r="N215" s="1">
        <v>4</v>
      </c>
      <c r="O215" s="1">
        <v>1</v>
      </c>
      <c r="R215" s="1">
        <f t="shared" si="13"/>
        <v>69</v>
      </c>
    </row>
    <row r="216" spans="1:22">
      <c r="A216" s="1" t="s">
        <v>52</v>
      </c>
      <c r="B216" s="1">
        <v>19</v>
      </c>
      <c r="C216" s="1">
        <v>18</v>
      </c>
      <c r="F216" s="1">
        <v>10</v>
      </c>
      <c r="G216" s="1">
        <v>8</v>
      </c>
      <c r="J216" s="1">
        <v>7</v>
      </c>
      <c r="K216" s="1">
        <v>10</v>
      </c>
      <c r="L216" s="1">
        <v>1</v>
      </c>
      <c r="N216" s="1">
        <v>8</v>
      </c>
      <c r="O216" s="1">
        <v>5</v>
      </c>
      <c r="R216" s="1">
        <f t="shared" si="13"/>
        <v>86</v>
      </c>
    </row>
    <row r="217" spans="1:22">
      <c r="A217" s="1" t="s">
        <v>53</v>
      </c>
      <c r="B217" s="1">
        <v>37</v>
      </c>
      <c r="C217" s="1">
        <v>14</v>
      </c>
      <c r="E217" s="1">
        <v>1</v>
      </c>
      <c r="F217" s="1">
        <v>18</v>
      </c>
      <c r="G217" s="1">
        <v>19</v>
      </c>
      <c r="J217" s="1">
        <v>9</v>
      </c>
      <c r="K217" s="1">
        <v>3</v>
      </c>
      <c r="N217" s="1">
        <v>9</v>
      </c>
      <c r="O217" s="1">
        <v>10</v>
      </c>
      <c r="Q217" s="1">
        <v>1</v>
      </c>
      <c r="R217" s="1">
        <f t="shared" si="13"/>
        <v>121</v>
      </c>
    </row>
    <row r="218" spans="1:22">
      <c r="A218" s="1" t="s">
        <v>54</v>
      </c>
      <c r="B218" s="1">
        <v>12</v>
      </c>
      <c r="C218" s="1">
        <v>15</v>
      </c>
      <c r="F218" s="1">
        <v>9</v>
      </c>
      <c r="G218" s="1">
        <v>7</v>
      </c>
      <c r="J218" s="1">
        <v>5</v>
      </c>
      <c r="K218" s="1">
        <v>2</v>
      </c>
      <c r="N218" s="1">
        <v>1</v>
      </c>
      <c r="O218" s="1">
        <v>2</v>
      </c>
      <c r="R218" s="1">
        <f t="shared" si="13"/>
        <v>53</v>
      </c>
    </row>
    <row r="219" spans="1:22" s="20" customFormat="1">
      <c r="A219" s="19" t="s">
        <v>0</v>
      </c>
      <c r="B219" s="20">
        <f>SUM(B199:B218)</f>
        <v>254</v>
      </c>
      <c r="C219" s="20">
        <f>SUM(C199:C218)</f>
        <v>269</v>
      </c>
      <c r="D219" s="20">
        <f t="shared" ref="D219:P219" si="14">SUM(D199:D218)</f>
        <v>0</v>
      </c>
      <c r="E219" s="20">
        <f>SUM(E199:E218)</f>
        <v>3</v>
      </c>
      <c r="F219" s="20">
        <f t="shared" si="14"/>
        <v>213</v>
      </c>
      <c r="G219" s="20">
        <f>SUM(G199:G218)</f>
        <v>215</v>
      </c>
      <c r="H219" s="20">
        <f t="shared" si="14"/>
        <v>3</v>
      </c>
      <c r="I219" s="20">
        <f>SUM(I199:I218)</f>
        <v>2</v>
      </c>
      <c r="J219" s="20">
        <f t="shared" si="14"/>
        <v>114</v>
      </c>
      <c r="K219" s="20">
        <f t="shared" si="14"/>
        <v>125</v>
      </c>
      <c r="L219" s="20">
        <f t="shared" si="14"/>
        <v>5</v>
      </c>
      <c r="M219" s="20">
        <f>SUM(M199:M218)</f>
        <v>6</v>
      </c>
      <c r="N219" s="20">
        <f t="shared" si="14"/>
        <v>90</v>
      </c>
      <c r="O219" s="20">
        <f>SUM(O199:O218)</f>
        <v>105</v>
      </c>
      <c r="P219" s="20">
        <f t="shared" si="14"/>
        <v>12</v>
      </c>
      <c r="Q219" s="20">
        <f>SUM(Q199:Q218)</f>
        <v>3</v>
      </c>
      <c r="R219" s="20">
        <f>SUM(R199:R218)</f>
        <v>1419</v>
      </c>
    </row>
    <row r="220" spans="1:22">
      <c r="A220" s="3"/>
    </row>
    <row r="221" spans="1:22" ht="25" customHeight="1">
      <c r="A221" s="2" t="s">
        <v>95</v>
      </c>
      <c r="B221" s="2" t="s">
        <v>127</v>
      </c>
      <c r="C221" s="2" t="s">
        <v>128</v>
      </c>
      <c r="D221" s="2" t="s">
        <v>129</v>
      </c>
      <c r="E221" s="3" t="s">
        <v>130</v>
      </c>
      <c r="F221" s="2" t="s">
        <v>131</v>
      </c>
      <c r="G221" s="2" t="s">
        <v>132</v>
      </c>
      <c r="H221" s="2" t="s">
        <v>133</v>
      </c>
      <c r="I221" s="3" t="s">
        <v>134</v>
      </c>
      <c r="J221" s="2" t="s">
        <v>135</v>
      </c>
      <c r="K221" s="2" t="s">
        <v>136</v>
      </c>
      <c r="L221" s="2" t="s">
        <v>137</v>
      </c>
      <c r="M221" s="2" t="s">
        <v>1</v>
      </c>
      <c r="N221" s="2" t="s">
        <v>138</v>
      </c>
      <c r="O221" s="2" t="s">
        <v>139</v>
      </c>
      <c r="P221" s="2" t="s">
        <v>140</v>
      </c>
      <c r="Q221" s="2" t="s">
        <v>2</v>
      </c>
      <c r="R221" s="7" t="s">
        <v>4</v>
      </c>
    </row>
    <row r="222" spans="1:22">
      <c r="A222" s="1" t="s">
        <v>35</v>
      </c>
      <c r="B222" s="1">
        <v>17</v>
      </c>
      <c r="D222" s="1">
        <v>26</v>
      </c>
      <c r="F222" s="1">
        <v>13</v>
      </c>
      <c r="H222" s="1">
        <v>8</v>
      </c>
      <c r="J222" s="1">
        <v>11</v>
      </c>
      <c r="K222" s="1">
        <v>9</v>
      </c>
      <c r="M222" s="1">
        <v>1</v>
      </c>
      <c r="N222" s="1">
        <v>7</v>
      </c>
      <c r="O222" s="1">
        <v>6</v>
      </c>
      <c r="P222" s="1">
        <v>3</v>
      </c>
      <c r="R222" s="1">
        <f t="shared" ref="R222:R236" si="15">SUM(B222:Q222)</f>
        <v>101</v>
      </c>
      <c r="T222" s="1" t="s">
        <v>12</v>
      </c>
    </row>
    <row r="223" spans="1:22">
      <c r="A223" s="1" t="s">
        <v>36</v>
      </c>
      <c r="B223" s="1">
        <v>22</v>
      </c>
      <c r="D223" s="1">
        <v>18</v>
      </c>
      <c r="E223" s="1">
        <v>1</v>
      </c>
      <c r="F223" s="1">
        <v>12</v>
      </c>
      <c r="H223" s="1">
        <v>20</v>
      </c>
      <c r="J223" s="1">
        <v>11</v>
      </c>
      <c r="K223" s="1">
        <v>13</v>
      </c>
      <c r="L223" s="1">
        <v>1</v>
      </c>
      <c r="M223" s="1">
        <v>1</v>
      </c>
      <c r="N223" s="1">
        <v>12</v>
      </c>
      <c r="O223" s="1">
        <v>4</v>
      </c>
      <c r="P223" s="1">
        <v>3</v>
      </c>
      <c r="R223" s="1">
        <f t="shared" si="15"/>
        <v>118</v>
      </c>
      <c r="T223" s="9" t="s">
        <v>7</v>
      </c>
      <c r="U223" s="9" t="s">
        <v>8</v>
      </c>
      <c r="V223" s="10"/>
    </row>
    <row r="224" spans="1:22">
      <c r="A224" s="1" t="s">
        <v>37</v>
      </c>
      <c r="B224" s="1">
        <v>12</v>
      </c>
      <c r="D224" s="1">
        <v>11</v>
      </c>
      <c r="F224" s="1">
        <v>13</v>
      </c>
      <c r="H224" s="1">
        <v>5</v>
      </c>
      <c r="J224" s="1">
        <v>5</v>
      </c>
      <c r="K224" s="1">
        <v>2</v>
      </c>
      <c r="M224" s="1">
        <v>1</v>
      </c>
      <c r="N224" s="1">
        <v>5</v>
      </c>
      <c r="O224" s="1">
        <v>4</v>
      </c>
      <c r="P224" s="1">
        <v>4</v>
      </c>
      <c r="R224" s="1">
        <f t="shared" si="15"/>
        <v>62</v>
      </c>
      <c r="T224" s="11">
        <f>SUM(B237:I237)/R237</f>
        <v>0.62763268744734624</v>
      </c>
      <c r="U224" s="11">
        <f>SQRT(T224*(1-T224)/R237)</f>
        <v>1.4031793754499174E-2</v>
      </c>
      <c r="V224" s="12" t="s">
        <v>9</v>
      </c>
    </row>
    <row r="225" spans="1:22">
      <c r="A225" s="1" t="s">
        <v>38</v>
      </c>
      <c r="B225" s="1">
        <v>13</v>
      </c>
      <c r="D225" s="1">
        <v>10</v>
      </c>
      <c r="F225" s="1">
        <v>7</v>
      </c>
      <c r="H225" s="1">
        <v>9</v>
      </c>
      <c r="J225" s="1">
        <v>4</v>
      </c>
      <c r="K225" s="1">
        <v>4</v>
      </c>
      <c r="L225" s="1">
        <v>1</v>
      </c>
      <c r="M225" s="1">
        <v>1</v>
      </c>
      <c r="N225" s="1">
        <v>7</v>
      </c>
      <c r="O225" s="1">
        <v>1</v>
      </c>
      <c r="P225" s="1">
        <v>1</v>
      </c>
      <c r="Q225" s="1">
        <v>1</v>
      </c>
      <c r="R225" s="1">
        <f t="shared" si="15"/>
        <v>59</v>
      </c>
      <c r="T225" s="11">
        <f>2*(T224-0.5)</f>
        <v>0.25526537489469248</v>
      </c>
      <c r="U225" s="11">
        <f>U224*2</f>
        <v>2.8063587508998348E-2</v>
      </c>
      <c r="V225" s="12" t="s">
        <v>10</v>
      </c>
    </row>
    <row r="226" spans="1:22">
      <c r="A226" s="1" t="s">
        <v>39</v>
      </c>
      <c r="B226" s="1">
        <v>7</v>
      </c>
      <c r="D226" s="1">
        <v>8</v>
      </c>
      <c r="F226" s="1">
        <v>13</v>
      </c>
      <c r="H226" s="1">
        <v>15</v>
      </c>
      <c r="J226" s="1">
        <v>4</v>
      </c>
      <c r="K226" s="1">
        <v>7</v>
      </c>
      <c r="L226" s="1">
        <v>1</v>
      </c>
      <c r="N226" s="1">
        <v>4</v>
      </c>
      <c r="R226" s="1">
        <f t="shared" si="15"/>
        <v>59</v>
      </c>
      <c r="T226" s="11"/>
      <c r="U226" s="11"/>
      <c r="V226" s="12"/>
    </row>
    <row r="227" spans="1:22">
      <c r="A227" s="1" t="s">
        <v>40</v>
      </c>
      <c r="B227" s="1">
        <v>14</v>
      </c>
      <c r="D227" s="1">
        <v>9</v>
      </c>
      <c r="F227" s="1">
        <v>6</v>
      </c>
      <c r="H227" s="1">
        <v>7</v>
      </c>
      <c r="J227" s="1">
        <v>4</v>
      </c>
      <c r="K227" s="1">
        <v>4</v>
      </c>
      <c r="L227" s="1">
        <v>1</v>
      </c>
      <c r="N227" s="1">
        <v>2</v>
      </c>
      <c r="O227" s="1">
        <v>3</v>
      </c>
      <c r="P227" s="1">
        <v>3</v>
      </c>
      <c r="Q227" s="1">
        <v>1</v>
      </c>
      <c r="R227" s="1">
        <f t="shared" si="15"/>
        <v>54</v>
      </c>
      <c r="T227" s="11"/>
      <c r="U227" s="11"/>
      <c r="V227" s="12"/>
    </row>
    <row r="228" spans="1:22">
      <c r="A228" s="1" t="s">
        <v>41</v>
      </c>
      <c r="B228" s="1">
        <v>10</v>
      </c>
      <c r="D228" s="1">
        <v>13</v>
      </c>
      <c r="F228" s="1">
        <v>4</v>
      </c>
      <c r="H228" s="1">
        <v>8</v>
      </c>
      <c r="J228" s="1">
        <v>6</v>
      </c>
      <c r="K228" s="1">
        <v>5</v>
      </c>
      <c r="M228" s="1">
        <v>2</v>
      </c>
      <c r="N228" s="1">
        <v>5</v>
      </c>
      <c r="O228" s="1">
        <v>5</v>
      </c>
      <c r="P228" s="1">
        <v>1</v>
      </c>
      <c r="R228" s="1">
        <f t="shared" si="15"/>
        <v>59</v>
      </c>
      <c r="T228" s="11" t="s">
        <v>11</v>
      </c>
      <c r="U228" s="11"/>
      <c r="V228" s="12"/>
    </row>
    <row r="229" spans="1:22">
      <c r="A229" s="1" t="s">
        <v>42</v>
      </c>
      <c r="B229" s="1">
        <v>2</v>
      </c>
      <c r="D229" s="1">
        <v>2</v>
      </c>
      <c r="F229" s="1">
        <v>2</v>
      </c>
      <c r="H229" s="1">
        <v>1</v>
      </c>
      <c r="J229" s="1">
        <v>3</v>
      </c>
      <c r="K229" s="1">
        <v>1</v>
      </c>
      <c r="L229" s="1">
        <v>1</v>
      </c>
      <c r="N229" s="1">
        <v>1</v>
      </c>
      <c r="O229" s="1">
        <v>1</v>
      </c>
      <c r="P229" s="1">
        <v>1</v>
      </c>
      <c r="R229" s="1">
        <f t="shared" si="15"/>
        <v>15</v>
      </c>
      <c r="T229" s="9" t="s">
        <v>7</v>
      </c>
      <c r="U229" s="9" t="s">
        <v>8</v>
      </c>
      <c r="V229" s="12"/>
    </row>
    <row r="230" spans="1:22">
      <c r="A230" s="1" t="s">
        <v>43</v>
      </c>
      <c r="B230" s="1">
        <v>17</v>
      </c>
      <c r="D230" s="1">
        <v>21</v>
      </c>
      <c r="F230" s="1">
        <v>22</v>
      </c>
      <c r="H230" s="1">
        <v>10</v>
      </c>
      <c r="J230" s="1">
        <v>7</v>
      </c>
      <c r="K230" s="1">
        <v>10</v>
      </c>
      <c r="L230" s="1">
        <v>1</v>
      </c>
      <c r="N230" s="1">
        <v>3</v>
      </c>
      <c r="O230" s="1">
        <v>4</v>
      </c>
      <c r="P230" s="1">
        <v>1</v>
      </c>
      <c r="R230" s="1">
        <f t="shared" si="15"/>
        <v>96</v>
      </c>
      <c r="T230" s="11">
        <v>0.628</v>
      </c>
      <c r="U230" s="11">
        <v>1.83E-2</v>
      </c>
      <c r="V230" s="12" t="s">
        <v>9</v>
      </c>
    </row>
    <row r="231" spans="1:22">
      <c r="A231" s="1" t="s">
        <v>44</v>
      </c>
      <c r="B231" s="1">
        <v>23</v>
      </c>
      <c r="D231" s="1">
        <v>15</v>
      </c>
      <c r="F231" s="1">
        <v>17</v>
      </c>
      <c r="H231" s="1">
        <v>17</v>
      </c>
      <c r="J231" s="1">
        <v>7</v>
      </c>
      <c r="K231" s="1">
        <v>13</v>
      </c>
      <c r="L231" s="1">
        <v>2</v>
      </c>
      <c r="N231" s="1">
        <v>7</v>
      </c>
      <c r="O231" s="1">
        <v>8</v>
      </c>
      <c r="P231" s="1">
        <v>2</v>
      </c>
      <c r="R231" s="1">
        <f t="shared" si="15"/>
        <v>111</v>
      </c>
    </row>
    <row r="232" spans="1:22">
      <c r="A232" s="1" t="s">
        <v>45</v>
      </c>
      <c r="B232" s="1">
        <v>19</v>
      </c>
      <c r="D232" s="1">
        <v>15</v>
      </c>
      <c r="F232" s="1">
        <v>15</v>
      </c>
      <c r="H232" s="1">
        <v>18</v>
      </c>
      <c r="J232" s="1">
        <v>13</v>
      </c>
      <c r="K232" s="1">
        <v>13</v>
      </c>
      <c r="N232" s="1">
        <v>7</v>
      </c>
      <c r="O232" s="1">
        <v>12</v>
      </c>
      <c r="R232" s="1">
        <f t="shared" si="15"/>
        <v>112</v>
      </c>
    </row>
    <row r="233" spans="1:22">
      <c r="A233" s="1" t="s">
        <v>46</v>
      </c>
      <c r="B233" s="1">
        <v>7</v>
      </c>
      <c r="D233" s="1">
        <v>12</v>
      </c>
      <c r="F233" s="1">
        <v>7</v>
      </c>
      <c r="H233" s="1">
        <v>9</v>
      </c>
      <c r="J233" s="1">
        <v>19</v>
      </c>
      <c r="K233" s="1">
        <v>9</v>
      </c>
      <c r="L233" s="1">
        <v>4</v>
      </c>
      <c r="N233" s="1">
        <v>8</v>
      </c>
      <c r="O233" s="1">
        <v>5</v>
      </c>
      <c r="P233" s="1">
        <v>2</v>
      </c>
      <c r="R233" s="1">
        <f t="shared" si="15"/>
        <v>82</v>
      </c>
    </row>
    <row r="234" spans="1:22">
      <c r="A234" s="1" t="s">
        <v>47</v>
      </c>
      <c r="B234" s="1">
        <v>13</v>
      </c>
      <c r="D234" s="1">
        <v>17</v>
      </c>
      <c r="F234" s="1">
        <v>12</v>
      </c>
      <c r="H234" s="1">
        <v>12</v>
      </c>
      <c r="J234" s="1">
        <v>8</v>
      </c>
      <c r="K234" s="1">
        <v>6</v>
      </c>
      <c r="N234" s="1">
        <v>9</v>
      </c>
      <c r="O234" s="1">
        <v>9</v>
      </c>
      <c r="R234" s="1">
        <f t="shared" si="15"/>
        <v>86</v>
      </c>
    </row>
    <row r="235" spans="1:22">
      <c r="A235" s="1" t="s">
        <v>48</v>
      </c>
      <c r="B235" s="1">
        <v>13</v>
      </c>
      <c r="D235" s="1">
        <v>12</v>
      </c>
      <c r="F235" s="1">
        <v>15</v>
      </c>
      <c r="H235" s="1">
        <v>13</v>
      </c>
      <c r="J235" s="1">
        <v>11</v>
      </c>
      <c r="K235" s="1">
        <v>7</v>
      </c>
      <c r="N235" s="1">
        <v>11</v>
      </c>
      <c r="O235" s="1">
        <v>5</v>
      </c>
      <c r="R235" s="1">
        <f t="shared" si="15"/>
        <v>87</v>
      </c>
    </row>
    <row r="236" spans="1:22">
      <c r="A236" s="1" t="s">
        <v>49</v>
      </c>
      <c r="B236" s="1">
        <v>19</v>
      </c>
      <c r="D236" s="1">
        <v>17</v>
      </c>
      <c r="F236" s="1">
        <v>7</v>
      </c>
      <c r="H236" s="1">
        <v>13</v>
      </c>
      <c r="J236" s="1">
        <v>10</v>
      </c>
      <c r="K236" s="1">
        <v>7</v>
      </c>
      <c r="L236" s="1">
        <v>1</v>
      </c>
      <c r="N236" s="1">
        <v>7</v>
      </c>
      <c r="O236" s="1">
        <v>5</v>
      </c>
      <c r="R236" s="1">
        <f t="shared" si="15"/>
        <v>86</v>
      </c>
    </row>
    <row r="237" spans="1:22" s="20" customFormat="1">
      <c r="A237" s="19" t="s">
        <v>0</v>
      </c>
      <c r="B237" s="20">
        <f>SUM(B222:B236)</f>
        <v>208</v>
      </c>
      <c r="C237" s="20">
        <f>SUM(C222:C236)</f>
        <v>0</v>
      </c>
      <c r="D237" s="20">
        <f t="shared" ref="D237:P237" si="16">SUM(D222:D236)</f>
        <v>206</v>
      </c>
      <c r="E237" s="20">
        <f>SUM(E222:E236)</f>
        <v>1</v>
      </c>
      <c r="F237" s="20">
        <f t="shared" si="16"/>
        <v>165</v>
      </c>
      <c r="G237" s="20">
        <f>SUM(G222:G236)</f>
        <v>0</v>
      </c>
      <c r="H237" s="20">
        <f t="shared" si="16"/>
        <v>165</v>
      </c>
      <c r="I237" s="20">
        <f>SUM(I222:I236)</f>
        <v>0</v>
      </c>
      <c r="J237" s="20">
        <f t="shared" si="16"/>
        <v>123</v>
      </c>
      <c r="K237" s="20">
        <f t="shared" si="16"/>
        <v>110</v>
      </c>
      <c r="L237" s="20">
        <f t="shared" si="16"/>
        <v>13</v>
      </c>
      <c r="M237" s="20">
        <f>SUM(M222:M236)</f>
        <v>6</v>
      </c>
      <c r="N237" s="20">
        <f t="shared" si="16"/>
        <v>95</v>
      </c>
      <c r="O237" s="20">
        <f>SUM(O222:O236)</f>
        <v>72</v>
      </c>
      <c r="P237" s="20">
        <f t="shared" si="16"/>
        <v>21</v>
      </c>
      <c r="Q237" s="20">
        <f>SUM(Q222:Q236)</f>
        <v>2</v>
      </c>
      <c r="R237" s="20">
        <f>SUM(R222:R236)</f>
        <v>1187</v>
      </c>
    </row>
    <row r="238" spans="1:22">
      <c r="A238" s="3"/>
    </row>
    <row r="239" spans="1:22" ht="25" customHeight="1">
      <c r="A239" s="2" t="s">
        <v>96</v>
      </c>
      <c r="B239" s="2" t="s">
        <v>127</v>
      </c>
      <c r="C239" s="2" t="s">
        <v>128</v>
      </c>
      <c r="D239" s="2" t="s">
        <v>129</v>
      </c>
      <c r="E239" s="3" t="s">
        <v>130</v>
      </c>
      <c r="F239" s="2" t="s">
        <v>131</v>
      </c>
      <c r="G239" s="2" t="s">
        <v>132</v>
      </c>
      <c r="H239" s="2" t="s">
        <v>133</v>
      </c>
      <c r="I239" s="3" t="s">
        <v>134</v>
      </c>
      <c r="J239" s="2" t="s">
        <v>135</v>
      </c>
      <c r="K239" s="2" t="s">
        <v>136</v>
      </c>
      <c r="L239" s="2" t="s">
        <v>137</v>
      </c>
      <c r="M239" s="2" t="s">
        <v>1</v>
      </c>
      <c r="N239" s="2" t="s">
        <v>138</v>
      </c>
      <c r="O239" s="2" t="s">
        <v>139</v>
      </c>
      <c r="P239" s="2" t="s">
        <v>140</v>
      </c>
      <c r="Q239" s="2" t="s">
        <v>2</v>
      </c>
      <c r="R239" s="7" t="s">
        <v>4</v>
      </c>
    </row>
    <row r="240" spans="1:22">
      <c r="A240" s="1" t="s">
        <v>35</v>
      </c>
      <c r="B240" s="1">
        <v>16</v>
      </c>
      <c r="C240" s="1">
        <v>18</v>
      </c>
      <c r="F240" s="1">
        <v>14</v>
      </c>
      <c r="G240" s="1">
        <v>18</v>
      </c>
      <c r="J240" s="1">
        <v>2</v>
      </c>
      <c r="L240" s="1">
        <v>1</v>
      </c>
      <c r="N240" s="1">
        <v>1</v>
      </c>
      <c r="O240" s="1">
        <v>1</v>
      </c>
      <c r="Q240" s="1">
        <v>1</v>
      </c>
      <c r="R240" s="1">
        <f t="shared" ref="R240:R267" si="17">SUM(B240:Q240)</f>
        <v>72</v>
      </c>
      <c r="T240" s="1" t="s">
        <v>12</v>
      </c>
    </row>
    <row r="241" spans="1:22">
      <c r="A241" s="1" t="s">
        <v>36</v>
      </c>
      <c r="B241" s="1">
        <v>13</v>
      </c>
      <c r="C241" s="1">
        <v>7</v>
      </c>
      <c r="F241" s="1">
        <v>8</v>
      </c>
      <c r="G241" s="1">
        <v>8</v>
      </c>
      <c r="J241" s="1">
        <v>5</v>
      </c>
      <c r="K241" s="1">
        <v>2</v>
      </c>
      <c r="L241" s="1">
        <v>1</v>
      </c>
      <c r="N241" s="1">
        <v>4</v>
      </c>
      <c r="O241" s="1">
        <v>5</v>
      </c>
      <c r="R241" s="1">
        <f t="shared" si="17"/>
        <v>53</v>
      </c>
      <c r="T241" s="9" t="s">
        <v>7</v>
      </c>
      <c r="U241" s="9" t="s">
        <v>8</v>
      </c>
      <c r="V241" s="10"/>
    </row>
    <row r="242" spans="1:22">
      <c r="A242" s="1" t="s">
        <v>37</v>
      </c>
      <c r="B242" s="1">
        <v>9</v>
      </c>
      <c r="C242" s="1">
        <v>17</v>
      </c>
      <c r="F242" s="1">
        <v>19</v>
      </c>
      <c r="G242" s="1">
        <v>8</v>
      </c>
      <c r="J242" s="1">
        <v>3</v>
      </c>
      <c r="K242" s="1">
        <v>2</v>
      </c>
      <c r="N242" s="1">
        <v>2</v>
      </c>
      <c r="O242" s="1">
        <v>3</v>
      </c>
      <c r="R242" s="1">
        <f t="shared" si="17"/>
        <v>63</v>
      </c>
      <c r="T242" s="11">
        <f>SUM(B268:I268)/R268</f>
        <v>0.72844272844272839</v>
      </c>
      <c r="U242" s="11">
        <f>SQRT(T242*(1-T242)/R268)</f>
        <v>1.1282437001756811E-2</v>
      </c>
      <c r="V242" s="12" t="s">
        <v>9</v>
      </c>
    </row>
    <row r="243" spans="1:22">
      <c r="A243" s="1" t="s">
        <v>38</v>
      </c>
      <c r="B243" s="1">
        <v>16</v>
      </c>
      <c r="C243" s="1">
        <v>18</v>
      </c>
      <c r="F243" s="1">
        <v>18</v>
      </c>
      <c r="G243" s="1">
        <v>16</v>
      </c>
      <c r="J243" s="1">
        <v>4</v>
      </c>
      <c r="K243" s="1">
        <v>6</v>
      </c>
      <c r="L243" s="1">
        <v>2</v>
      </c>
      <c r="M243" s="1">
        <v>2</v>
      </c>
      <c r="N243" s="1">
        <v>4</v>
      </c>
      <c r="O243" s="1">
        <v>1</v>
      </c>
      <c r="R243" s="1">
        <f t="shared" si="17"/>
        <v>87</v>
      </c>
      <c r="T243" s="11">
        <f>2*(T242-0.5)</f>
        <v>0.45688545688545679</v>
      </c>
      <c r="U243" s="11">
        <f>U242*2</f>
        <v>2.2564874003513622E-2</v>
      </c>
      <c r="V243" s="12" t="s">
        <v>10</v>
      </c>
    </row>
    <row r="244" spans="1:22">
      <c r="A244" s="1" t="s">
        <v>39</v>
      </c>
      <c r="B244" s="1">
        <v>11</v>
      </c>
      <c r="C244" s="1">
        <v>15</v>
      </c>
      <c r="F244" s="1">
        <v>8</v>
      </c>
      <c r="G244" s="1">
        <v>9</v>
      </c>
      <c r="J244" s="1">
        <v>7</v>
      </c>
      <c r="K244" s="1">
        <v>5</v>
      </c>
      <c r="L244" s="1">
        <v>2</v>
      </c>
      <c r="N244" s="1">
        <v>3</v>
      </c>
      <c r="O244" s="1">
        <v>2</v>
      </c>
      <c r="P244" s="1">
        <v>2</v>
      </c>
      <c r="R244" s="1">
        <f t="shared" si="17"/>
        <v>64</v>
      </c>
      <c r="T244" s="11"/>
      <c r="U244" s="11"/>
      <c r="V244" s="12"/>
    </row>
    <row r="245" spans="1:22">
      <c r="A245" s="1" t="s">
        <v>40</v>
      </c>
      <c r="B245" s="1">
        <v>18</v>
      </c>
      <c r="C245" s="1">
        <v>20</v>
      </c>
      <c r="F245" s="1">
        <v>18</v>
      </c>
      <c r="G245" s="1">
        <v>13</v>
      </c>
      <c r="J245" s="1">
        <v>4</v>
      </c>
      <c r="K245" s="1">
        <v>3</v>
      </c>
      <c r="L245" s="1">
        <v>1</v>
      </c>
      <c r="M245" s="1">
        <v>1</v>
      </c>
      <c r="N245" s="1">
        <v>5</v>
      </c>
      <c r="O245" s="1">
        <v>3</v>
      </c>
      <c r="P245" s="1">
        <v>1</v>
      </c>
      <c r="R245" s="1">
        <f t="shared" si="17"/>
        <v>87</v>
      </c>
      <c r="T245" s="11"/>
      <c r="U245" s="11"/>
      <c r="V245" s="12"/>
    </row>
    <row r="246" spans="1:22">
      <c r="A246" s="1" t="s">
        <v>41</v>
      </c>
      <c r="B246" s="1">
        <v>11</v>
      </c>
      <c r="C246" s="1">
        <v>15</v>
      </c>
      <c r="F246" s="1">
        <v>10</v>
      </c>
      <c r="G246" s="1">
        <v>10</v>
      </c>
      <c r="J246" s="1">
        <v>3</v>
      </c>
      <c r="K246" s="1">
        <v>10</v>
      </c>
      <c r="N246" s="1">
        <v>2</v>
      </c>
      <c r="O246" s="1">
        <v>5</v>
      </c>
      <c r="R246" s="1">
        <f t="shared" si="17"/>
        <v>66</v>
      </c>
      <c r="T246" s="11" t="s">
        <v>11</v>
      </c>
      <c r="U246" s="11"/>
      <c r="V246" s="12"/>
    </row>
    <row r="247" spans="1:22">
      <c r="A247" s="1" t="s">
        <v>42</v>
      </c>
      <c r="B247" s="1">
        <v>1</v>
      </c>
      <c r="F247" s="1">
        <v>1</v>
      </c>
      <c r="G247" s="1">
        <v>1</v>
      </c>
      <c r="R247" s="1">
        <f t="shared" si="17"/>
        <v>3</v>
      </c>
      <c r="T247" s="9" t="s">
        <v>7</v>
      </c>
      <c r="U247" s="9" t="s">
        <v>8</v>
      </c>
      <c r="V247" s="12"/>
    </row>
    <row r="248" spans="1:22">
      <c r="A248" s="1" t="s">
        <v>43</v>
      </c>
      <c r="B248" s="1">
        <v>7</v>
      </c>
      <c r="C248" s="1">
        <v>9</v>
      </c>
      <c r="F248" s="1">
        <v>3</v>
      </c>
      <c r="G248" s="1">
        <v>14</v>
      </c>
      <c r="J248" s="1">
        <v>2</v>
      </c>
      <c r="K248" s="1">
        <v>5</v>
      </c>
      <c r="N248" s="1">
        <v>1</v>
      </c>
      <c r="O248" s="1">
        <v>4</v>
      </c>
      <c r="P248" s="1">
        <v>3</v>
      </c>
      <c r="R248" s="1">
        <f t="shared" si="17"/>
        <v>48</v>
      </c>
      <c r="T248" s="11">
        <v>0.72799999999999998</v>
      </c>
      <c r="U248" s="11">
        <v>1.7000000000000001E-2</v>
      </c>
      <c r="V248" s="12" t="s">
        <v>9</v>
      </c>
    </row>
    <row r="249" spans="1:22">
      <c r="A249" s="1" t="s">
        <v>44</v>
      </c>
      <c r="B249" s="1">
        <v>6</v>
      </c>
      <c r="C249" s="1">
        <v>2</v>
      </c>
      <c r="F249" s="1">
        <v>2</v>
      </c>
      <c r="G249" s="1">
        <v>6</v>
      </c>
      <c r="J249" s="1">
        <v>4</v>
      </c>
      <c r="K249" s="1">
        <v>2</v>
      </c>
      <c r="L249" s="1">
        <v>4</v>
      </c>
      <c r="N249" s="1">
        <v>3</v>
      </c>
      <c r="O249" s="1">
        <v>3</v>
      </c>
      <c r="R249" s="1">
        <f t="shared" si="17"/>
        <v>32</v>
      </c>
    </row>
    <row r="250" spans="1:22">
      <c r="A250" s="1" t="s">
        <v>45</v>
      </c>
      <c r="B250" s="1">
        <v>1</v>
      </c>
      <c r="C250" s="1">
        <v>1</v>
      </c>
      <c r="F250" s="1">
        <v>3</v>
      </c>
      <c r="G250" s="1">
        <v>4</v>
      </c>
      <c r="R250" s="1">
        <f t="shared" si="17"/>
        <v>9</v>
      </c>
    </row>
    <row r="251" spans="1:22">
      <c r="A251" s="1" t="s">
        <v>46</v>
      </c>
      <c r="B251" s="1">
        <v>2</v>
      </c>
      <c r="C251" s="1">
        <v>6</v>
      </c>
      <c r="F251" s="1">
        <v>5</v>
      </c>
      <c r="G251" s="1">
        <v>2</v>
      </c>
      <c r="K251" s="1">
        <v>2</v>
      </c>
      <c r="O251" s="1">
        <v>5</v>
      </c>
      <c r="R251" s="1">
        <f t="shared" si="17"/>
        <v>22</v>
      </c>
    </row>
    <row r="252" spans="1:22">
      <c r="A252" s="1" t="s">
        <v>47</v>
      </c>
      <c r="B252" s="1">
        <v>13</v>
      </c>
      <c r="C252" s="1">
        <v>15</v>
      </c>
      <c r="F252" s="1">
        <v>11</v>
      </c>
      <c r="G252" s="1">
        <v>13</v>
      </c>
      <c r="J252" s="1">
        <v>6</v>
      </c>
      <c r="K252" s="1">
        <v>4</v>
      </c>
      <c r="L252" s="1">
        <v>5</v>
      </c>
      <c r="N252" s="1">
        <v>5</v>
      </c>
      <c r="O252" s="1">
        <v>5</v>
      </c>
      <c r="Q252" s="1">
        <v>2</v>
      </c>
      <c r="R252" s="1">
        <f t="shared" si="17"/>
        <v>79</v>
      </c>
    </row>
    <row r="253" spans="1:22">
      <c r="A253" s="1" t="s">
        <v>48</v>
      </c>
      <c r="B253" s="1">
        <v>14</v>
      </c>
      <c r="C253" s="1">
        <v>13</v>
      </c>
      <c r="F253" s="1">
        <v>8</v>
      </c>
      <c r="G253" s="1">
        <v>8</v>
      </c>
      <c r="J253" s="1">
        <v>2</v>
      </c>
      <c r="N253" s="1">
        <v>2</v>
      </c>
      <c r="O253" s="1">
        <v>1</v>
      </c>
      <c r="P253" s="1">
        <v>1</v>
      </c>
      <c r="Q253" s="1">
        <v>1</v>
      </c>
      <c r="R253" s="1">
        <f t="shared" si="17"/>
        <v>50</v>
      </c>
    </row>
    <row r="254" spans="1:22">
      <c r="A254" s="1" t="s">
        <v>49</v>
      </c>
      <c r="B254" s="1">
        <v>5</v>
      </c>
      <c r="C254" s="1">
        <v>14</v>
      </c>
      <c r="F254" s="1">
        <v>6</v>
      </c>
      <c r="G254" s="1">
        <v>13</v>
      </c>
      <c r="J254" s="1">
        <v>3</v>
      </c>
      <c r="K254" s="1">
        <v>1</v>
      </c>
      <c r="L254" s="1">
        <v>1</v>
      </c>
      <c r="N254" s="1">
        <v>2</v>
      </c>
      <c r="O254" s="1">
        <v>1</v>
      </c>
      <c r="Q254" s="1">
        <v>1</v>
      </c>
      <c r="R254" s="1">
        <f t="shared" si="17"/>
        <v>47</v>
      </c>
    </row>
    <row r="255" spans="1:22">
      <c r="A255" s="1" t="s">
        <v>112</v>
      </c>
      <c r="B255" s="1">
        <v>19</v>
      </c>
      <c r="C255" s="1">
        <v>12</v>
      </c>
      <c r="F255" s="1">
        <v>8</v>
      </c>
      <c r="G255" s="1">
        <v>9</v>
      </c>
      <c r="J255" s="1">
        <v>5</v>
      </c>
      <c r="K255" s="1">
        <v>1</v>
      </c>
      <c r="L255" s="1">
        <v>1</v>
      </c>
      <c r="N255" s="1">
        <v>9</v>
      </c>
      <c r="O255" s="1">
        <v>3</v>
      </c>
      <c r="R255" s="1">
        <f t="shared" si="17"/>
        <v>67</v>
      </c>
    </row>
    <row r="256" spans="1:22">
      <c r="A256" s="1" t="s">
        <v>113</v>
      </c>
      <c r="B256" s="1">
        <v>25</v>
      </c>
      <c r="C256" s="1">
        <v>22</v>
      </c>
      <c r="D256" s="1">
        <v>1</v>
      </c>
      <c r="F256" s="1">
        <v>16</v>
      </c>
      <c r="G256" s="1">
        <v>9</v>
      </c>
      <c r="J256" s="1">
        <v>10</v>
      </c>
      <c r="K256" s="1">
        <v>4</v>
      </c>
      <c r="L256" s="1">
        <v>1</v>
      </c>
      <c r="N256" s="1">
        <v>7</v>
      </c>
      <c r="O256" s="1">
        <v>6</v>
      </c>
      <c r="R256" s="1">
        <f t="shared" si="17"/>
        <v>101</v>
      </c>
    </row>
    <row r="257" spans="1:20">
      <c r="A257" s="1" t="s">
        <v>114</v>
      </c>
      <c r="B257" s="1">
        <v>12</v>
      </c>
      <c r="C257" s="1">
        <v>19</v>
      </c>
      <c r="F257" s="1">
        <v>16</v>
      </c>
      <c r="G257" s="1">
        <v>12</v>
      </c>
      <c r="J257" s="1">
        <v>2</v>
      </c>
      <c r="K257" s="1">
        <v>1</v>
      </c>
      <c r="L257" s="1">
        <v>2</v>
      </c>
      <c r="M257" s="1">
        <v>2</v>
      </c>
      <c r="N257" s="1">
        <v>5</v>
      </c>
      <c r="O257" s="1">
        <v>7</v>
      </c>
      <c r="R257" s="1">
        <f t="shared" si="17"/>
        <v>78</v>
      </c>
    </row>
    <row r="258" spans="1:20">
      <c r="A258" s="1" t="s">
        <v>115</v>
      </c>
      <c r="B258" s="1">
        <v>13</v>
      </c>
      <c r="C258" s="1">
        <v>10</v>
      </c>
      <c r="F258" s="1">
        <v>4</v>
      </c>
      <c r="G258" s="1">
        <v>5</v>
      </c>
      <c r="J258" s="1">
        <v>5</v>
      </c>
      <c r="K258" s="1">
        <v>5</v>
      </c>
      <c r="L258" s="1">
        <v>1</v>
      </c>
      <c r="N258" s="1">
        <v>5</v>
      </c>
      <c r="R258" s="1">
        <f t="shared" si="17"/>
        <v>48</v>
      </c>
    </row>
    <row r="259" spans="1:20">
      <c r="A259" s="1" t="s">
        <v>54</v>
      </c>
      <c r="B259" s="1">
        <v>19</v>
      </c>
      <c r="C259" s="1">
        <v>20</v>
      </c>
      <c r="F259" s="1">
        <v>13</v>
      </c>
      <c r="G259" s="1">
        <v>10</v>
      </c>
      <c r="J259" s="1">
        <v>8</v>
      </c>
      <c r="K259" s="1">
        <v>2</v>
      </c>
      <c r="L259" s="1">
        <v>1</v>
      </c>
      <c r="M259" s="1">
        <v>1</v>
      </c>
      <c r="N259" s="1">
        <v>8</v>
      </c>
      <c r="O259" s="1">
        <v>5</v>
      </c>
      <c r="P259" s="1">
        <v>1</v>
      </c>
      <c r="Q259" s="1">
        <v>2</v>
      </c>
      <c r="R259" s="1">
        <f t="shared" si="17"/>
        <v>90</v>
      </c>
    </row>
    <row r="260" spans="1:20">
      <c r="A260" s="1" t="s">
        <v>55</v>
      </c>
      <c r="B260" s="1">
        <v>13</v>
      </c>
      <c r="C260" s="1">
        <v>10</v>
      </c>
      <c r="F260" s="1">
        <v>15</v>
      </c>
      <c r="G260" s="1">
        <v>14</v>
      </c>
      <c r="J260" s="1">
        <v>13</v>
      </c>
      <c r="K260" s="1">
        <v>2</v>
      </c>
      <c r="L260" s="1">
        <v>3</v>
      </c>
      <c r="M260" s="1">
        <v>1</v>
      </c>
      <c r="N260" s="1">
        <v>6</v>
      </c>
      <c r="P260" s="1">
        <v>4</v>
      </c>
      <c r="Q260" s="1">
        <v>1</v>
      </c>
      <c r="R260" s="1">
        <f t="shared" si="17"/>
        <v>82</v>
      </c>
    </row>
    <row r="261" spans="1:20">
      <c r="A261" s="1" t="s">
        <v>56</v>
      </c>
      <c r="B261" s="1">
        <v>8</v>
      </c>
      <c r="C261" s="1">
        <v>16</v>
      </c>
      <c r="E261" s="1">
        <v>1</v>
      </c>
      <c r="F261" s="1">
        <v>2</v>
      </c>
      <c r="G261" s="1">
        <v>11</v>
      </c>
      <c r="J261" s="1">
        <v>2</v>
      </c>
      <c r="K261" s="1">
        <v>2</v>
      </c>
      <c r="L261" s="1">
        <v>1</v>
      </c>
      <c r="N261" s="1">
        <v>3</v>
      </c>
      <c r="O261" s="1">
        <v>4</v>
      </c>
      <c r="Q261" s="1">
        <v>1</v>
      </c>
      <c r="R261" s="1">
        <f t="shared" si="17"/>
        <v>51</v>
      </c>
    </row>
    <row r="262" spans="1:20">
      <c r="A262" s="1" t="s">
        <v>57</v>
      </c>
      <c r="B262" s="1">
        <v>15</v>
      </c>
      <c r="C262" s="1">
        <v>9</v>
      </c>
      <c r="F262" s="1">
        <v>12</v>
      </c>
      <c r="G262" s="1">
        <v>6</v>
      </c>
      <c r="J262" s="1">
        <v>8</v>
      </c>
      <c r="K262" s="1">
        <v>4</v>
      </c>
      <c r="N262" s="1">
        <v>4</v>
      </c>
      <c r="O262" s="1">
        <v>3</v>
      </c>
      <c r="P262" s="1">
        <v>1</v>
      </c>
      <c r="R262" s="1">
        <f t="shared" si="17"/>
        <v>62</v>
      </c>
    </row>
    <row r="263" spans="1:20">
      <c r="A263" s="1" t="s">
        <v>58</v>
      </c>
      <c r="B263" s="1">
        <v>15</v>
      </c>
      <c r="C263" s="1">
        <v>10</v>
      </c>
      <c r="F263" s="1">
        <v>13</v>
      </c>
      <c r="G263" s="1">
        <v>10</v>
      </c>
      <c r="H263" s="1">
        <v>1</v>
      </c>
      <c r="J263" s="1">
        <v>5</v>
      </c>
      <c r="K263" s="1">
        <v>9</v>
      </c>
      <c r="L263" s="1">
        <v>1</v>
      </c>
      <c r="N263" s="1">
        <v>1</v>
      </c>
      <c r="O263" s="1">
        <v>10</v>
      </c>
      <c r="P263" s="1">
        <v>1</v>
      </c>
      <c r="Q263" s="1">
        <v>1</v>
      </c>
      <c r="R263" s="1">
        <f t="shared" si="17"/>
        <v>77</v>
      </c>
    </row>
    <row r="264" spans="1:20">
      <c r="A264" s="1" t="s">
        <v>59</v>
      </c>
      <c r="B264" s="1">
        <v>4</v>
      </c>
      <c r="C264" s="1">
        <v>6</v>
      </c>
      <c r="F264" s="1">
        <v>2</v>
      </c>
      <c r="G264" s="1">
        <v>7</v>
      </c>
      <c r="J264" s="1">
        <v>1</v>
      </c>
      <c r="K264" s="1">
        <v>4</v>
      </c>
      <c r="L264" s="1">
        <v>2</v>
      </c>
      <c r="M264" s="1">
        <v>1</v>
      </c>
      <c r="N264" s="1">
        <v>1</v>
      </c>
      <c r="O264" s="1">
        <v>1</v>
      </c>
      <c r="R264" s="1">
        <f t="shared" si="17"/>
        <v>29</v>
      </c>
    </row>
    <row r="265" spans="1:20">
      <c r="A265" s="1" t="s">
        <v>60</v>
      </c>
      <c r="B265" s="1">
        <v>5</v>
      </c>
      <c r="C265" s="1">
        <v>10</v>
      </c>
      <c r="F265" s="1">
        <v>5</v>
      </c>
      <c r="G265" s="1">
        <v>9</v>
      </c>
      <c r="K265" s="1">
        <v>2</v>
      </c>
      <c r="L265" s="1">
        <v>1</v>
      </c>
      <c r="N265" s="1">
        <v>1</v>
      </c>
      <c r="O265" s="1">
        <v>4</v>
      </c>
      <c r="P265" s="1">
        <v>1</v>
      </c>
      <c r="R265" s="1">
        <f t="shared" si="17"/>
        <v>38</v>
      </c>
    </row>
    <row r="266" spans="1:20">
      <c r="A266" s="1" t="s">
        <v>61</v>
      </c>
      <c r="B266" s="1">
        <v>3</v>
      </c>
      <c r="C266" s="1">
        <v>5</v>
      </c>
      <c r="F266" s="1">
        <v>5</v>
      </c>
      <c r="G266" s="1">
        <v>4</v>
      </c>
      <c r="J266" s="1">
        <v>1</v>
      </c>
      <c r="K266" s="1">
        <v>2</v>
      </c>
      <c r="N266" s="1">
        <v>1</v>
      </c>
      <c r="O266" s="1">
        <v>1</v>
      </c>
      <c r="P266" s="1">
        <v>1</v>
      </c>
      <c r="R266" s="1">
        <f t="shared" si="17"/>
        <v>23</v>
      </c>
    </row>
    <row r="267" spans="1:20">
      <c r="A267" s="1" t="s">
        <v>62</v>
      </c>
      <c r="B267" s="1">
        <v>4</v>
      </c>
      <c r="C267" s="1">
        <v>10</v>
      </c>
      <c r="F267" s="1">
        <v>4</v>
      </c>
      <c r="G267" s="1">
        <v>4</v>
      </c>
      <c r="J267" s="1">
        <v>1</v>
      </c>
      <c r="K267" s="1">
        <v>1</v>
      </c>
      <c r="N267" s="1">
        <v>1</v>
      </c>
      <c r="O267" s="1">
        <v>1</v>
      </c>
      <c r="R267" s="1">
        <f t="shared" si="17"/>
        <v>26</v>
      </c>
    </row>
    <row r="268" spans="1:20" s="20" customFormat="1">
      <c r="A268" s="19" t="s">
        <v>0</v>
      </c>
      <c r="B268" s="20">
        <f>SUM(B240:B267)</f>
        <v>298</v>
      </c>
      <c r="C268" s="20">
        <f>SUM(C240:C267)</f>
        <v>329</v>
      </c>
      <c r="D268" s="20">
        <f t="shared" ref="D268:R268" si="18">SUM(D240:D267)</f>
        <v>1</v>
      </c>
      <c r="E268" s="20">
        <f>SUM(E240:E267)</f>
        <v>1</v>
      </c>
      <c r="F268" s="20">
        <f t="shared" si="18"/>
        <v>249</v>
      </c>
      <c r="G268" s="20">
        <f>SUM(G240:G267)</f>
        <v>253</v>
      </c>
      <c r="H268" s="20">
        <f t="shared" si="18"/>
        <v>1</v>
      </c>
      <c r="I268" s="20">
        <f>SUM(I240:I267)</f>
        <v>0</v>
      </c>
      <c r="J268" s="20">
        <f t="shared" si="18"/>
        <v>106</v>
      </c>
      <c r="K268" s="20">
        <f t="shared" si="18"/>
        <v>81</v>
      </c>
      <c r="L268" s="20">
        <f t="shared" si="18"/>
        <v>31</v>
      </c>
      <c r="M268" s="20">
        <f>SUM(M240:M267)</f>
        <v>8</v>
      </c>
      <c r="N268" s="20">
        <f t="shared" si="18"/>
        <v>86</v>
      </c>
      <c r="O268" s="20">
        <f>SUM(O240:O267)</f>
        <v>84</v>
      </c>
      <c r="P268" s="20">
        <f t="shared" si="18"/>
        <v>16</v>
      </c>
      <c r="Q268" s="20">
        <f>SUM(Q240:Q267)</f>
        <v>10</v>
      </c>
      <c r="R268" s="20">
        <f t="shared" si="18"/>
        <v>1554</v>
      </c>
    </row>
    <row r="271" spans="1:20" ht="25" customHeight="1">
      <c r="A271" s="2" t="s">
        <v>97</v>
      </c>
      <c r="B271" s="2" t="s">
        <v>127</v>
      </c>
      <c r="C271" s="2" t="s">
        <v>128</v>
      </c>
      <c r="D271" s="2" t="s">
        <v>129</v>
      </c>
      <c r="E271" s="3" t="s">
        <v>130</v>
      </c>
      <c r="F271" s="2" t="s">
        <v>131</v>
      </c>
      <c r="G271" s="2" t="s">
        <v>132</v>
      </c>
      <c r="H271" s="2" t="s">
        <v>133</v>
      </c>
      <c r="I271" s="3" t="s">
        <v>134</v>
      </c>
      <c r="J271" s="2" t="s">
        <v>135</v>
      </c>
      <c r="K271" s="2" t="s">
        <v>136</v>
      </c>
      <c r="L271" s="2" t="s">
        <v>137</v>
      </c>
      <c r="M271" s="2" t="s">
        <v>1</v>
      </c>
      <c r="N271" s="2" t="s">
        <v>138</v>
      </c>
      <c r="O271" s="2" t="s">
        <v>139</v>
      </c>
      <c r="P271" s="2" t="s">
        <v>140</v>
      </c>
      <c r="Q271" s="2" t="s">
        <v>2</v>
      </c>
      <c r="R271" s="7" t="s">
        <v>4</v>
      </c>
    </row>
    <row r="272" spans="1:20">
      <c r="A272" s="1" t="s">
        <v>35</v>
      </c>
      <c r="B272" s="1">
        <v>17</v>
      </c>
      <c r="C272" s="1">
        <v>15</v>
      </c>
      <c r="F272" s="1">
        <v>18</v>
      </c>
      <c r="G272" s="1">
        <v>12</v>
      </c>
      <c r="J272" s="1">
        <v>10</v>
      </c>
      <c r="K272" s="1">
        <v>4</v>
      </c>
      <c r="L272" s="1">
        <v>2</v>
      </c>
      <c r="O272" s="1">
        <v>3</v>
      </c>
      <c r="P272" s="1">
        <v>1</v>
      </c>
      <c r="R272" s="1">
        <f t="shared" ref="R272:R303" si="19">SUM(B272:Q272)</f>
        <v>82</v>
      </c>
      <c r="T272" s="1" t="s">
        <v>12</v>
      </c>
    </row>
    <row r="273" spans="1:22">
      <c r="A273" s="1" t="s">
        <v>36</v>
      </c>
      <c r="B273" s="1">
        <v>20</v>
      </c>
      <c r="C273" s="1">
        <v>17</v>
      </c>
      <c r="F273" s="1">
        <v>13</v>
      </c>
      <c r="G273" s="1">
        <v>17</v>
      </c>
      <c r="J273" s="1">
        <v>6</v>
      </c>
      <c r="K273" s="1">
        <v>1</v>
      </c>
      <c r="L273" s="1">
        <v>2</v>
      </c>
      <c r="R273" s="1">
        <f t="shared" si="19"/>
        <v>76</v>
      </c>
      <c r="T273" s="9" t="s">
        <v>7</v>
      </c>
      <c r="U273" s="9" t="s">
        <v>8</v>
      </c>
      <c r="V273" s="10"/>
    </row>
    <row r="274" spans="1:22">
      <c r="A274" s="1" t="s">
        <v>37</v>
      </c>
      <c r="B274" s="1">
        <v>13</v>
      </c>
      <c r="C274" s="1">
        <v>10</v>
      </c>
      <c r="F274" s="1">
        <v>10</v>
      </c>
      <c r="G274" s="1">
        <v>13</v>
      </c>
      <c r="J274" s="1">
        <v>6</v>
      </c>
      <c r="K274" s="1">
        <v>3</v>
      </c>
      <c r="M274" s="1">
        <v>1</v>
      </c>
      <c r="N274" s="1">
        <v>3</v>
      </c>
      <c r="O274" s="1">
        <v>4</v>
      </c>
      <c r="P274" s="1">
        <v>1</v>
      </c>
      <c r="Q274" s="1">
        <v>1</v>
      </c>
      <c r="R274" s="1">
        <f t="shared" si="19"/>
        <v>65</v>
      </c>
      <c r="T274" s="11">
        <f>SUM(B322:I322)/R322</f>
        <v>0.74045801526717558</v>
      </c>
      <c r="U274" s="11">
        <f>SQRT(T274*(1-T274)/R322)</f>
        <v>8.3581225530217421E-3</v>
      </c>
      <c r="V274" s="12" t="s">
        <v>9</v>
      </c>
    </row>
    <row r="275" spans="1:22">
      <c r="A275" s="1" t="s">
        <v>38</v>
      </c>
      <c r="B275" s="1">
        <v>19</v>
      </c>
      <c r="C275" s="1">
        <v>17</v>
      </c>
      <c r="F275" s="1">
        <v>13</v>
      </c>
      <c r="G275" s="1">
        <v>11</v>
      </c>
      <c r="J275" s="1">
        <v>5</v>
      </c>
      <c r="K275" s="1">
        <v>7</v>
      </c>
      <c r="O275" s="1">
        <v>4</v>
      </c>
      <c r="R275" s="1">
        <f t="shared" si="19"/>
        <v>76</v>
      </c>
      <c r="T275" s="11">
        <f>2*(T274-0.5)</f>
        <v>0.48091603053435117</v>
      </c>
      <c r="U275" s="11">
        <f>U274*2</f>
        <v>1.6716245106043484E-2</v>
      </c>
      <c r="V275" s="12" t="s">
        <v>10</v>
      </c>
    </row>
    <row r="276" spans="1:22">
      <c r="A276" s="1" t="s">
        <v>39</v>
      </c>
      <c r="B276" s="1">
        <v>19</v>
      </c>
      <c r="C276" s="1">
        <v>16</v>
      </c>
      <c r="F276" s="1">
        <v>18</v>
      </c>
      <c r="G276" s="1">
        <v>16</v>
      </c>
      <c r="J276" s="1">
        <v>6</v>
      </c>
      <c r="K276" s="1">
        <v>7</v>
      </c>
      <c r="L276" s="1">
        <v>2</v>
      </c>
      <c r="M276" s="1">
        <v>2</v>
      </c>
      <c r="N276" s="1">
        <v>4</v>
      </c>
      <c r="O276" s="1">
        <v>2</v>
      </c>
      <c r="P276" s="1">
        <v>1</v>
      </c>
      <c r="R276" s="1">
        <f t="shared" si="19"/>
        <v>93</v>
      </c>
      <c r="T276" s="11"/>
      <c r="U276" s="11"/>
      <c r="V276" s="12"/>
    </row>
    <row r="277" spans="1:22">
      <c r="A277" s="1" t="s">
        <v>40</v>
      </c>
      <c r="B277" s="1">
        <v>4</v>
      </c>
      <c r="C277" s="1">
        <v>11</v>
      </c>
      <c r="F277" s="1">
        <v>8</v>
      </c>
      <c r="G277" s="1">
        <v>8</v>
      </c>
      <c r="H277" s="1">
        <v>2</v>
      </c>
      <c r="I277" s="1">
        <v>1</v>
      </c>
      <c r="J277" s="1">
        <v>4</v>
      </c>
      <c r="K277" s="1">
        <v>7</v>
      </c>
      <c r="N277" s="1">
        <v>5</v>
      </c>
      <c r="O277" s="1">
        <v>2</v>
      </c>
      <c r="P277" s="1">
        <v>1</v>
      </c>
      <c r="R277" s="1">
        <f t="shared" si="19"/>
        <v>53</v>
      </c>
      <c r="T277" s="11"/>
      <c r="U277" s="11"/>
      <c r="V277" s="12"/>
    </row>
    <row r="278" spans="1:22">
      <c r="A278" s="1" t="s">
        <v>41</v>
      </c>
      <c r="B278" s="1">
        <v>10</v>
      </c>
      <c r="C278" s="1">
        <v>10</v>
      </c>
      <c r="F278" s="1">
        <v>12</v>
      </c>
      <c r="G278" s="1">
        <v>13</v>
      </c>
      <c r="J278" s="1">
        <v>7</v>
      </c>
      <c r="K278" s="1">
        <v>11</v>
      </c>
      <c r="M278" s="1">
        <v>1</v>
      </c>
      <c r="N278" s="1">
        <v>4</v>
      </c>
      <c r="O278" s="1">
        <v>8</v>
      </c>
      <c r="P278" s="1">
        <v>1</v>
      </c>
      <c r="R278" s="1">
        <f t="shared" si="19"/>
        <v>77</v>
      </c>
      <c r="T278" s="11" t="s">
        <v>11</v>
      </c>
      <c r="U278" s="11"/>
      <c r="V278" s="12"/>
    </row>
    <row r="279" spans="1:22">
      <c r="A279" s="1" t="s">
        <v>42</v>
      </c>
      <c r="B279" s="1">
        <v>24</v>
      </c>
      <c r="C279" s="1">
        <v>14</v>
      </c>
      <c r="F279" s="1">
        <v>13</v>
      </c>
      <c r="G279" s="1">
        <v>13</v>
      </c>
      <c r="J279" s="1">
        <v>11</v>
      </c>
      <c r="K279" s="1">
        <v>7</v>
      </c>
      <c r="N279" s="1">
        <v>1</v>
      </c>
      <c r="O279" s="1">
        <v>7</v>
      </c>
      <c r="P279" s="1">
        <v>3</v>
      </c>
      <c r="R279" s="1">
        <f t="shared" si="19"/>
        <v>93</v>
      </c>
      <c r="T279" s="9" t="s">
        <v>7</v>
      </c>
      <c r="U279" s="9" t="s">
        <v>8</v>
      </c>
      <c r="V279" s="12"/>
    </row>
    <row r="280" spans="1:22">
      <c r="A280" s="1" t="s">
        <v>43</v>
      </c>
      <c r="B280" s="1">
        <v>17</v>
      </c>
      <c r="C280" s="1">
        <v>14</v>
      </c>
      <c r="F280" s="1">
        <v>18</v>
      </c>
      <c r="G280" s="1">
        <v>19</v>
      </c>
      <c r="J280" s="1">
        <v>6</v>
      </c>
      <c r="K280" s="1">
        <v>5</v>
      </c>
      <c r="L280" s="1">
        <v>1</v>
      </c>
      <c r="N280" s="1">
        <v>9</v>
      </c>
      <c r="O280" s="1">
        <v>8</v>
      </c>
      <c r="R280" s="1">
        <f t="shared" si="19"/>
        <v>97</v>
      </c>
      <c r="T280" s="11">
        <v>0.73799999999999999</v>
      </c>
      <c r="U280" s="11">
        <v>1.1900000000000001E-2</v>
      </c>
      <c r="V280" s="12" t="s">
        <v>9</v>
      </c>
    </row>
    <row r="281" spans="1:22">
      <c r="A281" s="1" t="s">
        <v>44</v>
      </c>
      <c r="B281" s="1">
        <v>7</v>
      </c>
      <c r="C281" s="1">
        <v>8</v>
      </c>
      <c r="D281" s="1">
        <v>1</v>
      </c>
      <c r="F281" s="1">
        <v>2</v>
      </c>
      <c r="G281" s="1">
        <v>1</v>
      </c>
      <c r="J281" s="1">
        <v>5</v>
      </c>
      <c r="K281" s="1">
        <v>1</v>
      </c>
      <c r="L281" s="1">
        <v>3</v>
      </c>
      <c r="R281" s="1">
        <f t="shared" si="19"/>
        <v>28</v>
      </c>
    </row>
    <row r="282" spans="1:22">
      <c r="A282" s="1" t="s">
        <v>45</v>
      </c>
      <c r="B282" s="1">
        <v>8</v>
      </c>
      <c r="C282" s="1">
        <v>8</v>
      </c>
      <c r="F282" s="1">
        <v>18</v>
      </c>
      <c r="G282" s="1">
        <v>10</v>
      </c>
      <c r="J282" s="1">
        <v>5</v>
      </c>
      <c r="K282" s="1">
        <v>6</v>
      </c>
      <c r="N282" s="1">
        <v>4</v>
      </c>
      <c r="O282" s="1">
        <v>5</v>
      </c>
      <c r="P282" s="1">
        <v>1</v>
      </c>
      <c r="Q282" s="1">
        <v>1</v>
      </c>
      <c r="R282" s="1">
        <f t="shared" si="19"/>
        <v>66</v>
      </c>
    </row>
    <row r="283" spans="1:22">
      <c r="A283" s="1" t="s">
        <v>46</v>
      </c>
      <c r="B283" s="1">
        <v>8</v>
      </c>
      <c r="C283" s="1">
        <v>11</v>
      </c>
      <c r="F283" s="1">
        <v>7</v>
      </c>
      <c r="G283" s="1">
        <v>13</v>
      </c>
      <c r="J283" s="1">
        <v>3</v>
      </c>
      <c r="K283" s="1">
        <v>3</v>
      </c>
      <c r="N283" s="1">
        <v>1</v>
      </c>
      <c r="O283" s="1">
        <v>5</v>
      </c>
      <c r="R283" s="1">
        <f t="shared" si="19"/>
        <v>51</v>
      </c>
    </row>
    <row r="284" spans="1:22">
      <c r="A284" s="1" t="s">
        <v>47</v>
      </c>
      <c r="B284" s="1">
        <v>10</v>
      </c>
      <c r="C284" s="1">
        <v>14</v>
      </c>
      <c r="F284" s="1">
        <v>8</v>
      </c>
      <c r="G284" s="1">
        <v>15</v>
      </c>
      <c r="J284" s="1">
        <v>3</v>
      </c>
      <c r="K284" s="1">
        <v>4</v>
      </c>
      <c r="M284" s="1">
        <v>2</v>
      </c>
      <c r="N284" s="1">
        <v>8</v>
      </c>
      <c r="O284" s="1">
        <v>1</v>
      </c>
      <c r="P284" s="1">
        <v>1</v>
      </c>
      <c r="R284" s="1">
        <f t="shared" si="19"/>
        <v>66</v>
      </c>
    </row>
    <row r="285" spans="1:22">
      <c r="A285" s="1" t="s">
        <v>48</v>
      </c>
      <c r="B285" s="1">
        <v>5</v>
      </c>
      <c r="C285" s="1">
        <v>2</v>
      </c>
      <c r="D285" s="1">
        <v>2</v>
      </c>
      <c r="J285" s="1">
        <v>3</v>
      </c>
      <c r="R285" s="1">
        <f t="shared" si="19"/>
        <v>12</v>
      </c>
    </row>
    <row r="286" spans="1:22">
      <c r="A286" s="1" t="s">
        <v>49</v>
      </c>
      <c r="B286" s="1">
        <v>8</v>
      </c>
      <c r="C286" s="1">
        <v>9</v>
      </c>
      <c r="F286" s="1">
        <v>4</v>
      </c>
      <c r="G286" s="1">
        <v>6</v>
      </c>
      <c r="J286" s="1">
        <v>6</v>
      </c>
      <c r="K286" s="1">
        <v>5</v>
      </c>
      <c r="R286" s="1">
        <f t="shared" si="19"/>
        <v>38</v>
      </c>
    </row>
    <row r="287" spans="1:22">
      <c r="A287" s="1" t="s">
        <v>50</v>
      </c>
      <c r="C287" s="1">
        <v>7</v>
      </c>
      <c r="F287" s="1">
        <v>2</v>
      </c>
      <c r="G287" s="1">
        <v>3</v>
      </c>
      <c r="K287" s="1">
        <v>2</v>
      </c>
      <c r="N287" s="1">
        <v>1</v>
      </c>
      <c r="O287" s="1">
        <v>2</v>
      </c>
      <c r="R287" s="1">
        <f t="shared" si="19"/>
        <v>17</v>
      </c>
    </row>
    <row r="288" spans="1:22">
      <c r="A288" s="1" t="s">
        <v>51</v>
      </c>
      <c r="B288" s="1">
        <v>7</v>
      </c>
      <c r="C288" s="1">
        <v>9</v>
      </c>
      <c r="F288" s="1">
        <v>5</v>
      </c>
      <c r="G288" s="1">
        <v>4</v>
      </c>
      <c r="J288" s="1">
        <v>2</v>
      </c>
      <c r="K288" s="1">
        <v>1</v>
      </c>
      <c r="N288" s="1">
        <v>1</v>
      </c>
      <c r="O288" s="1">
        <v>5</v>
      </c>
      <c r="P288" s="1">
        <v>1</v>
      </c>
      <c r="R288" s="1">
        <f t="shared" si="19"/>
        <v>35</v>
      </c>
    </row>
    <row r="289" spans="1:18">
      <c r="A289" s="1" t="s">
        <v>52</v>
      </c>
      <c r="B289" s="1">
        <v>11</v>
      </c>
      <c r="C289" s="1">
        <v>11</v>
      </c>
      <c r="F289" s="1">
        <v>6</v>
      </c>
      <c r="G289" s="1">
        <v>19</v>
      </c>
      <c r="J289" s="1">
        <v>6</v>
      </c>
      <c r="K289" s="1">
        <v>4</v>
      </c>
      <c r="L289" s="1">
        <v>2</v>
      </c>
      <c r="O289" s="1">
        <v>4</v>
      </c>
      <c r="P289" s="1">
        <v>1</v>
      </c>
      <c r="R289" s="1">
        <f t="shared" si="19"/>
        <v>64</v>
      </c>
    </row>
    <row r="290" spans="1:18">
      <c r="A290" s="1" t="s">
        <v>53</v>
      </c>
      <c r="B290" s="1">
        <v>21</v>
      </c>
      <c r="C290" s="1">
        <v>17</v>
      </c>
      <c r="F290" s="1">
        <v>13</v>
      </c>
      <c r="G290" s="1">
        <v>15</v>
      </c>
      <c r="J290" s="1">
        <v>2</v>
      </c>
      <c r="K290" s="1">
        <v>3</v>
      </c>
      <c r="N290" s="1">
        <v>3</v>
      </c>
      <c r="O290" s="1">
        <v>3</v>
      </c>
      <c r="R290" s="1">
        <f t="shared" si="19"/>
        <v>77</v>
      </c>
    </row>
    <row r="291" spans="1:18">
      <c r="A291" s="1" t="s">
        <v>54</v>
      </c>
      <c r="B291" s="1">
        <v>19</v>
      </c>
      <c r="C291" s="1">
        <v>21</v>
      </c>
      <c r="F291" s="1">
        <v>19</v>
      </c>
      <c r="G291" s="1">
        <v>15</v>
      </c>
      <c r="J291" s="1">
        <v>6</v>
      </c>
      <c r="K291" s="1">
        <v>5</v>
      </c>
      <c r="L291" s="1">
        <v>1</v>
      </c>
      <c r="M291" s="1">
        <v>1</v>
      </c>
      <c r="N291" s="1">
        <v>4</v>
      </c>
      <c r="O291" s="1">
        <v>4</v>
      </c>
      <c r="R291" s="1">
        <f t="shared" si="19"/>
        <v>95</v>
      </c>
    </row>
    <row r="292" spans="1:18">
      <c r="A292" s="1" t="s">
        <v>55</v>
      </c>
      <c r="B292" s="1">
        <v>16</v>
      </c>
      <c r="C292" s="1">
        <v>17</v>
      </c>
      <c r="F292" s="1">
        <v>14</v>
      </c>
      <c r="G292" s="1">
        <v>21</v>
      </c>
      <c r="J292" s="1">
        <v>2</v>
      </c>
      <c r="K292" s="1">
        <v>3</v>
      </c>
      <c r="N292" s="1">
        <v>6</v>
      </c>
      <c r="O292" s="1">
        <v>8</v>
      </c>
      <c r="P292" s="1">
        <v>1</v>
      </c>
      <c r="Q292" s="1">
        <v>1</v>
      </c>
      <c r="R292" s="1">
        <f t="shared" si="19"/>
        <v>89</v>
      </c>
    </row>
    <row r="293" spans="1:18">
      <c r="A293" s="1" t="s">
        <v>56</v>
      </c>
      <c r="B293" s="1">
        <v>16</v>
      </c>
      <c r="C293" s="1">
        <v>12</v>
      </c>
      <c r="F293" s="1">
        <v>14</v>
      </c>
      <c r="G293" s="1">
        <v>8</v>
      </c>
      <c r="J293" s="1">
        <v>6</v>
      </c>
      <c r="K293" s="1">
        <v>10</v>
      </c>
      <c r="N293" s="1">
        <v>8</v>
      </c>
      <c r="O293" s="1">
        <v>2</v>
      </c>
      <c r="P293" s="1">
        <v>2</v>
      </c>
      <c r="R293" s="1">
        <f t="shared" si="19"/>
        <v>78</v>
      </c>
    </row>
    <row r="294" spans="1:18">
      <c r="A294" s="1" t="s">
        <v>57</v>
      </c>
      <c r="B294" s="1">
        <v>8</v>
      </c>
      <c r="C294" s="1">
        <v>12</v>
      </c>
      <c r="F294" s="1">
        <v>8</v>
      </c>
      <c r="G294" s="1">
        <v>8</v>
      </c>
      <c r="H294" s="1">
        <v>1</v>
      </c>
      <c r="J294" s="1">
        <v>1</v>
      </c>
      <c r="K294" s="1">
        <v>2</v>
      </c>
      <c r="N294" s="1">
        <v>3</v>
      </c>
      <c r="O294" s="1">
        <v>1</v>
      </c>
      <c r="R294" s="1">
        <f t="shared" si="19"/>
        <v>44</v>
      </c>
    </row>
    <row r="295" spans="1:18">
      <c r="A295" s="1" t="s">
        <v>58</v>
      </c>
      <c r="B295" s="1">
        <v>17</v>
      </c>
      <c r="C295" s="1">
        <v>16</v>
      </c>
      <c r="F295" s="1">
        <v>15</v>
      </c>
      <c r="G295" s="1">
        <v>11</v>
      </c>
      <c r="J295" s="1">
        <v>9</v>
      </c>
      <c r="K295" s="1">
        <v>5</v>
      </c>
      <c r="N295" s="1">
        <v>4</v>
      </c>
      <c r="O295" s="1">
        <v>6</v>
      </c>
      <c r="P295" s="1">
        <v>1</v>
      </c>
      <c r="R295" s="1">
        <f t="shared" si="19"/>
        <v>84</v>
      </c>
    </row>
    <row r="296" spans="1:18">
      <c r="A296" s="1" t="s">
        <v>59</v>
      </c>
      <c r="B296" s="1">
        <v>17</v>
      </c>
      <c r="C296" s="1">
        <v>22</v>
      </c>
      <c r="F296" s="1">
        <v>16</v>
      </c>
      <c r="G296" s="1">
        <v>10</v>
      </c>
      <c r="J296" s="1">
        <v>2</v>
      </c>
      <c r="K296" s="1">
        <v>8</v>
      </c>
      <c r="L296" s="1">
        <v>1</v>
      </c>
      <c r="N296" s="1">
        <v>4</v>
      </c>
      <c r="O296" s="1">
        <v>6</v>
      </c>
      <c r="Q296" s="1">
        <v>1</v>
      </c>
      <c r="R296" s="1">
        <f t="shared" si="19"/>
        <v>87</v>
      </c>
    </row>
    <row r="297" spans="1:18">
      <c r="A297" s="1" t="s">
        <v>60</v>
      </c>
      <c r="B297" s="1">
        <v>5</v>
      </c>
      <c r="C297" s="1">
        <v>17</v>
      </c>
      <c r="F297" s="1">
        <v>12</v>
      </c>
      <c r="G297" s="1">
        <v>6</v>
      </c>
      <c r="J297" s="1">
        <v>1</v>
      </c>
      <c r="K297" s="1">
        <v>2</v>
      </c>
      <c r="N297" s="1">
        <v>1</v>
      </c>
      <c r="O297" s="1">
        <v>1</v>
      </c>
      <c r="R297" s="1">
        <f t="shared" si="19"/>
        <v>45</v>
      </c>
    </row>
    <row r="298" spans="1:18">
      <c r="A298" s="1" t="s">
        <v>61</v>
      </c>
      <c r="B298" s="1">
        <v>16</v>
      </c>
      <c r="C298" s="1">
        <v>12</v>
      </c>
      <c r="F298" s="1">
        <v>13</v>
      </c>
      <c r="G298" s="1">
        <v>10</v>
      </c>
      <c r="J298" s="1">
        <v>6</v>
      </c>
      <c r="K298" s="1">
        <v>3</v>
      </c>
      <c r="L298" s="1">
        <v>1</v>
      </c>
      <c r="N298" s="1">
        <v>4</v>
      </c>
      <c r="O298" s="1">
        <v>7</v>
      </c>
      <c r="P298" s="1">
        <v>2</v>
      </c>
      <c r="Q298" s="1">
        <v>1</v>
      </c>
      <c r="R298" s="1">
        <f t="shared" si="19"/>
        <v>75</v>
      </c>
    </row>
    <row r="299" spans="1:18">
      <c r="A299" s="1" t="s">
        <v>62</v>
      </c>
      <c r="B299" s="1">
        <v>15</v>
      </c>
      <c r="C299" s="1">
        <v>17</v>
      </c>
      <c r="F299" s="1">
        <v>15</v>
      </c>
      <c r="G299" s="1">
        <v>12</v>
      </c>
      <c r="J299" s="1">
        <v>4</v>
      </c>
      <c r="K299" s="1">
        <v>3</v>
      </c>
      <c r="N299" s="1">
        <v>3</v>
      </c>
      <c r="O299" s="1">
        <v>2</v>
      </c>
      <c r="P299" s="1">
        <v>1</v>
      </c>
      <c r="Q299" s="1">
        <v>1</v>
      </c>
      <c r="R299" s="1">
        <f t="shared" si="19"/>
        <v>73</v>
      </c>
    </row>
    <row r="300" spans="1:18">
      <c r="A300" s="1" t="s">
        <v>63</v>
      </c>
      <c r="B300" s="1">
        <v>23</v>
      </c>
      <c r="C300" s="1">
        <v>14</v>
      </c>
      <c r="F300" s="1">
        <v>17</v>
      </c>
      <c r="G300" s="1">
        <v>21</v>
      </c>
      <c r="J300" s="1">
        <v>4</v>
      </c>
      <c r="K300" s="1">
        <v>3</v>
      </c>
      <c r="N300" s="1">
        <v>5</v>
      </c>
      <c r="O300" s="1">
        <v>6</v>
      </c>
      <c r="R300" s="1">
        <f t="shared" si="19"/>
        <v>93</v>
      </c>
    </row>
    <row r="301" spans="1:18">
      <c r="A301" s="1" t="s">
        <v>64</v>
      </c>
      <c r="B301" s="1">
        <v>11</v>
      </c>
      <c r="C301" s="1">
        <v>11</v>
      </c>
      <c r="F301" s="1">
        <v>11</v>
      </c>
      <c r="G301" s="1">
        <v>15</v>
      </c>
      <c r="J301" s="1">
        <v>4</v>
      </c>
      <c r="K301" s="1">
        <v>5</v>
      </c>
      <c r="L301" s="1">
        <v>1</v>
      </c>
      <c r="N301" s="1">
        <v>1</v>
      </c>
      <c r="O301" s="1">
        <v>3</v>
      </c>
      <c r="R301" s="1">
        <f t="shared" si="19"/>
        <v>62</v>
      </c>
    </row>
    <row r="302" spans="1:18">
      <c r="A302" s="1" t="s">
        <v>65</v>
      </c>
      <c r="B302" s="1">
        <v>6</v>
      </c>
      <c r="C302" s="1">
        <v>9</v>
      </c>
      <c r="F302" s="1">
        <v>2</v>
      </c>
      <c r="G302" s="1">
        <v>7</v>
      </c>
      <c r="J302" s="1">
        <v>4</v>
      </c>
      <c r="K302" s="1">
        <v>5</v>
      </c>
      <c r="L302" s="1">
        <v>1</v>
      </c>
      <c r="O302" s="1">
        <v>3</v>
      </c>
      <c r="R302" s="1">
        <f t="shared" si="19"/>
        <v>37</v>
      </c>
    </row>
    <row r="303" spans="1:18">
      <c r="A303" s="1" t="s">
        <v>66</v>
      </c>
      <c r="B303" s="1">
        <v>1</v>
      </c>
      <c r="C303" s="1">
        <v>6</v>
      </c>
      <c r="F303" s="1">
        <v>3</v>
      </c>
      <c r="G303" s="1">
        <v>2</v>
      </c>
      <c r="J303" s="1">
        <v>1</v>
      </c>
      <c r="K303" s="1">
        <v>1</v>
      </c>
      <c r="N303" s="1">
        <v>1</v>
      </c>
      <c r="R303" s="1">
        <f t="shared" si="19"/>
        <v>15</v>
      </c>
    </row>
    <row r="304" spans="1:18">
      <c r="A304" s="1" t="s">
        <v>67</v>
      </c>
      <c r="B304" s="1">
        <v>16</v>
      </c>
      <c r="C304" s="1">
        <v>12</v>
      </c>
      <c r="F304" s="1">
        <v>14</v>
      </c>
      <c r="G304" s="1">
        <v>8</v>
      </c>
      <c r="J304" s="1">
        <v>6</v>
      </c>
      <c r="K304" s="1">
        <v>10</v>
      </c>
      <c r="L304" s="1">
        <v>4</v>
      </c>
      <c r="N304" s="1">
        <v>8</v>
      </c>
      <c r="O304" s="1">
        <v>2</v>
      </c>
      <c r="P304" s="1">
        <v>2</v>
      </c>
      <c r="R304" s="1">
        <f t="shared" ref="R304:R322" si="20">SUM(B304:Q304)</f>
        <v>82</v>
      </c>
    </row>
    <row r="305" spans="1:18">
      <c r="A305" s="1" t="s">
        <v>68</v>
      </c>
      <c r="B305" s="1">
        <v>17</v>
      </c>
      <c r="C305" s="1">
        <v>10</v>
      </c>
      <c r="F305" s="1">
        <v>12</v>
      </c>
      <c r="G305" s="1">
        <v>10</v>
      </c>
      <c r="J305" s="1">
        <v>8</v>
      </c>
      <c r="K305" s="1">
        <v>2</v>
      </c>
      <c r="L305" s="1">
        <v>2</v>
      </c>
      <c r="N305" s="1">
        <v>4</v>
      </c>
      <c r="O305" s="1">
        <v>4</v>
      </c>
      <c r="P305" s="1">
        <v>2</v>
      </c>
      <c r="R305" s="1">
        <f t="shared" si="20"/>
        <v>71</v>
      </c>
    </row>
    <row r="306" spans="1:18">
      <c r="A306" s="1" t="s">
        <v>69</v>
      </c>
      <c r="C306" s="1">
        <v>5</v>
      </c>
      <c r="G306" s="1">
        <v>5</v>
      </c>
      <c r="K306" s="1">
        <v>1</v>
      </c>
      <c r="O306" s="1">
        <v>2</v>
      </c>
      <c r="R306" s="1">
        <f t="shared" si="20"/>
        <v>13</v>
      </c>
    </row>
    <row r="307" spans="1:18">
      <c r="A307" s="1" t="s">
        <v>70</v>
      </c>
      <c r="B307" s="1">
        <v>5</v>
      </c>
      <c r="C307" s="1">
        <v>6</v>
      </c>
      <c r="G307" s="1">
        <v>3</v>
      </c>
      <c r="K307" s="1">
        <v>1</v>
      </c>
      <c r="R307" s="1">
        <f t="shared" si="20"/>
        <v>15</v>
      </c>
    </row>
    <row r="308" spans="1:18">
      <c r="A308" s="1" t="s">
        <v>71</v>
      </c>
      <c r="B308" s="1">
        <v>21</v>
      </c>
      <c r="C308" s="1">
        <v>16</v>
      </c>
      <c r="F308" s="1">
        <v>1</v>
      </c>
      <c r="G308" s="1">
        <v>2</v>
      </c>
      <c r="K308" s="1">
        <v>1</v>
      </c>
      <c r="R308" s="1">
        <f t="shared" si="20"/>
        <v>41</v>
      </c>
    </row>
    <row r="309" spans="1:18">
      <c r="A309" s="1" t="s">
        <v>72</v>
      </c>
      <c r="B309" s="1">
        <v>7</v>
      </c>
      <c r="C309" s="1">
        <v>2</v>
      </c>
      <c r="F309" s="1">
        <v>1</v>
      </c>
      <c r="G309" s="1">
        <v>2</v>
      </c>
      <c r="J309" s="1">
        <v>1</v>
      </c>
      <c r="K309" s="1">
        <v>1</v>
      </c>
      <c r="O309" s="1">
        <v>1</v>
      </c>
      <c r="R309" s="1">
        <f t="shared" si="20"/>
        <v>15</v>
      </c>
    </row>
    <row r="310" spans="1:18">
      <c r="A310" s="1" t="s">
        <v>73</v>
      </c>
      <c r="B310" s="1">
        <v>10</v>
      </c>
      <c r="C310" s="1">
        <v>17</v>
      </c>
      <c r="F310" s="1">
        <v>15</v>
      </c>
      <c r="G310" s="1">
        <v>17</v>
      </c>
      <c r="J310" s="1">
        <v>5</v>
      </c>
      <c r="K310" s="1">
        <v>2</v>
      </c>
      <c r="L310" s="1">
        <v>2</v>
      </c>
      <c r="M310" s="1">
        <v>2</v>
      </c>
      <c r="N310" s="1">
        <v>3</v>
      </c>
      <c r="O310" s="1">
        <v>6</v>
      </c>
      <c r="P310" s="1">
        <v>2</v>
      </c>
      <c r="R310" s="1">
        <f t="shared" si="20"/>
        <v>81</v>
      </c>
    </row>
    <row r="311" spans="1:18">
      <c r="A311" s="1" t="s">
        <v>74</v>
      </c>
      <c r="B311" s="1">
        <v>21</v>
      </c>
      <c r="C311" s="1">
        <v>25</v>
      </c>
      <c r="F311" s="1">
        <v>20</v>
      </c>
      <c r="G311" s="1">
        <v>14</v>
      </c>
      <c r="J311" s="1">
        <v>13</v>
      </c>
      <c r="K311" s="1">
        <v>5</v>
      </c>
      <c r="L311" s="1">
        <v>2</v>
      </c>
      <c r="M311" s="1">
        <v>1</v>
      </c>
      <c r="N311" s="1">
        <v>1</v>
      </c>
      <c r="O311" s="1">
        <v>5</v>
      </c>
      <c r="P311" s="1">
        <v>2</v>
      </c>
      <c r="R311" s="1">
        <f t="shared" si="20"/>
        <v>109</v>
      </c>
    </row>
    <row r="312" spans="1:18">
      <c r="A312" s="1" t="s">
        <v>75</v>
      </c>
      <c r="B312" s="1">
        <v>11</v>
      </c>
      <c r="C312" s="1">
        <v>14</v>
      </c>
      <c r="F312" s="1">
        <v>3</v>
      </c>
      <c r="G312" s="1">
        <v>7</v>
      </c>
      <c r="J312" s="1">
        <v>4</v>
      </c>
      <c r="L312" s="1">
        <v>1</v>
      </c>
      <c r="N312" s="1">
        <v>1</v>
      </c>
      <c r="O312" s="1">
        <v>8</v>
      </c>
      <c r="P312" s="1">
        <v>1</v>
      </c>
      <c r="R312" s="1">
        <f t="shared" si="20"/>
        <v>50</v>
      </c>
    </row>
    <row r="313" spans="1:18">
      <c r="A313" s="1" t="s">
        <v>76</v>
      </c>
      <c r="C313" s="1">
        <v>6</v>
      </c>
      <c r="F313" s="1">
        <v>1</v>
      </c>
      <c r="G313" s="1">
        <v>4</v>
      </c>
      <c r="K313" s="1">
        <v>1</v>
      </c>
      <c r="L313" s="1">
        <v>1</v>
      </c>
      <c r="O313" s="1">
        <v>2</v>
      </c>
      <c r="R313" s="1">
        <f t="shared" si="20"/>
        <v>15</v>
      </c>
    </row>
    <row r="314" spans="1:18">
      <c r="A314" s="1" t="s">
        <v>77</v>
      </c>
      <c r="B314" s="1">
        <v>1</v>
      </c>
      <c r="C314" s="1">
        <v>9</v>
      </c>
      <c r="F314" s="1">
        <v>1</v>
      </c>
      <c r="G314" s="1">
        <v>9</v>
      </c>
      <c r="K314" s="1">
        <v>1</v>
      </c>
      <c r="R314" s="1">
        <f t="shared" si="20"/>
        <v>21</v>
      </c>
    </row>
    <row r="315" spans="1:18">
      <c r="A315" s="1" t="s">
        <v>78</v>
      </c>
      <c r="C315" s="1">
        <v>6</v>
      </c>
      <c r="F315" s="1">
        <v>2</v>
      </c>
      <c r="G315" s="1">
        <v>4</v>
      </c>
      <c r="J315" s="1">
        <v>1</v>
      </c>
      <c r="K315" s="1">
        <v>1</v>
      </c>
      <c r="R315" s="1">
        <f t="shared" si="20"/>
        <v>14</v>
      </c>
    </row>
    <row r="316" spans="1:18">
      <c r="A316" s="1" t="s">
        <v>79</v>
      </c>
      <c r="C316" s="1">
        <v>6</v>
      </c>
      <c r="K316" s="1">
        <v>2</v>
      </c>
      <c r="O316" s="1">
        <v>1</v>
      </c>
      <c r="R316" s="1">
        <f t="shared" si="20"/>
        <v>9</v>
      </c>
    </row>
    <row r="317" spans="1:18">
      <c r="A317" s="1" t="s">
        <v>80</v>
      </c>
      <c r="B317" s="1">
        <v>14</v>
      </c>
      <c r="C317" s="1">
        <v>16</v>
      </c>
      <c r="G317" s="1">
        <v>2</v>
      </c>
      <c r="J317" s="1">
        <v>3</v>
      </c>
      <c r="K317" s="1">
        <v>3</v>
      </c>
      <c r="R317" s="1">
        <f t="shared" si="20"/>
        <v>38</v>
      </c>
    </row>
    <row r="318" spans="1:18">
      <c r="A318" s="1" t="s">
        <v>81</v>
      </c>
      <c r="B318" s="1">
        <v>2</v>
      </c>
      <c r="C318" s="1">
        <v>1</v>
      </c>
      <c r="J318" s="1">
        <v>1</v>
      </c>
      <c r="K318" s="1">
        <v>1</v>
      </c>
      <c r="R318" s="1">
        <f t="shared" si="20"/>
        <v>5</v>
      </c>
    </row>
    <row r="319" spans="1:18">
      <c r="A319" s="1" t="s">
        <v>82</v>
      </c>
      <c r="B319" s="1">
        <v>18</v>
      </c>
      <c r="C319" s="1">
        <v>19</v>
      </c>
      <c r="F319" s="1">
        <v>7</v>
      </c>
      <c r="G319" s="1">
        <v>8</v>
      </c>
      <c r="J319" s="1">
        <v>2</v>
      </c>
      <c r="K319" s="1">
        <v>5</v>
      </c>
      <c r="N319" s="1">
        <v>8</v>
      </c>
      <c r="O319" s="1">
        <v>2</v>
      </c>
      <c r="P319" s="1">
        <v>1</v>
      </c>
      <c r="R319" s="1">
        <f t="shared" si="20"/>
        <v>70</v>
      </c>
    </row>
    <row r="320" spans="1:18">
      <c r="A320" s="1" t="s">
        <v>83</v>
      </c>
      <c r="B320" s="1">
        <v>6</v>
      </c>
      <c r="C320" s="1">
        <v>12</v>
      </c>
      <c r="F320" s="1">
        <v>1</v>
      </c>
      <c r="G320" s="1">
        <v>3</v>
      </c>
      <c r="J320" s="1">
        <v>1</v>
      </c>
      <c r="K320" s="1">
        <v>3</v>
      </c>
      <c r="L320" s="1">
        <v>1</v>
      </c>
      <c r="O320" s="1">
        <v>2</v>
      </c>
      <c r="R320" s="1">
        <f t="shared" si="20"/>
        <v>29</v>
      </c>
    </row>
    <row r="321" spans="1:18">
      <c r="A321" s="1" t="s">
        <v>84</v>
      </c>
      <c r="B321" s="1">
        <v>7</v>
      </c>
      <c r="C321" s="1">
        <v>8</v>
      </c>
      <c r="G321" s="1">
        <v>3</v>
      </c>
      <c r="J321" s="1">
        <v>4</v>
      </c>
      <c r="K321" s="1">
        <v>8</v>
      </c>
      <c r="R321" s="1">
        <f t="shared" si="20"/>
        <v>30</v>
      </c>
    </row>
    <row r="322" spans="1:18" s="20" customFormat="1">
      <c r="A322" s="19" t="s">
        <v>0</v>
      </c>
      <c r="B322" s="20">
        <f>SUM(B272:B321)</f>
        <v>554</v>
      </c>
      <c r="C322" s="20">
        <f>SUM(C272:C321)</f>
        <v>596</v>
      </c>
      <c r="D322" s="20">
        <f t="shared" ref="D322:P322" si="21">SUM(D272:D321)</f>
        <v>3</v>
      </c>
      <c r="E322" s="20">
        <f>SUM(E272:E321)</f>
        <v>0</v>
      </c>
      <c r="F322" s="20">
        <f t="shared" si="21"/>
        <v>425</v>
      </c>
      <c r="G322" s="20">
        <f>SUM(G272:G321)</f>
        <v>455</v>
      </c>
      <c r="H322" s="20">
        <f t="shared" si="21"/>
        <v>3</v>
      </c>
      <c r="I322" s="20">
        <f>SUM(I272:I321)</f>
        <v>1</v>
      </c>
      <c r="J322" s="20">
        <f t="shared" si="21"/>
        <v>195</v>
      </c>
      <c r="K322" s="20">
        <f t="shared" si="21"/>
        <v>184</v>
      </c>
      <c r="L322" s="20">
        <f t="shared" si="21"/>
        <v>30</v>
      </c>
      <c r="M322" s="20">
        <f>SUM(M272:M321)</f>
        <v>10</v>
      </c>
      <c r="N322" s="20">
        <f t="shared" si="21"/>
        <v>113</v>
      </c>
      <c r="O322" s="20">
        <f>SUM(O272:O321)</f>
        <v>147</v>
      </c>
      <c r="P322" s="20">
        <f t="shared" si="21"/>
        <v>29</v>
      </c>
      <c r="Q322" s="20">
        <f>SUM(Q272:Q321)</f>
        <v>6</v>
      </c>
      <c r="R322" s="20">
        <f t="shared" si="20"/>
        <v>2751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97B8-25D7-B747-861E-F5A9FBC61312}">
  <dimension ref="A1:V217"/>
  <sheetViews>
    <sheetView zoomScaleNormal="100" workbookViewId="0"/>
  </sheetViews>
  <sheetFormatPr defaultColWidth="10.83203125" defaultRowHeight="15.5"/>
  <cols>
    <col min="1" max="1" width="13.5" style="1" customWidth="1"/>
    <col min="2" max="16384" width="10.83203125" style="1"/>
  </cols>
  <sheetData>
    <row r="1" spans="1:22">
      <c r="A1" s="3" t="s">
        <v>369</v>
      </c>
      <c r="V1" s="3"/>
    </row>
    <row r="2" spans="1:22">
      <c r="A2" s="1" t="s">
        <v>14</v>
      </c>
      <c r="G2" s="12" t="s">
        <v>366</v>
      </c>
      <c r="R2" s="15"/>
      <c r="S2" s="10" t="s">
        <v>19</v>
      </c>
      <c r="T2" s="10" t="s">
        <v>26</v>
      </c>
      <c r="U2" s="10" t="s">
        <v>23</v>
      </c>
    </row>
    <row r="3" spans="1:22">
      <c r="A3" s="1" t="s">
        <v>13</v>
      </c>
      <c r="G3" s="12" t="s">
        <v>15</v>
      </c>
      <c r="S3" s="2" t="s">
        <v>127</v>
      </c>
      <c r="T3" s="12" t="s">
        <v>33</v>
      </c>
      <c r="U3" s="12" t="s">
        <v>25</v>
      </c>
      <c r="V3" s="15"/>
    </row>
    <row r="4" spans="1:22">
      <c r="A4" s="1" t="s">
        <v>22</v>
      </c>
      <c r="G4" s="12" t="s">
        <v>16</v>
      </c>
      <c r="R4" s="15"/>
      <c r="S4" s="2" t="s">
        <v>128</v>
      </c>
      <c r="T4" s="12" t="s">
        <v>33</v>
      </c>
      <c r="U4" s="12" t="s">
        <v>27</v>
      </c>
      <c r="V4" s="15"/>
    </row>
    <row r="5" spans="1:22">
      <c r="A5" s="3" t="s">
        <v>126</v>
      </c>
      <c r="G5" s="12" t="s">
        <v>34</v>
      </c>
      <c r="R5" s="15"/>
      <c r="S5" s="2" t="s">
        <v>129</v>
      </c>
      <c r="T5" s="12" t="s">
        <v>33</v>
      </c>
      <c r="U5" s="12" t="s">
        <v>28</v>
      </c>
      <c r="V5" s="15"/>
    </row>
    <row r="6" spans="1:22">
      <c r="A6" s="1" t="s">
        <v>361</v>
      </c>
      <c r="G6" s="14" t="s">
        <v>17</v>
      </c>
      <c r="R6" s="15"/>
      <c r="S6" s="3" t="s">
        <v>130</v>
      </c>
      <c r="T6" s="12" t="s">
        <v>33</v>
      </c>
      <c r="U6" s="12" t="s">
        <v>28</v>
      </c>
      <c r="V6" s="15"/>
    </row>
    <row r="7" spans="1:22">
      <c r="A7" s="1" t="s">
        <v>367</v>
      </c>
      <c r="G7" s="12" t="s">
        <v>18</v>
      </c>
      <c r="R7" s="15"/>
      <c r="S7" s="2" t="s">
        <v>131</v>
      </c>
      <c r="T7" s="12" t="s">
        <v>24</v>
      </c>
      <c r="U7" s="12" t="s">
        <v>25</v>
      </c>
    </row>
    <row r="8" spans="1:22">
      <c r="A8" s="1" t="s">
        <v>368</v>
      </c>
      <c r="R8" s="15"/>
      <c r="S8" s="2" t="s">
        <v>132</v>
      </c>
      <c r="T8" s="12" t="s">
        <v>24</v>
      </c>
      <c r="U8" s="12" t="s">
        <v>27</v>
      </c>
    </row>
    <row r="9" spans="1:22">
      <c r="S9" s="2" t="s">
        <v>133</v>
      </c>
      <c r="T9" s="12" t="s">
        <v>24</v>
      </c>
      <c r="U9" s="12" t="s">
        <v>28</v>
      </c>
    </row>
    <row r="10" spans="1:22">
      <c r="A10" s="1" t="s">
        <v>363</v>
      </c>
      <c r="S10" s="3" t="s">
        <v>134</v>
      </c>
      <c r="T10" s="12" t="s">
        <v>24</v>
      </c>
      <c r="U10" s="12" t="s">
        <v>28</v>
      </c>
    </row>
    <row r="11" spans="1:22">
      <c r="A11" s="1" t="s">
        <v>364</v>
      </c>
      <c r="S11" s="2" t="s">
        <v>135</v>
      </c>
      <c r="T11" s="12" t="s">
        <v>33</v>
      </c>
      <c r="U11" s="17" t="s">
        <v>29</v>
      </c>
    </row>
    <row r="12" spans="1:22">
      <c r="S12" s="2" t="s">
        <v>136</v>
      </c>
      <c r="T12" s="12" t="s">
        <v>33</v>
      </c>
      <c r="U12" s="17" t="s">
        <v>30</v>
      </c>
    </row>
    <row r="13" spans="1:22">
      <c r="S13" s="2" t="s">
        <v>137</v>
      </c>
      <c r="T13" s="12" t="s">
        <v>33</v>
      </c>
      <c r="U13" s="18" t="s">
        <v>31</v>
      </c>
    </row>
    <row r="14" spans="1:22">
      <c r="S14" s="2" t="s">
        <v>1</v>
      </c>
      <c r="T14" s="12" t="s">
        <v>33</v>
      </c>
      <c r="U14" s="18" t="s">
        <v>32</v>
      </c>
    </row>
    <row r="15" spans="1:22">
      <c r="A15" s="3" t="s">
        <v>98</v>
      </c>
      <c r="S15" s="2" t="s">
        <v>138</v>
      </c>
      <c r="T15" s="12" t="s">
        <v>24</v>
      </c>
      <c r="U15" s="17" t="s">
        <v>29</v>
      </c>
    </row>
    <row r="16" spans="1:22">
      <c r="A16" s="1" t="s">
        <v>88</v>
      </c>
      <c r="S16" s="2" t="s">
        <v>139</v>
      </c>
      <c r="T16" s="12" t="s">
        <v>24</v>
      </c>
      <c r="U16" s="17" t="s">
        <v>30</v>
      </c>
    </row>
    <row r="17" spans="1:22">
      <c r="S17" s="2" t="s">
        <v>140</v>
      </c>
      <c r="T17" s="12" t="s">
        <v>24</v>
      </c>
      <c r="U17" s="18" t="s">
        <v>31</v>
      </c>
    </row>
    <row r="18" spans="1:22">
      <c r="S18" s="2" t="s">
        <v>2</v>
      </c>
      <c r="T18" s="12" t="s">
        <v>24</v>
      </c>
      <c r="U18" s="18" t="s">
        <v>32</v>
      </c>
    </row>
    <row r="21" spans="1:22">
      <c r="A21" s="8" t="s">
        <v>116</v>
      </c>
      <c r="B21" s="8" t="s">
        <v>141</v>
      </c>
      <c r="C21" s="8" t="s">
        <v>142</v>
      </c>
      <c r="D21" s="8" t="s">
        <v>143</v>
      </c>
      <c r="E21" s="7" t="s">
        <v>144</v>
      </c>
      <c r="F21" s="8" t="s">
        <v>145</v>
      </c>
      <c r="G21" s="8" t="s">
        <v>146</v>
      </c>
      <c r="H21" s="8" t="s">
        <v>147</v>
      </c>
      <c r="I21" s="7" t="s">
        <v>148</v>
      </c>
      <c r="J21" s="8" t="s">
        <v>149</v>
      </c>
      <c r="K21" s="8" t="s">
        <v>150</v>
      </c>
      <c r="L21" s="8" t="s">
        <v>151</v>
      </c>
      <c r="M21" s="8" t="s">
        <v>5</v>
      </c>
      <c r="N21" s="8" t="s">
        <v>152</v>
      </c>
      <c r="O21" s="8" t="s">
        <v>153</v>
      </c>
      <c r="P21" s="8" t="s">
        <v>154</v>
      </c>
      <c r="Q21" s="8" t="s">
        <v>6</v>
      </c>
      <c r="R21" s="7" t="s">
        <v>4</v>
      </c>
    </row>
    <row r="22" spans="1:22">
      <c r="A22" s="5" t="s">
        <v>99</v>
      </c>
      <c r="B22" s="6">
        <v>27</v>
      </c>
      <c r="C22" s="6"/>
      <c r="D22" s="6">
        <v>1</v>
      </c>
      <c r="E22" s="6">
        <v>21</v>
      </c>
      <c r="F22" s="6">
        <v>17</v>
      </c>
      <c r="G22" s="6"/>
      <c r="H22" s="6"/>
      <c r="I22" s="6">
        <v>15</v>
      </c>
      <c r="J22" s="6">
        <v>5</v>
      </c>
      <c r="K22" s="6"/>
      <c r="L22" s="6"/>
      <c r="M22" s="6">
        <v>1</v>
      </c>
      <c r="N22" s="6">
        <v>5</v>
      </c>
      <c r="O22" s="6">
        <v>1</v>
      </c>
      <c r="P22" s="6"/>
      <c r="Q22" s="6">
        <v>3</v>
      </c>
      <c r="R22" s="6">
        <v>96</v>
      </c>
      <c r="S22" s="6"/>
      <c r="T22" s="1" t="s">
        <v>12</v>
      </c>
    </row>
    <row r="23" spans="1:22">
      <c r="A23" s="5" t="s">
        <v>100</v>
      </c>
      <c r="B23" s="6">
        <v>31</v>
      </c>
      <c r="C23" s="6"/>
      <c r="D23" s="6">
        <v>1</v>
      </c>
      <c r="E23" s="6">
        <v>25</v>
      </c>
      <c r="F23" s="6">
        <v>31</v>
      </c>
      <c r="G23" s="6"/>
      <c r="H23" s="6">
        <v>3</v>
      </c>
      <c r="I23" s="6">
        <v>20</v>
      </c>
      <c r="J23" s="6">
        <v>8</v>
      </c>
      <c r="K23" s="6"/>
      <c r="L23" s="6"/>
      <c r="M23" s="6">
        <v>3</v>
      </c>
      <c r="N23" s="6">
        <v>5</v>
      </c>
      <c r="O23" s="6"/>
      <c r="P23" s="6"/>
      <c r="Q23" s="6">
        <v>2</v>
      </c>
      <c r="R23" s="6">
        <v>129</v>
      </c>
      <c r="S23" s="6"/>
      <c r="T23" s="9" t="s">
        <v>7</v>
      </c>
      <c r="U23" s="9" t="s">
        <v>8</v>
      </c>
      <c r="V23" s="10"/>
    </row>
    <row r="24" spans="1:22">
      <c r="A24" s="5" t="s">
        <v>101</v>
      </c>
      <c r="B24" s="6">
        <v>24</v>
      </c>
      <c r="C24" s="6"/>
      <c r="D24" s="6">
        <v>1</v>
      </c>
      <c r="E24" s="6">
        <v>21</v>
      </c>
      <c r="F24" s="6">
        <v>27</v>
      </c>
      <c r="G24" s="6"/>
      <c r="H24" s="6">
        <v>1</v>
      </c>
      <c r="I24" s="6">
        <v>19</v>
      </c>
      <c r="J24" s="6">
        <v>1</v>
      </c>
      <c r="K24" s="6">
        <v>1</v>
      </c>
      <c r="L24" s="6"/>
      <c r="M24" s="6"/>
      <c r="N24" s="6">
        <v>1</v>
      </c>
      <c r="O24" s="6"/>
      <c r="P24" s="6"/>
      <c r="Q24" s="6"/>
      <c r="R24" s="6">
        <v>96</v>
      </c>
      <c r="S24" s="6"/>
      <c r="T24" s="11">
        <f>SUM(B49:I49)/R49</f>
        <v>0.86300738007380073</v>
      </c>
      <c r="U24" s="11">
        <f>SQRT(T24*(1-T24)/R49)</f>
        <v>7.384586833346962E-3</v>
      </c>
      <c r="V24" s="12" t="s">
        <v>9</v>
      </c>
    </row>
    <row r="25" spans="1:22">
      <c r="A25" s="5" t="s">
        <v>102</v>
      </c>
      <c r="B25" s="6">
        <v>27</v>
      </c>
      <c r="C25" s="6"/>
      <c r="D25" s="6">
        <v>2</v>
      </c>
      <c r="E25" s="6">
        <v>22</v>
      </c>
      <c r="F25" s="6">
        <v>22</v>
      </c>
      <c r="G25" s="6"/>
      <c r="H25" s="6">
        <v>1</v>
      </c>
      <c r="I25" s="6">
        <v>21</v>
      </c>
      <c r="J25" s="6">
        <v>2</v>
      </c>
      <c r="K25" s="6"/>
      <c r="L25" s="6"/>
      <c r="M25" s="6">
        <v>1</v>
      </c>
      <c r="N25" s="6">
        <v>5</v>
      </c>
      <c r="O25" s="6"/>
      <c r="P25" s="6"/>
      <c r="Q25" s="6">
        <v>5</v>
      </c>
      <c r="R25" s="6">
        <v>108</v>
      </c>
      <c r="S25" s="6"/>
      <c r="T25" s="11">
        <f>2*(T24-0.5)</f>
        <v>0.72601476014760147</v>
      </c>
      <c r="U25" s="11">
        <f>U24*2</f>
        <v>1.4769173666693924E-2</v>
      </c>
      <c r="V25" s="12" t="s">
        <v>10</v>
      </c>
    </row>
    <row r="26" spans="1:22">
      <c r="A26" s="5" t="s">
        <v>103</v>
      </c>
      <c r="B26" s="6">
        <v>9</v>
      </c>
      <c r="C26" s="6"/>
      <c r="D26" s="6">
        <v>2</v>
      </c>
      <c r="E26" s="6">
        <v>9</v>
      </c>
      <c r="F26" s="6">
        <v>13</v>
      </c>
      <c r="G26" s="6"/>
      <c r="H26" s="6"/>
      <c r="I26" s="6">
        <v>11</v>
      </c>
      <c r="J26" s="6">
        <v>1</v>
      </c>
      <c r="K26" s="6"/>
      <c r="L26" s="6"/>
      <c r="M26" s="6">
        <v>1</v>
      </c>
      <c r="N26" s="6"/>
      <c r="O26" s="6"/>
      <c r="P26" s="6"/>
      <c r="Q26" s="6">
        <v>1</v>
      </c>
      <c r="R26" s="6">
        <v>47</v>
      </c>
      <c r="S26" s="6"/>
      <c r="T26" s="11"/>
      <c r="U26" s="11"/>
      <c r="V26" s="12"/>
    </row>
    <row r="27" spans="1:22">
      <c r="A27" s="5" t="s">
        <v>104</v>
      </c>
      <c r="B27" s="6">
        <v>2</v>
      </c>
      <c r="C27" s="6"/>
      <c r="D27" s="6"/>
      <c r="E27" s="6">
        <v>2</v>
      </c>
      <c r="F27" s="6">
        <v>6</v>
      </c>
      <c r="G27" s="6"/>
      <c r="H27" s="6"/>
      <c r="I27" s="6">
        <v>2</v>
      </c>
      <c r="J27" s="6">
        <v>2</v>
      </c>
      <c r="K27" s="6"/>
      <c r="L27" s="6"/>
      <c r="M27" s="6"/>
      <c r="N27" s="6">
        <v>1</v>
      </c>
      <c r="O27" s="6"/>
      <c r="P27" s="6"/>
      <c r="Q27" s="6"/>
      <c r="R27" s="6">
        <v>15</v>
      </c>
      <c r="S27" s="6"/>
      <c r="T27" s="11" t="s">
        <v>11</v>
      </c>
      <c r="U27" s="11"/>
      <c r="V27" s="12"/>
    </row>
    <row r="28" spans="1:22">
      <c r="A28" s="5" t="s">
        <v>105</v>
      </c>
      <c r="B28" s="6">
        <v>17</v>
      </c>
      <c r="C28" s="6"/>
      <c r="D28" s="6"/>
      <c r="E28" s="6">
        <v>16</v>
      </c>
      <c r="F28" s="6">
        <v>17</v>
      </c>
      <c r="G28" s="6"/>
      <c r="H28" s="6">
        <v>1</v>
      </c>
      <c r="I28" s="6">
        <v>13</v>
      </c>
      <c r="J28" s="6">
        <v>1</v>
      </c>
      <c r="K28" s="6"/>
      <c r="L28" s="6"/>
      <c r="M28" s="6"/>
      <c r="N28" s="6">
        <v>1</v>
      </c>
      <c r="O28" s="6"/>
      <c r="P28" s="6"/>
      <c r="Q28" s="6">
        <v>2</v>
      </c>
      <c r="R28" s="6">
        <v>68</v>
      </c>
      <c r="S28" s="6"/>
      <c r="T28" s="9" t="s">
        <v>7</v>
      </c>
      <c r="U28" s="9" t="s">
        <v>8</v>
      </c>
      <c r="V28" s="12"/>
    </row>
    <row r="29" spans="1:22">
      <c r="A29" s="5" t="s">
        <v>106</v>
      </c>
      <c r="B29" s="6">
        <v>20</v>
      </c>
      <c r="C29" s="6"/>
      <c r="D29" s="6">
        <v>2</v>
      </c>
      <c r="E29" s="6">
        <v>28</v>
      </c>
      <c r="F29" s="6">
        <v>22</v>
      </c>
      <c r="G29" s="6"/>
      <c r="H29" s="6">
        <v>1</v>
      </c>
      <c r="I29" s="6">
        <v>32</v>
      </c>
      <c r="J29" s="6"/>
      <c r="K29" s="6"/>
      <c r="L29" s="6"/>
      <c r="M29" s="6">
        <v>2</v>
      </c>
      <c r="N29" s="6">
        <v>3</v>
      </c>
      <c r="O29" s="6"/>
      <c r="P29" s="6"/>
      <c r="Q29" s="6">
        <v>1</v>
      </c>
      <c r="R29" s="6">
        <v>111</v>
      </c>
      <c r="S29" s="6"/>
      <c r="T29" s="39">
        <v>0.88300000000000001</v>
      </c>
      <c r="U29" s="11">
        <v>1.47E-2</v>
      </c>
      <c r="V29" s="12" t="s">
        <v>9</v>
      </c>
    </row>
    <row r="30" spans="1:22">
      <c r="A30" s="5" t="s">
        <v>107</v>
      </c>
      <c r="B30" s="6">
        <v>5</v>
      </c>
      <c r="C30" s="6"/>
      <c r="D30" s="6"/>
      <c r="E30" s="6">
        <v>12</v>
      </c>
      <c r="F30" s="6">
        <v>5</v>
      </c>
      <c r="G30" s="6"/>
      <c r="H30" s="6">
        <v>1</v>
      </c>
      <c r="I30" s="6">
        <v>9</v>
      </c>
      <c r="J30" s="6">
        <v>3</v>
      </c>
      <c r="K30" s="6"/>
      <c r="L30" s="6"/>
      <c r="M30" s="6">
        <v>1</v>
      </c>
      <c r="N30" s="6">
        <v>1</v>
      </c>
      <c r="O30" s="6"/>
      <c r="P30" s="6"/>
      <c r="Q30" s="6">
        <v>1</v>
      </c>
      <c r="R30" s="6">
        <v>38</v>
      </c>
      <c r="S30" s="6"/>
    </row>
    <row r="31" spans="1:22">
      <c r="A31" s="5" t="s">
        <v>108</v>
      </c>
      <c r="B31" s="6">
        <v>10</v>
      </c>
      <c r="C31" s="6"/>
      <c r="D31" s="6"/>
      <c r="E31" s="6">
        <v>11</v>
      </c>
      <c r="F31" s="6">
        <v>10</v>
      </c>
      <c r="G31" s="6"/>
      <c r="H31" s="6"/>
      <c r="I31" s="6">
        <v>6</v>
      </c>
      <c r="J31" s="6">
        <v>3</v>
      </c>
      <c r="K31" s="6"/>
      <c r="L31" s="6"/>
      <c r="M31" s="6">
        <v>3</v>
      </c>
      <c r="N31" s="6"/>
      <c r="O31" s="6"/>
      <c r="P31" s="6"/>
      <c r="Q31" s="6"/>
      <c r="R31" s="6">
        <v>43</v>
      </c>
      <c r="S31" s="6"/>
      <c r="T31" s="6"/>
    </row>
    <row r="32" spans="1:22">
      <c r="A32" s="5" t="s">
        <v>109</v>
      </c>
      <c r="B32" s="6">
        <v>18</v>
      </c>
      <c r="C32" s="6"/>
      <c r="D32" s="6">
        <v>3</v>
      </c>
      <c r="E32" s="6">
        <v>13</v>
      </c>
      <c r="F32" s="6">
        <v>15</v>
      </c>
      <c r="G32" s="6"/>
      <c r="H32" s="6">
        <v>4</v>
      </c>
      <c r="I32" s="6">
        <v>14</v>
      </c>
      <c r="J32" s="6">
        <v>1</v>
      </c>
      <c r="K32" s="6">
        <v>0</v>
      </c>
      <c r="L32" s="6">
        <v>0</v>
      </c>
      <c r="M32" s="6">
        <v>1</v>
      </c>
      <c r="N32" s="6">
        <v>0</v>
      </c>
      <c r="O32" s="6">
        <v>1</v>
      </c>
      <c r="P32" s="6">
        <v>0</v>
      </c>
      <c r="Q32" s="6">
        <v>2</v>
      </c>
      <c r="R32" s="6">
        <v>72</v>
      </c>
      <c r="S32" s="6"/>
      <c r="T32" s="6"/>
    </row>
    <row r="33" spans="1:20">
      <c r="A33" s="5" t="s">
        <v>110</v>
      </c>
      <c r="B33" s="6">
        <v>14</v>
      </c>
      <c r="C33" s="6"/>
      <c r="D33" s="6">
        <v>2</v>
      </c>
      <c r="E33" s="6">
        <v>9</v>
      </c>
      <c r="F33" s="6">
        <v>23</v>
      </c>
      <c r="G33" s="6"/>
      <c r="H33" s="6">
        <v>3</v>
      </c>
      <c r="I33" s="6">
        <v>11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62</v>
      </c>
      <c r="S33" s="6"/>
      <c r="T33" s="6"/>
    </row>
    <row r="34" spans="1:20">
      <c r="A34" s="5" t="s">
        <v>111</v>
      </c>
      <c r="B34" s="6">
        <v>5</v>
      </c>
      <c r="C34" s="6"/>
      <c r="D34" s="6">
        <v>1</v>
      </c>
      <c r="E34" s="6">
        <v>3</v>
      </c>
      <c r="F34" s="6">
        <v>3</v>
      </c>
      <c r="G34" s="6"/>
      <c r="H34" s="6">
        <v>1</v>
      </c>
      <c r="I34" s="6">
        <v>4</v>
      </c>
      <c r="J34" s="6">
        <v>2</v>
      </c>
      <c r="K34" s="6">
        <v>0</v>
      </c>
      <c r="L34" s="6">
        <v>0</v>
      </c>
      <c r="M34" s="6">
        <v>1</v>
      </c>
      <c r="N34" s="6">
        <v>1</v>
      </c>
      <c r="O34" s="6">
        <v>0</v>
      </c>
      <c r="P34" s="6">
        <v>0</v>
      </c>
      <c r="Q34" s="6">
        <v>1</v>
      </c>
      <c r="R34" s="6">
        <v>22</v>
      </c>
      <c r="S34" s="6"/>
      <c r="T34" s="6"/>
    </row>
    <row r="35" spans="1:20">
      <c r="A35" s="5" t="s">
        <v>48</v>
      </c>
      <c r="B35" s="6">
        <v>19</v>
      </c>
      <c r="C35" s="6"/>
      <c r="D35" s="6">
        <v>3</v>
      </c>
      <c r="E35" s="6">
        <v>17</v>
      </c>
      <c r="F35" s="6">
        <v>12</v>
      </c>
      <c r="G35" s="6"/>
      <c r="H35" s="6">
        <v>2</v>
      </c>
      <c r="I35" s="6">
        <v>3</v>
      </c>
      <c r="J35" s="6">
        <v>1</v>
      </c>
      <c r="K35" s="6"/>
      <c r="L35" s="6"/>
      <c r="M35" s="6">
        <v>1</v>
      </c>
      <c r="N35" s="6"/>
      <c r="O35" s="6"/>
      <c r="P35" s="6"/>
      <c r="Q35" s="6"/>
      <c r="R35" s="6">
        <v>58</v>
      </c>
      <c r="S35" s="6"/>
      <c r="T35" s="6"/>
    </row>
    <row r="36" spans="1:20">
      <c r="A36" s="5" t="s">
        <v>49</v>
      </c>
      <c r="B36" s="6">
        <v>22</v>
      </c>
      <c r="C36" s="6"/>
      <c r="D36" s="6">
        <v>3</v>
      </c>
      <c r="E36" s="6">
        <v>21</v>
      </c>
      <c r="F36" s="6">
        <v>29</v>
      </c>
      <c r="G36" s="6"/>
      <c r="H36" s="6">
        <v>3</v>
      </c>
      <c r="I36" s="6">
        <v>15</v>
      </c>
      <c r="J36" s="6">
        <v>5</v>
      </c>
      <c r="K36" s="6"/>
      <c r="L36" s="6">
        <v>2</v>
      </c>
      <c r="M36" s="6"/>
      <c r="N36" s="6">
        <v>5</v>
      </c>
      <c r="O36" s="6"/>
      <c r="P36" s="6"/>
      <c r="Q36" s="6">
        <v>2</v>
      </c>
      <c r="R36" s="6">
        <v>107</v>
      </c>
      <c r="S36" s="6"/>
      <c r="T36" s="6"/>
    </row>
    <row r="37" spans="1:20">
      <c r="A37" s="5" t="s">
        <v>50</v>
      </c>
      <c r="B37" s="6">
        <v>19</v>
      </c>
      <c r="C37" s="6"/>
      <c r="D37" s="6">
        <v>2</v>
      </c>
      <c r="E37" s="6">
        <v>4</v>
      </c>
      <c r="F37" s="6">
        <v>30</v>
      </c>
      <c r="G37" s="6"/>
      <c r="H37" s="6">
        <v>4</v>
      </c>
      <c r="I37" s="6">
        <v>22</v>
      </c>
      <c r="J37" s="6">
        <v>1</v>
      </c>
      <c r="K37" s="6">
        <v>0</v>
      </c>
      <c r="L37" s="6">
        <v>0</v>
      </c>
      <c r="M37" s="6">
        <v>2</v>
      </c>
      <c r="N37" s="6">
        <v>2</v>
      </c>
      <c r="O37" s="6">
        <v>0</v>
      </c>
      <c r="P37" s="6">
        <v>0</v>
      </c>
      <c r="Q37" s="6">
        <v>0</v>
      </c>
      <c r="R37" s="6">
        <v>86</v>
      </c>
      <c r="S37" s="6"/>
      <c r="T37" s="6"/>
    </row>
    <row r="38" spans="1:20">
      <c r="A38" s="5" t="s">
        <v>51</v>
      </c>
      <c r="B38" s="6">
        <v>2</v>
      </c>
      <c r="C38" s="6"/>
      <c r="D38" s="6">
        <v>2</v>
      </c>
      <c r="E38" s="6">
        <v>7</v>
      </c>
      <c r="F38" s="6">
        <v>5</v>
      </c>
      <c r="G38" s="6"/>
      <c r="H38" s="6">
        <v>2</v>
      </c>
      <c r="I38" s="6">
        <v>3</v>
      </c>
      <c r="J38" s="6">
        <v>0</v>
      </c>
      <c r="K38" s="6">
        <v>0</v>
      </c>
      <c r="L38" s="6">
        <v>0</v>
      </c>
      <c r="M38" s="6">
        <v>0</v>
      </c>
      <c r="N38" s="6">
        <v>1</v>
      </c>
      <c r="O38" s="6">
        <v>0</v>
      </c>
      <c r="P38" s="6">
        <v>0</v>
      </c>
      <c r="Q38" s="6">
        <v>0</v>
      </c>
      <c r="R38" s="6">
        <v>22</v>
      </c>
      <c r="S38" s="6"/>
      <c r="T38" s="6"/>
    </row>
    <row r="39" spans="1:20">
      <c r="A39" s="5" t="s">
        <v>52</v>
      </c>
      <c r="B39" s="6">
        <v>16</v>
      </c>
      <c r="C39" s="6"/>
      <c r="D39" s="6">
        <v>2</v>
      </c>
      <c r="E39" s="6">
        <v>8</v>
      </c>
      <c r="F39" s="6">
        <v>16</v>
      </c>
      <c r="G39" s="6"/>
      <c r="H39" s="6">
        <v>0</v>
      </c>
      <c r="I39" s="6">
        <v>11</v>
      </c>
      <c r="J39" s="6">
        <v>4</v>
      </c>
      <c r="K39" s="6">
        <v>3</v>
      </c>
      <c r="L39" s="6">
        <v>3</v>
      </c>
      <c r="M39" s="6">
        <v>0</v>
      </c>
      <c r="N39" s="6">
        <v>3</v>
      </c>
      <c r="O39" s="6">
        <v>2</v>
      </c>
      <c r="P39" s="6">
        <v>1</v>
      </c>
      <c r="Q39" s="6">
        <v>0</v>
      </c>
      <c r="R39" s="6">
        <v>69</v>
      </c>
      <c r="S39" s="6"/>
      <c r="T39" s="6"/>
    </row>
    <row r="40" spans="1:20">
      <c r="A40" s="5" t="s">
        <v>53</v>
      </c>
      <c r="B40" s="6">
        <v>9</v>
      </c>
      <c r="C40" s="6"/>
      <c r="D40" s="6">
        <v>1</v>
      </c>
      <c r="E40" s="6">
        <v>7</v>
      </c>
      <c r="F40" s="6">
        <v>24</v>
      </c>
      <c r="G40" s="6"/>
      <c r="H40" s="6">
        <v>3</v>
      </c>
      <c r="I40" s="6">
        <v>11</v>
      </c>
      <c r="J40" s="6">
        <v>6</v>
      </c>
      <c r="K40" s="6">
        <v>0</v>
      </c>
      <c r="L40" s="6">
        <v>0</v>
      </c>
      <c r="M40" s="6">
        <v>3</v>
      </c>
      <c r="N40" s="6">
        <v>0</v>
      </c>
      <c r="O40" s="6">
        <v>0</v>
      </c>
      <c r="P40" s="6">
        <v>0</v>
      </c>
      <c r="Q40" s="6">
        <v>3</v>
      </c>
      <c r="R40" s="6">
        <v>67</v>
      </c>
      <c r="S40" s="6"/>
      <c r="T40" s="6"/>
    </row>
    <row r="41" spans="1:20">
      <c r="A41" s="5" t="s">
        <v>54</v>
      </c>
      <c r="B41" s="6">
        <v>15</v>
      </c>
      <c r="C41" s="6"/>
      <c r="D41" s="6">
        <v>0</v>
      </c>
      <c r="E41" s="6">
        <v>9</v>
      </c>
      <c r="F41" s="6">
        <v>35</v>
      </c>
      <c r="G41" s="6"/>
      <c r="H41" s="6">
        <v>2</v>
      </c>
      <c r="I41" s="6">
        <v>36</v>
      </c>
      <c r="J41" s="6">
        <v>5</v>
      </c>
      <c r="K41" s="6">
        <v>0</v>
      </c>
      <c r="L41" s="6">
        <v>1</v>
      </c>
      <c r="M41" s="6">
        <v>2</v>
      </c>
      <c r="N41" s="6">
        <v>3</v>
      </c>
      <c r="O41" s="6">
        <v>0</v>
      </c>
      <c r="P41" s="6">
        <v>1</v>
      </c>
      <c r="Q41" s="6">
        <v>2</v>
      </c>
      <c r="R41" s="6">
        <v>111</v>
      </c>
      <c r="S41" s="6"/>
      <c r="T41" s="6"/>
    </row>
    <row r="42" spans="1:20">
      <c r="A42" s="5" t="s">
        <v>55</v>
      </c>
      <c r="B42" s="6">
        <v>7</v>
      </c>
      <c r="C42" s="6"/>
      <c r="D42" s="6">
        <v>1</v>
      </c>
      <c r="E42" s="6">
        <v>5</v>
      </c>
      <c r="F42" s="6">
        <v>18</v>
      </c>
      <c r="G42" s="6"/>
      <c r="H42" s="6">
        <v>2</v>
      </c>
      <c r="I42" s="6">
        <v>21</v>
      </c>
      <c r="J42" s="6">
        <v>2</v>
      </c>
      <c r="K42" s="6">
        <v>0</v>
      </c>
      <c r="L42" s="6">
        <v>0</v>
      </c>
      <c r="M42" s="6">
        <v>3</v>
      </c>
      <c r="N42" s="6">
        <v>2</v>
      </c>
      <c r="O42" s="6">
        <v>0</v>
      </c>
      <c r="P42" s="6">
        <v>1</v>
      </c>
      <c r="Q42" s="6">
        <v>2</v>
      </c>
      <c r="R42" s="6">
        <v>64</v>
      </c>
      <c r="S42" s="6"/>
      <c r="T42" s="6"/>
    </row>
    <row r="43" spans="1:20">
      <c r="A43" s="5" t="s">
        <v>56</v>
      </c>
      <c r="B43" s="6">
        <v>7</v>
      </c>
      <c r="C43" s="6"/>
      <c r="D43" s="6">
        <v>0</v>
      </c>
      <c r="E43" s="6">
        <v>7</v>
      </c>
      <c r="F43" s="6">
        <v>17</v>
      </c>
      <c r="G43" s="6"/>
      <c r="H43" s="6">
        <v>4</v>
      </c>
      <c r="I43" s="6">
        <v>8</v>
      </c>
      <c r="J43" s="6">
        <v>0</v>
      </c>
      <c r="K43" s="6">
        <v>0</v>
      </c>
      <c r="L43" s="6">
        <v>0</v>
      </c>
      <c r="M43" s="6">
        <v>0</v>
      </c>
      <c r="N43" s="6">
        <v>3</v>
      </c>
      <c r="O43" s="6">
        <v>0</v>
      </c>
      <c r="P43" s="6">
        <v>0</v>
      </c>
      <c r="Q43" s="6">
        <v>2</v>
      </c>
      <c r="R43" s="6">
        <v>48</v>
      </c>
      <c r="S43" s="6"/>
      <c r="T43" s="6"/>
    </row>
    <row r="44" spans="1:20">
      <c r="A44" s="5" t="s">
        <v>57</v>
      </c>
      <c r="B44" s="6">
        <v>24</v>
      </c>
      <c r="C44" s="6"/>
      <c r="D44" s="6">
        <v>5</v>
      </c>
      <c r="E44" s="6">
        <v>17</v>
      </c>
      <c r="F44" s="6">
        <v>24</v>
      </c>
      <c r="G44" s="6"/>
      <c r="H44" s="6">
        <v>3</v>
      </c>
      <c r="I44" s="6">
        <v>18</v>
      </c>
      <c r="J44" s="6">
        <v>10</v>
      </c>
      <c r="K44" s="6">
        <v>1</v>
      </c>
      <c r="L44" s="6">
        <v>4</v>
      </c>
      <c r="M44" s="6">
        <v>5</v>
      </c>
      <c r="N44" s="6">
        <v>15</v>
      </c>
      <c r="O44" s="6"/>
      <c r="P44" s="6">
        <v>1</v>
      </c>
      <c r="Q44" s="6">
        <v>4</v>
      </c>
      <c r="R44" s="6">
        <v>131</v>
      </c>
      <c r="S44" s="6"/>
      <c r="T44" s="6"/>
    </row>
    <row r="45" spans="1:20">
      <c r="A45" s="5" t="s">
        <v>58</v>
      </c>
      <c r="B45" s="6">
        <v>39</v>
      </c>
      <c r="C45" s="6"/>
      <c r="D45" s="6">
        <v>9</v>
      </c>
      <c r="E45" s="6">
        <v>24</v>
      </c>
      <c r="F45" s="6">
        <v>39</v>
      </c>
      <c r="G45" s="6"/>
      <c r="H45" s="6">
        <v>4</v>
      </c>
      <c r="I45" s="6">
        <v>27</v>
      </c>
      <c r="J45" s="6">
        <v>8</v>
      </c>
      <c r="K45" s="6"/>
      <c r="L45" s="6">
        <v>1</v>
      </c>
      <c r="M45" s="6"/>
      <c r="N45" s="6">
        <v>9</v>
      </c>
      <c r="O45" s="6"/>
      <c r="P45" s="6"/>
      <c r="Q45" s="6">
        <v>3</v>
      </c>
      <c r="R45" s="6">
        <v>163</v>
      </c>
      <c r="S45" s="6"/>
      <c r="T45" s="6"/>
    </row>
    <row r="46" spans="1:20">
      <c r="A46" s="5" t="s">
        <v>59</v>
      </c>
      <c r="B46" s="6">
        <v>13</v>
      </c>
      <c r="C46" s="6"/>
      <c r="D46" s="6"/>
      <c r="E46" s="6">
        <v>11</v>
      </c>
      <c r="F46" s="6">
        <v>25</v>
      </c>
      <c r="G46" s="6"/>
      <c r="H46" s="6">
        <v>3</v>
      </c>
      <c r="I46" s="6">
        <v>7</v>
      </c>
      <c r="J46" s="6">
        <v>2</v>
      </c>
      <c r="K46" s="6">
        <v>2</v>
      </c>
      <c r="L46" s="6">
        <v>1</v>
      </c>
      <c r="M46" s="6">
        <v>1</v>
      </c>
      <c r="N46" s="6">
        <v>5</v>
      </c>
      <c r="O46" s="6"/>
      <c r="P46" s="6"/>
      <c r="Q46" s="6"/>
      <c r="R46" s="6">
        <v>70</v>
      </c>
      <c r="S46" s="6"/>
      <c r="T46" s="6"/>
    </row>
    <row r="47" spans="1:20">
      <c r="A47" s="5" t="s">
        <v>60</v>
      </c>
      <c r="B47" s="6">
        <v>27</v>
      </c>
      <c r="C47" s="6"/>
      <c r="D47" s="6">
        <v>3</v>
      </c>
      <c r="E47" s="6">
        <v>22</v>
      </c>
      <c r="F47" s="6">
        <v>26</v>
      </c>
      <c r="G47" s="6"/>
      <c r="H47" s="6">
        <v>5</v>
      </c>
      <c r="I47" s="6">
        <v>16</v>
      </c>
      <c r="J47" s="6">
        <v>8</v>
      </c>
      <c r="K47" s="6">
        <v>1</v>
      </c>
      <c r="L47" s="6">
        <v>3</v>
      </c>
      <c r="M47" s="6">
        <v>6</v>
      </c>
      <c r="N47" s="6">
        <v>10</v>
      </c>
      <c r="O47" s="6">
        <v>1</v>
      </c>
      <c r="P47" s="6">
        <v>2</v>
      </c>
      <c r="Q47" s="6">
        <v>3</v>
      </c>
      <c r="R47" s="6">
        <v>133</v>
      </c>
      <c r="S47" s="6"/>
      <c r="T47" s="6"/>
    </row>
    <row r="48" spans="1:20">
      <c r="A48" s="5" t="s">
        <v>61</v>
      </c>
      <c r="B48" s="6">
        <v>24</v>
      </c>
      <c r="C48" s="6"/>
      <c r="D48" s="6">
        <v>6</v>
      </c>
      <c r="E48" s="6">
        <v>21</v>
      </c>
      <c r="F48" s="6">
        <v>30</v>
      </c>
      <c r="G48" s="6"/>
      <c r="H48" s="6">
        <v>6</v>
      </c>
      <c r="I48" s="6">
        <v>20</v>
      </c>
      <c r="J48" s="6">
        <v>7</v>
      </c>
      <c r="K48" s="6" t="s">
        <v>3</v>
      </c>
      <c r="L48" s="6">
        <v>1</v>
      </c>
      <c r="M48" s="6">
        <v>5</v>
      </c>
      <c r="N48" s="6">
        <v>6</v>
      </c>
      <c r="O48" s="6"/>
      <c r="P48" s="6"/>
      <c r="Q48" s="6">
        <v>6</v>
      </c>
      <c r="R48" s="6">
        <v>132</v>
      </c>
      <c r="S48" s="6"/>
      <c r="T48" s="6"/>
    </row>
    <row r="49" spans="1:22" s="20" customFormat="1">
      <c r="A49" s="23" t="s">
        <v>4</v>
      </c>
      <c r="B49" s="24">
        <f>SUM(B22:B48)</f>
        <v>452</v>
      </c>
      <c r="C49" s="24">
        <f t="shared" ref="C49:R49" si="0">SUM(C22:C48)</f>
        <v>0</v>
      </c>
      <c r="D49" s="24">
        <f t="shared" si="0"/>
        <v>52</v>
      </c>
      <c r="E49" s="24">
        <f t="shared" si="0"/>
        <v>372</v>
      </c>
      <c r="F49" s="24">
        <f t="shared" si="0"/>
        <v>541</v>
      </c>
      <c r="G49" s="24">
        <f t="shared" si="0"/>
        <v>0</v>
      </c>
      <c r="H49" s="24">
        <f t="shared" si="0"/>
        <v>59</v>
      </c>
      <c r="I49" s="24">
        <f t="shared" si="0"/>
        <v>395</v>
      </c>
      <c r="J49" s="24">
        <f t="shared" si="0"/>
        <v>88</v>
      </c>
      <c r="K49" s="24">
        <f t="shared" si="0"/>
        <v>8</v>
      </c>
      <c r="L49" s="24">
        <f t="shared" si="0"/>
        <v>16</v>
      </c>
      <c r="M49" s="24">
        <f t="shared" si="0"/>
        <v>42</v>
      </c>
      <c r="N49" s="24">
        <f t="shared" si="0"/>
        <v>87</v>
      </c>
      <c r="O49" s="24">
        <f t="shared" si="0"/>
        <v>5</v>
      </c>
      <c r="P49" s="24">
        <f t="shared" si="0"/>
        <v>6</v>
      </c>
      <c r="Q49" s="24">
        <f t="shared" si="0"/>
        <v>45</v>
      </c>
      <c r="R49" s="24">
        <f t="shared" si="0"/>
        <v>2168</v>
      </c>
      <c r="S49" s="24"/>
      <c r="T49" s="24"/>
    </row>
    <row r="50" spans="1:2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2">
      <c r="A51" s="8" t="s">
        <v>120</v>
      </c>
      <c r="B51" s="8" t="s">
        <v>141</v>
      </c>
      <c r="C51" s="8" t="s">
        <v>142</v>
      </c>
      <c r="D51" s="8" t="s">
        <v>143</v>
      </c>
      <c r="E51" s="7" t="s">
        <v>144</v>
      </c>
      <c r="F51" s="8" t="s">
        <v>145</v>
      </c>
      <c r="G51" s="8" t="s">
        <v>146</v>
      </c>
      <c r="H51" s="8" t="s">
        <v>147</v>
      </c>
      <c r="I51" s="7" t="s">
        <v>148</v>
      </c>
      <c r="J51" s="8" t="s">
        <v>149</v>
      </c>
      <c r="K51" s="8" t="s">
        <v>150</v>
      </c>
      <c r="L51" s="8" t="s">
        <v>151</v>
      </c>
      <c r="M51" s="8" t="s">
        <v>5</v>
      </c>
      <c r="N51" s="8" t="s">
        <v>152</v>
      </c>
      <c r="O51" s="8" t="s">
        <v>153</v>
      </c>
      <c r="P51" s="8" t="s">
        <v>154</v>
      </c>
      <c r="Q51" s="8" t="s">
        <v>6</v>
      </c>
      <c r="R51" s="7" t="s">
        <v>4</v>
      </c>
    </row>
    <row r="52" spans="1:22">
      <c r="A52" s="6" t="s">
        <v>35</v>
      </c>
      <c r="B52" s="6">
        <v>19</v>
      </c>
      <c r="C52" s="6"/>
      <c r="D52" s="6">
        <v>11</v>
      </c>
      <c r="E52" s="6">
        <v>6</v>
      </c>
      <c r="F52" s="6">
        <v>10</v>
      </c>
      <c r="G52" s="6"/>
      <c r="H52" s="6">
        <v>4</v>
      </c>
      <c r="I52" s="6">
        <v>8</v>
      </c>
      <c r="J52" s="6">
        <v>14</v>
      </c>
      <c r="K52" s="6">
        <v>5</v>
      </c>
      <c r="L52" s="6">
        <v>1</v>
      </c>
      <c r="M52" s="6">
        <v>4</v>
      </c>
      <c r="N52" s="6">
        <v>6</v>
      </c>
      <c r="O52" s="6"/>
      <c r="P52" s="6">
        <v>2</v>
      </c>
      <c r="Q52" s="6">
        <v>4</v>
      </c>
      <c r="R52" s="1">
        <f t="shared" ref="R52:R62" si="1">SUM(B52:Q52)</f>
        <v>94</v>
      </c>
      <c r="S52" s="6"/>
      <c r="T52" s="1" t="s">
        <v>12</v>
      </c>
    </row>
    <row r="53" spans="1:22">
      <c r="A53" s="6" t="s">
        <v>36</v>
      </c>
      <c r="B53" s="6">
        <v>9</v>
      </c>
      <c r="C53" s="6"/>
      <c r="D53" s="6"/>
      <c r="E53" s="6">
        <v>11</v>
      </c>
      <c r="F53" s="6">
        <v>13</v>
      </c>
      <c r="G53" s="6"/>
      <c r="H53" s="6">
        <v>3</v>
      </c>
      <c r="I53" s="6">
        <v>2</v>
      </c>
      <c r="J53" s="6">
        <v>5</v>
      </c>
      <c r="K53" s="6">
        <v>2</v>
      </c>
      <c r="L53" s="6"/>
      <c r="M53" s="6">
        <v>1</v>
      </c>
      <c r="N53" s="6">
        <v>3</v>
      </c>
      <c r="O53" s="6"/>
      <c r="P53" s="6">
        <v>4</v>
      </c>
      <c r="Q53" s="6"/>
      <c r="R53" s="1">
        <f t="shared" si="1"/>
        <v>53</v>
      </c>
      <c r="S53" s="6"/>
      <c r="T53" s="9" t="s">
        <v>7</v>
      </c>
      <c r="U53" s="9" t="s">
        <v>8</v>
      </c>
      <c r="V53" s="10"/>
    </row>
    <row r="54" spans="1:22">
      <c r="A54" s="6" t="s">
        <v>37</v>
      </c>
      <c r="B54" s="6">
        <v>1</v>
      </c>
      <c r="C54" s="6"/>
      <c r="D54" s="6">
        <v>1</v>
      </c>
      <c r="E54" s="6"/>
      <c r="F54" s="6">
        <v>1</v>
      </c>
      <c r="G54" s="6"/>
      <c r="H54" s="6">
        <v>1</v>
      </c>
      <c r="I54" s="6">
        <v>2</v>
      </c>
      <c r="J54" s="6"/>
      <c r="K54" s="6"/>
      <c r="L54" s="6"/>
      <c r="M54" s="6"/>
      <c r="N54" s="6"/>
      <c r="O54" s="6">
        <v>1</v>
      </c>
      <c r="P54" s="6"/>
      <c r="Q54" s="6"/>
      <c r="R54" s="1">
        <f t="shared" si="1"/>
        <v>7</v>
      </c>
      <c r="S54" s="6"/>
      <c r="T54" s="11">
        <f>SUM(B63:I63)/R63</f>
        <v>0.69129287598944589</v>
      </c>
      <c r="U54" s="11">
        <f>SQRT(T54*(1-T54)/R63)</f>
        <v>1.6779142552479257E-2</v>
      </c>
      <c r="V54" s="12" t="s">
        <v>9</v>
      </c>
    </row>
    <row r="55" spans="1:22">
      <c r="A55" s="6" t="s">
        <v>38</v>
      </c>
      <c r="B55" s="6">
        <v>3</v>
      </c>
      <c r="C55" s="6"/>
      <c r="D55" s="6"/>
      <c r="E55" s="6">
        <v>2</v>
      </c>
      <c r="F55" s="6">
        <v>5</v>
      </c>
      <c r="G55" s="6"/>
      <c r="H55" s="6">
        <v>1</v>
      </c>
      <c r="I55" s="6">
        <v>3</v>
      </c>
      <c r="J55" s="6">
        <v>4</v>
      </c>
      <c r="K55" s="6"/>
      <c r="L55" s="6">
        <v>1</v>
      </c>
      <c r="M55" s="6">
        <v>2</v>
      </c>
      <c r="N55" s="6">
        <v>1</v>
      </c>
      <c r="O55" s="6"/>
      <c r="P55" s="6">
        <v>1</v>
      </c>
      <c r="Q55" s="6">
        <v>1</v>
      </c>
      <c r="R55" s="1">
        <f t="shared" si="1"/>
        <v>24</v>
      </c>
      <c r="S55" s="6"/>
      <c r="T55" s="11">
        <f>2*(T54-0.5)</f>
        <v>0.38258575197889177</v>
      </c>
      <c r="U55" s="11">
        <f>U54*2</f>
        <v>3.3558285104958514E-2</v>
      </c>
      <c r="V55" s="12" t="s">
        <v>10</v>
      </c>
    </row>
    <row r="56" spans="1:22">
      <c r="A56" s="6" t="s">
        <v>39</v>
      </c>
      <c r="B56" s="6">
        <v>12</v>
      </c>
      <c r="C56" s="6"/>
      <c r="D56" s="6">
        <v>2</v>
      </c>
      <c r="E56" s="6">
        <v>4</v>
      </c>
      <c r="F56" s="6">
        <v>7</v>
      </c>
      <c r="G56" s="6"/>
      <c r="H56" s="6">
        <v>4</v>
      </c>
      <c r="I56" s="6">
        <v>2</v>
      </c>
      <c r="J56" s="6">
        <v>3</v>
      </c>
      <c r="K56" s="6">
        <v>7</v>
      </c>
      <c r="L56" s="6">
        <v>5</v>
      </c>
      <c r="M56" s="6"/>
      <c r="N56" s="6">
        <v>4</v>
      </c>
      <c r="O56" s="6">
        <v>4</v>
      </c>
      <c r="P56" s="6">
        <v>1</v>
      </c>
      <c r="Q56" s="6">
        <v>2</v>
      </c>
      <c r="R56" s="1">
        <f t="shared" si="1"/>
        <v>57</v>
      </c>
      <c r="S56" s="6"/>
      <c r="T56" s="11"/>
      <c r="U56" s="11"/>
      <c r="V56" s="12"/>
    </row>
    <row r="57" spans="1:22">
      <c r="A57" s="6" t="s">
        <v>40</v>
      </c>
      <c r="B57" s="6">
        <v>5</v>
      </c>
      <c r="C57" s="6"/>
      <c r="D57" s="6">
        <v>10</v>
      </c>
      <c r="E57" s="6">
        <v>1</v>
      </c>
      <c r="F57" s="6">
        <v>3</v>
      </c>
      <c r="G57" s="6"/>
      <c r="H57" s="6">
        <v>5</v>
      </c>
      <c r="I57" s="6">
        <v>1</v>
      </c>
      <c r="J57" s="6">
        <v>4</v>
      </c>
      <c r="K57" s="6">
        <v>1</v>
      </c>
      <c r="L57" s="6">
        <v>0</v>
      </c>
      <c r="M57" s="6">
        <v>2</v>
      </c>
      <c r="N57" s="6">
        <v>2</v>
      </c>
      <c r="O57" s="6"/>
      <c r="P57" s="6">
        <v>2</v>
      </c>
      <c r="Q57" s="6"/>
      <c r="R57" s="1">
        <f t="shared" si="1"/>
        <v>36</v>
      </c>
      <c r="S57" s="6"/>
      <c r="T57" s="11" t="s">
        <v>11</v>
      </c>
      <c r="U57" s="11"/>
      <c r="V57" s="12"/>
    </row>
    <row r="58" spans="1:22">
      <c r="A58" s="6" t="s">
        <v>41</v>
      </c>
      <c r="B58" s="6">
        <v>17</v>
      </c>
      <c r="C58" s="6"/>
      <c r="D58" s="6">
        <v>10</v>
      </c>
      <c r="E58" s="6">
        <v>2</v>
      </c>
      <c r="F58" s="6">
        <v>11</v>
      </c>
      <c r="G58" s="6"/>
      <c r="H58" s="6">
        <v>7</v>
      </c>
      <c r="I58" s="6">
        <v>1</v>
      </c>
      <c r="J58" s="6">
        <v>3</v>
      </c>
      <c r="K58" s="6">
        <v>1</v>
      </c>
      <c r="L58" s="6"/>
      <c r="M58" s="6"/>
      <c r="N58" s="6">
        <v>4</v>
      </c>
      <c r="O58" s="6"/>
      <c r="P58" s="6"/>
      <c r="Q58" s="6">
        <v>1</v>
      </c>
      <c r="R58" s="1">
        <f t="shared" si="1"/>
        <v>57</v>
      </c>
      <c r="S58" s="6"/>
      <c r="T58" s="9" t="s">
        <v>7</v>
      </c>
      <c r="U58" s="9" t="s">
        <v>8</v>
      </c>
      <c r="V58" s="12"/>
    </row>
    <row r="59" spans="1:22">
      <c r="A59" s="6" t="s">
        <v>42</v>
      </c>
      <c r="B59" s="6">
        <v>12</v>
      </c>
      <c r="C59" s="6"/>
      <c r="D59" s="6">
        <v>3</v>
      </c>
      <c r="E59" s="6">
        <v>4</v>
      </c>
      <c r="F59" s="6">
        <v>17</v>
      </c>
      <c r="G59" s="6"/>
      <c r="H59" s="6">
        <v>3</v>
      </c>
      <c r="I59" s="6">
        <v>4</v>
      </c>
      <c r="J59" s="6">
        <v>8</v>
      </c>
      <c r="K59" s="6">
        <v>1</v>
      </c>
      <c r="L59" s="6">
        <v>3</v>
      </c>
      <c r="M59" s="6"/>
      <c r="N59" s="6">
        <v>3</v>
      </c>
      <c r="O59" s="6">
        <v>1</v>
      </c>
      <c r="P59" s="6">
        <v>2</v>
      </c>
      <c r="Q59" s="6"/>
      <c r="R59" s="1">
        <f t="shared" si="1"/>
        <v>61</v>
      </c>
      <c r="S59" s="6"/>
      <c r="T59" s="39">
        <v>0.68799999999999994</v>
      </c>
      <c r="U59" s="11">
        <v>3.3799999999999997E-2</v>
      </c>
      <c r="V59" s="12" t="s">
        <v>9</v>
      </c>
    </row>
    <row r="60" spans="1:22">
      <c r="A60" s="6" t="s">
        <v>43</v>
      </c>
      <c r="B60" s="6">
        <v>8</v>
      </c>
      <c r="C60" s="6"/>
      <c r="D60" s="6"/>
      <c r="E60" s="6">
        <v>10</v>
      </c>
      <c r="F60" s="6">
        <v>5</v>
      </c>
      <c r="G60" s="6"/>
      <c r="H60" s="6" t="s">
        <v>3</v>
      </c>
      <c r="I60" s="6">
        <v>6</v>
      </c>
      <c r="J60" s="6">
        <v>5</v>
      </c>
      <c r="K60" s="6"/>
      <c r="L60" s="6"/>
      <c r="M60" s="6">
        <v>1</v>
      </c>
      <c r="N60" s="6">
        <v>10</v>
      </c>
      <c r="O60" s="6">
        <v>1</v>
      </c>
      <c r="P60" s="6">
        <v>2</v>
      </c>
      <c r="Q60" s="6">
        <v>1</v>
      </c>
      <c r="R60" s="1">
        <f t="shared" si="1"/>
        <v>49</v>
      </c>
      <c r="S60" s="6"/>
      <c r="T60" s="6"/>
    </row>
    <row r="61" spans="1:22">
      <c r="A61" s="6" t="s">
        <v>44</v>
      </c>
      <c r="B61" s="6">
        <v>24</v>
      </c>
      <c r="C61" s="6"/>
      <c r="D61" s="6">
        <v>2</v>
      </c>
      <c r="E61" s="6">
        <v>13</v>
      </c>
      <c r="F61" s="6">
        <v>15</v>
      </c>
      <c r="G61" s="6"/>
      <c r="H61" s="6">
        <v>5</v>
      </c>
      <c r="I61" s="6">
        <v>20</v>
      </c>
      <c r="J61" s="6">
        <v>17</v>
      </c>
      <c r="K61" s="6">
        <v>4</v>
      </c>
      <c r="L61" s="6">
        <v>2</v>
      </c>
      <c r="M61" s="6">
        <v>8</v>
      </c>
      <c r="N61" s="6">
        <v>18</v>
      </c>
      <c r="O61" s="6">
        <v>1</v>
      </c>
      <c r="P61" s="6">
        <v>1</v>
      </c>
      <c r="Q61" s="6">
        <v>4</v>
      </c>
      <c r="R61" s="1">
        <f t="shared" si="1"/>
        <v>134</v>
      </c>
      <c r="S61" s="6"/>
    </row>
    <row r="62" spans="1:22">
      <c r="A62" s="6" t="s">
        <v>117</v>
      </c>
      <c r="B62" s="6">
        <v>48</v>
      </c>
      <c r="C62" s="6"/>
      <c r="D62" s="6">
        <v>1</v>
      </c>
      <c r="E62" s="6">
        <v>28</v>
      </c>
      <c r="F62" s="6">
        <v>44</v>
      </c>
      <c r="G62" s="6"/>
      <c r="H62" s="6">
        <v>3</v>
      </c>
      <c r="I62" s="6">
        <v>29</v>
      </c>
      <c r="J62" s="6">
        <v>11</v>
      </c>
      <c r="K62" s="6">
        <v>3</v>
      </c>
      <c r="L62" s="6">
        <v>0</v>
      </c>
      <c r="M62" s="6">
        <v>4</v>
      </c>
      <c r="N62" s="6">
        <v>9</v>
      </c>
      <c r="O62" s="6">
        <v>2</v>
      </c>
      <c r="P62" s="6">
        <v>0</v>
      </c>
      <c r="Q62" s="6">
        <v>4</v>
      </c>
      <c r="R62" s="1">
        <f t="shared" si="1"/>
        <v>186</v>
      </c>
      <c r="S62" s="6"/>
      <c r="T62" s="6"/>
    </row>
    <row r="63" spans="1:22" s="20" customFormat="1">
      <c r="A63" s="23" t="s">
        <v>4</v>
      </c>
      <c r="B63" s="24">
        <f>SUM(B52:B62)</f>
        <v>158</v>
      </c>
      <c r="C63" s="24">
        <f t="shared" ref="C63:R63" si="2">SUM(C52:C62)</f>
        <v>0</v>
      </c>
      <c r="D63" s="24">
        <f t="shared" si="2"/>
        <v>40</v>
      </c>
      <c r="E63" s="24">
        <f t="shared" si="2"/>
        <v>81</v>
      </c>
      <c r="F63" s="24">
        <f t="shared" si="2"/>
        <v>131</v>
      </c>
      <c r="G63" s="24">
        <f t="shared" si="2"/>
        <v>0</v>
      </c>
      <c r="H63" s="24">
        <f t="shared" si="2"/>
        <v>36</v>
      </c>
      <c r="I63" s="24">
        <f t="shared" si="2"/>
        <v>78</v>
      </c>
      <c r="J63" s="24">
        <f t="shared" si="2"/>
        <v>74</v>
      </c>
      <c r="K63" s="24">
        <f t="shared" si="2"/>
        <v>24</v>
      </c>
      <c r="L63" s="24">
        <f t="shared" si="2"/>
        <v>12</v>
      </c>
      <c r="M63" s="24">
        <f t="shared" si="2"/>
        <v>22</v>
      </c>
      <c r="N63" s="24">
        <f t="shared" si="2"/>
        <v>60</v>
      </c>
      <c r="O63" s="24">
        <f t="shared" si="2"/>
        <v>10</v>
      </c>
      <c r="P63" s="24">
        <f t="shared" si="2"/>
        <v>15</v>
      </c>
      <c r="Q63" s="24">
        <f t="shared" si="2"/>
        <v>17</v>
      </c>
      <c r="R63" s="24">
        <f t="shared" si="2"/>
        <v>758</v>
      </c>
      <c r="S63" s="24"/>
      <c r="T63" s="24"/>
    </row>
    <row r="64" spans="1:22" s="20" customFormat="1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</row>
    <row r="65" spans="1:22" s="20" customFormat="1">
      <c r="A65" s="8" t="s">
        <v>301</v>
      </c>
      <c r="B65" s="8" t="s">
        <v>141</v>
      </c>
      <c r="C65" s="8" t="s">
        <v>142</v>
      </c>
      <c r="D65" s="8" t="s">
        <v>143</v>
      </c>
      <c r="E65" s="7" t="s">
        <v>144</v>
      </c>
      <c r="F65" s="8" t="s">
        <v>145</v>
      </c>
      <c r="G65" s="8" t="s">
        <v>146</v>
      </c>
      <c r="H65" s="8" t="s">
        <v>147</v>
      </c>
      <c r="I65" s="7" t="s">
        <v>148</v>
      </c>
      <c r="J65" s="8" t="s">
        <v>149</v>
      </c>
      <c r="K65" s="8" t="s">
        <v>150</v>
      </c>
      <c r="L65" s="8" t="s">
        <v>151</v>
      </c>
      <c r="M65" s="8" t="s">
        <v>5</v>
      </c>
      <c r="N65" s="8" t="s">
        <v>152</v>
      </c>
      <c r="O65" s="8" t="s">
        <v>153</v>
      </c>
      <c r="P65" s="8" t="s">
        <v>154</v>
      </c>
      <c r="Q65" s="8" t="s">
        <v>6</v>
      </c>
      <c r="R65" s="7" t="s">
        <v>4</v>
      </c>
      <c r="S65" s="24"/>
      <c r="T65" s="1" t="s">
        <v>12</v>
      </c>
      <c r="U65" s="1"/>
      <c r="V65" s="1"/>
    </row>
    <row r="66" spans="1:22" s="20" customFormat="1">
      <c r="A66" s="6" t="s">
        <v>99</v>
      </c>
      <c r="B66" s="6">
        <v>21</v>
      </c>
      <c r="C66" s="6">
        <v>2</v>
      </c>
      <c r="D66" s="6">
        <v>1</v>
      </c>
      <c r="E66" s="6">
        <v>19</v>
      </c>
      <c r="F66" s="6">
        <v>33</v>
      </c>
      <c r="G66" s="6">
        <v>1</v>
      </c>
      <c r="H66" s="6"/>
      <c r="I66" s="6">
        <v>17</v>
      </c>
      <c r="J66" s="6">
        <v>3</v>
      </c>
      <c r="K66" s="6">
        <v>1</v>
      </c>
      <c r="L66" s="6"/>
      <c r="M66" s="6">
        <v>1</v>
      </c>
      <c r="N66" s="6">
        <v>10</v>
      </c>
      <c r="O66" s="6">
        <v>2</v>
      </c>
      <c r="P66" s="6"/>
      <c r="Q66" s="6">
        <v>1</v>
      </c>
      <c r="R66" s="1">
        <f>SUM(B66:Q66)</f>
        <v>112</v>
      </c>
      <c r="S66" s="24"/>
      <c r="T66" s="9" t="s">
        <v>7</v>
      </c>
      <c r="U66" s="9" t="s">
        <v>8</v>
      </c>
      <c r="V66" s="10"/>
    </row>
    <row r="67" spans="1:22" s="20" customFormat="1">
      <c r="A67" s="6" t="s">
        <v>302</v>
      </c>
      <c r="B67" s="6">
        <v>8</v>
      </c>
      <c r="C67" s="6">
        <v>1</v>
      </c>
      <c r="D67" s="6"/>
      <c r="E67" s="6">
        <v>8</v>
      </c>
      <c r="F67" s="6">
        <v>10</v>
      </c>
      <c r="G67" s="6">
        <v>1</v>
      </c>
      <c r="H67" s="6"/>
      <c r="I67" s="6">
        <v>10</v>
      </c>
      <c r="J67" s="6">
        <v>6</v>
      </c>
      <c r="K67" s="6">
        <v>1</v>
      </c>
      <c r="L67" s="6"/>
      <c r="M67" s="6">
        <v>2</v>
      </c>
      <c r="N67" s="6">
        <v>3</v>
      </c>
      <c r="O67" s="6"/>
      <c r="P67" s="6"/>
      <c r="Q67" s="6">
        <v>2</v>
      </c>
      <c r="R67" s="1">
        <f>SUM(B67:Q67)</f>
        <v>52</v>
      </c>
      <c r="S67" s="24"/>
      <c r="T67" s="11">
        <f>SUM(B71:I71)/R71</f>
        <v>0.76630434782608692</v>
      </c>
      <c r="U67" s="11">
        <f>SQRT(T67*(1-T67)/R71)</f>
        <v>2.2059824436170855E-2</v>
      </c>
      <c r="V67" s="12" t="s">
        <v>9</v>
      </c>
    </row>
    <row r="68" spans="1:22" s="20" customFormat="1">
      <c r="A68" s="6" t="s">
        <v>37</v>
      </c>
      <c r="B68" s="6">
        <v>6</v>
      </c>
      <c r="C68" s="6"/>
      <c r="D68" s="6"/>
      <c r="E68" s="6">
        <v>4</v>
      </c>
      <c r="F68" s="6">
        <v>3</v>
      </c>
      <c r="G68" s="6"/>
      <c r="H68" s="6"/>
      <c r="I68" s="6">
        <v>6</v>
      </c>
      <c r="J68" s="6">
        <v>1</v>
      </c>
      <c r="K68" s="6"/>
      <c r="L68" s="6"/>
      <c r="M68" s="6">
        <v>1</v>
      </c>
      <c r="N68" s="6">
        <v>1</v>
      </c>
      <c r="O68" s="6"/>
      <c r="P68" s="6"/>
      <c r="Q68" s="6">
        <v>1</v>
      </c>
      <c r="R68" s="1">
        <f>SUM(B68:Q68)</f>
        <v>23</v>
      </c>
      <c r="S68" s="24"/>
      <c r="T68" s="11">
        <f>2*(T67-0.5)</f>
        <v>0.53260869565217384</v>
      </c>
      <c r="U68" s="11">
        <f>U67*2</f>
        <v>4.411964887234171E-2</v>
      </c>
      <c r="V68" s="12" t="s">
        <v>10</v>
      </c>
    </row>
    <row r="69" spans="1:22" s="20" customFormat="1">
      <c r="A69" s="6" t="s">
        <v>38</v>
      </c>
      <c r="B69" s="6">
        <v>20</v>
      </c>
      <c r="C69" s="6"/>
      <c r="D69" s="6"/>
      <c r="E69" s="6">
        <v>17</v>
      </c>
      <c r="F69" s="6">
        <v>26</v>
      </c>
      <c r="G69" s="6">
        <v>1</v>
      </c>
      <c r="H69" s="6"/>
      <c r="I69" s="6">
        <v>16</v>
      </c>
      <c r="J69" s="6">
        <v>8</v>
      </c>
      <c r="K69" s="6"/>
      <c r="L69" s="6"/>
      <c r="M69" s="6">
        <v>3</v>
      </c>
      <c r="N69" s="6">
        <v>10</v>
      </c>
      <c r="O69" s="6">
        <v>3</v>
      </c>
      <c r="P69" s="6"/>
      <c r="Q69" s="6">
        <v>4</v>
      </c>
      <c r="R69" s="1">
        <f>SUM(B69:Q69)</f>
        <v>108</v>
      </c>
      <c r="S69" s="24"/>
      <c r="T69" s="11"/>
      <c r="U69" s="11"/>
      <c r="V69" s="12"/>
    </row>
    <row r="70" spans="1:22" s="20" customFormat="1">
      <c r="A70" s="6" t="s">
        <v>39</v>
      </c>
      <c r="B70" s="6">
        <v>14</v>
      </c>
      <c r="C70" s="6"/>
      <c r="D70" s="6">
        <v>1</v>
      </c>
      <c r="E70" s="6">
        <v>13</v>
      </c>
      <c r="F70" s="6">
        <v>9</v>
      </c>
      <c r="G70" s="6">
        <v>1</v>
      </c>
      <c r="H70" s="6"/>
      <c r="I70" s="6">
        <v>13</v>
      </c>
      <c r="J70" s="6">
        <v>4</v>
      </c>
      <c r="K70" s="6">
        <v>2</v>
      </c>
      <c r="L70" s="6"/>
      <c r="M70" s="6">
        <v>2</v>
      </c>
      <c r="N70" s="6">
        <v>7</v>
      </c>
      <c r="O70" s="6">
        <v>3</v>
      </c>
      <c r="P70" s="6"/>
      <c r="Q70" s="6">
        <v>4</v>
      </c>
      <c r="R70" s="1">
        <f>SUM(B70:Q70)</f>
        <v>73</v>
      </c>
      <c r="S70" s="24"/>
      <c r="T70" s="11" t="s">
        <v>11</v>
      </c>
      <c r="U70" s="11"/>
      <c r="V70" s="12"/>
    </row>
    <row r="71" spans="1:22" s="20" customFormat="1">
      <c r="A71" s="23" t="s">
        <v>4</v>
      </c>
      <c r="B71" s="24">
        <f>SUM(B66:B70)</f>
        <v>69</v>
      </c>
      <c r="C71" s="24">
        <f t="shared" ref="C71:Q71" si="3">SUM(C66:C70)</f>
        <v>3</v>
      </c>
      <c r="D71" s="24">
        <f t="shared" si="3"/>
        <v>2</v>
      </c>
      <c r="E71" s="24">
        <f t="shared" si="3"/>
        <v>61</v>
      </c>
      <c r="F71" s="24">
        <f t="shared" si="3"/>
        <v>81</v>
      </c>
      <c r="G71" s="24">
        <f t="shared" si="3"/>
        <v>4</v>
      </c>
      <c r="H71" s="24">
        <f t="shared" si="3"/>
        <v>0</v>
      </c>
      <c r="I71" s="24">
        <f t="shared" si="3"/>
        <v>62</v>
      </c>
      <c r="J71" s="24">
        <f t="shared" si="3"/>
        <v>22</v>
      </c>
      <c r="K71" s="24">
        <f t="shared" si="3"/>
        <v>4</v>
      </c>
      <c r="L71" s="24">
        <f t="shared" si="3"/>
        <v>0</v>
      </c>
      <c r="M71" s="24">
        <f t="shared" si="3"/>
        <v>9</v>
      </c>
      <c r="N71" s="24">
        <f t="shared" si="3"/>
        <v>31</v>
      </c>
      <c r="O71" s="24">
        <f t="shared" si="3"/>
        <v>8</v>
      </c>
      <c r="P71" s="24">
        <f t="shared" si="3"/>
        <v>0</v>
      </c>
      <c r="Q71" s="24">
        <f t="shared" si="3"/>
        <v>12</v>
      </c>
      <c r="R71" s="24">
        <f>SUM(R66:R70)</f>
        <v>368</v>
      </c>
      <c r="S71" s="24"/>
      <c r="T71" s="40" t="s">
        <v>7</v>
      </c>
      <c r="U71" s="9" t="s">
        <v>8</v>
      </c>
      <c r="V71" s="12"/>
    </row>
    <row r="72" spans="1:22" s="20" customFormat="1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39">
        <v>0.76600000000000001</v>
      </c>
      <c r="U72" s="11">
        <v>2.7E-2</v>
      </c>
      <c r="V72" s="12" t="s">
        <v>9</v>
      </c>
    </row>
    <row r="73" spans="1:22" s="20" customFormat="1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</row>
    <row r="75" spans="1:22">
      <c r="A75" s="8" t="s">
        <v>121</v>
      </c>
      <c r="B75" s="8" t="s">
        <v>141</v>
      </c>
      <c r="C75" s="8" t="s">
        <v>142</v>
      </c>
      <c r="D75" s="8" t="s">
        <v>143</v>
      </c>
      <c r="E75" s="7" t="s">
        <v>144</v>
      </c>
      <c r="F75" s="8" t="s">
        <v>145</v>
      </c>
      <c r="G75" s="8" t="s">
        <v>146</v>
      </c>
      <c r="H75" s="8" t="s">
        <v>147</v>
      </c>
      <c r="I75" s="7" t="s">
        <v>148</v>
      </c>
      <c r="J75" s="8" t="s">
        <v>149</v>
      </c>
      <c r="K75" s="8" t="s">
        <v>150</v>
      </c>
      <c r="L75" s="8" t="s">
        <v>151</v>
      </c>
      <c r="M75" s="8" t="s">
        <v>5</v>
      </c>
      <c r="N75" s="8" t="s">
        <v>152</v>
      </c>
      <c r="O75" s="8" t="s">
        <v>153</v>
      </c>
      <c r="P75" s="8" t="s">
        <v>154</v>
      </c>
      <c r="Q75" s="8" t="s">
        <v>6</v>
      </c>
      <c r="R75" s="7" t="s">
        <v>4</v>
      </c>
    </row>
    <row r="76" spans="1:22">
      <c r="A76" s="13" t="s">
        <v>35</v>
      </c>
      <c r="B76" s="1">
        <v>7</v>
      </c>
      <c r="D76" s="1">
        <v>1</v>
      </c>
      <c r="E76" s="1">
        <v>7</v>
      </c>
      <c r="F76" s="1">
        <v>6</v>
      </c>
      <c r="H76" s="1">
        <v>2</v>
      </c>
      <c r="I76" s="1">
        <v>7</v>
      </c>
      <c r="J76" s="1">
        <v>3</v>
      </c>
      <c r="L76" s="1">
        <v>1</v>
      </c>
      <c r="N76" s="1">
        <v>5</v>
      </c>
      <c r="O76" s="1">
        <v>1</v>
      </c>
      <c r="P76" s="1">
        <v>2</v>
      </c>
      <c r="Q76" s="1">
        <v>1</v>
      </c>
      <c r="R76" s="1">
        <f t="shared" ref="R76:R77" si="4">SUM(B76:Q76)</f>
        <v>43</v>
      </c>
      <c r="T76" s="1" t="s">
        <v>12</v>
      </c>
    </row>
    <row r="77" spans="1:22">
      <c r="A77" s="13" t="s">
        <v>36</v>
      </c>
      <c r="B77" s="1">
        <v>4</v>
      </c>
      <c r="D77" s="1">
        <v>2</v>
      </c>
      <c r="E77" s="1">
        <v>2</v>
      </c>
      <c r="F77" s="1">
        <v>7</v>
      </c>
      <c r="H77" s="1">
        <v>1</v>
      </c>
      <c r="I77" s="1">
        <v>12</v>
      </c>
      <c r="J77" s="1">
        <v>3</v>
      </c>
      <c r="L77" s="1">
        <v>2</v>
      </c>
      <c r="M77" s="1">
        <v>2</v>
      </c>
      <c r="N77" s="1">
        <v>2</v>
      </c>
      <c r="Q77" s="1">
        <v>3</v>
      </c>
      <c r="R77" s="1">
        <f t="shared" si="4"/>
        <v>40</v>
      </c>
      <c r="T77" s="9" t="s">
        <v>7</v>
      </c>
      <c r="U77" s="9" t="s">
        <v>8</v>
      </c>
      <c r="V77" s="10"/>
    </row>
    <row r="78" spans="1:22">
      <c r="A78" s="13" t="s">
        <v>37</v>
      </c>
      <c r="B78" s="1">
        <v>29</v>
      </c>
      <c r="C78" s="1">
        <v>1</v>
      </c>
      <c r="D78" s="1">
        <v>3</v>
      </c>
      <c r="E78" s="1">
        <v>12</v>
      </c>
      <c r="F78" s="1">
        <v>25</v>
      </c>
      <c r="H78" s="1">
        <v>4</v>
      </c>
      <c r="I78" s="1">
        <v>12</v>
      </c>
      <c r="J78" s="1">
        <v>5</v>
      </c>
      <c r="K78" s="1">
        <v>1</v>
      </c>
      <c r="M78" s="1">
        <v>1</v>
      </c>
      <c r="N78" s="1">
        <v>7</v>
      </c>
      <c r="O78" s="1">
        <v>1</v>
      </c>
      <c r="Q78" s="1">
        <v>6</v>
      </c>
      <c r="R78" s="1">
        <f t="shared" ref="R78:R80" si="5">SUM(B78:Q78)</f>
        <v>107</v>
      </c>
      <c r="T78" s="11">
        <f>SUM(B95:I95)/R95</f>
        <v>0.77376654632972319</v>
      </c>
      <c r="U78" s="11">
        <f>SQRT(T78*(1-T78)/R95)</f>
        <v>1.451385818986772E-2</v>
      </c>
      <c r="V78" s="12" t="s">
        <v>9</v>
      </c>
    </row>
    <row r="79" spans="1:22">
      <c r="A79" s="13" t="s">
        <v>38</v>
      </c>
      <c r="B79" s="1">
        <v>2</v>
      </c>
      <c r="D79" s="1">
        <v>2</v>
      </c>
      <c r="E79" s="1">
        <v>2</v>
      </c>
      <c r="R79" s="1">
        <f t="shared" si="5"/>
        <v>6</v>
      </c>
      <c r="T79" s="11">
        <f>2*(T78-0.5)</f>
        <v>0.54753309265944639</v>
      </c>
      <c r="U79" s="11">
        <f>U78*2</f>
        <v>2.902771637973544E-2</v>
      </c>
      <c r="V79" s="12" t="s">
        <v>10</v>
      </c>
    </row>
    <row r="80" spans="1:22">
      <c r="A80" s="13" t="s">
        <v>39</v>
      </c>
      <c r="B80" s="1">
        <v>1</v>
      </c>
      <c r="D80" s="1">
        <v>1</v>
      </c>
      <c r="E80" s="1">
        <v>5</v>
      </c>
      <c r="F80" s="1">
        <v>1</v>
      </c>
      <c r="I80" s="1">
        <v>2</v>
      </c>
      <c r="J80" s="1">
        <v>2</v>
      </c>
      <c r="M80" s="1">
        <v>4</v>
      </c>
      <c r="N80" s="1">
        <v>3</v>
      </c>
      <c r="Q80" s="1">
        <v>1</v>
      </c>
      <c r="R80" s="1">
        <f t="shared" si="5"/>
        <v>20</v>
      </c>
      <c r="T80" s="11"/>
      <c r="U80" s="11"/>
      <c r="V80" s="12"/>
    </row>
    <row r="81" spans="1:22">
      <c r="A81" s="13" t="s">
        <v>40</v>
      </c>
      <c r="B81" s="1">
        <v>7</v>
      </c>
      <c r="D81" s="1">
        <v>1</v>
      </c>
      <c r="E81" s="1">
        <v>3</v>
      </c>
      <c r="F81" s="1">
        <v>6</v>
      </c>
      <c r="H81" s="1">
        <v>1</v>
      </c>
      <c r="I81" s="1">
        <v>3</v>
      </c>
      <c r="N81" s="1">
        <v>3</v>
      </c>
      <c r="P81" s="1">
        <v>1</v>
      </c>
      <c r="R81" s="1">
        <f t="shared" ref="R81:R84" si="6">SUM(B81:Q81)</f>
        <v>25</v>
      </c>
      <c r="T81" s="11" t="s">
        <v>11</v>
      </c>
      <c r="U81" s="11"/>
      <c r="V81" s="12"/>
    </row>
    <row r="82" spans="1:22">
      <c r="A82" s="13" t="s">
        <v>41</v>
      </c>
      <c r="B82" s="1">
        <v>10</v>
      </c>
      <c r="D82" s="1">
        <v>1</v>
      </c>
      <c r="E82" s="1">
        <v>3</v>
      </c>
      <c r="F82" s="1">
        <v>6</v>
      </c>
      <c r="H82" s="1">
        <v>2</v>
      </c>
      <c r="I82" s="1">
        <v>3</v>
      </c>
      <c r="M82" s="1">
        <v>1</v>
      </c>
      <c r="N82" s="1">
        <v>2</v>
      </c>
      <c r="O82" s="1">
        <v>1</v>
      </c>
      <c r="P82" s="1">
        <v>1</v>
      </c>
      <c r="Q82" s="1">
        <v>1</v>
      </c>
      <c r="R82" s="1">
        <f t="shared" si="6"/>
        <v>31</v>
      </c>
      <c r="T82" s="9" t="s">
        <v>7</v>
      </c>
      <c r="U82" s="9" t="s">
        <v>8</v>
      </c>
      <c r="V82" s="12"/>
    </row>
    <row r="83" spans="1:22">
      <c r="A83" s="13" t="s">
        <v>42</v>
      </c>
      <c r="B83" s="1">
        <v>7</v>
      </c>
      <c r="D83" s="1">
        <v>2</v>
      </c>
      <c r="E83" s="1">
        <v>3</v>
      </c>
      <c r="F83" s="1">
        <v>8</v>
      </c>
      <c r="H83" s="1">
        <v>2</v>
      </c>
      <c r="I83" s="1">
        <v>4</v>
      </c>
      <c r="J83" s="1">
        <v>5</v>
      </c>
      <c r="K83" s="1">
        <v>1</v>
      </c>
      <c r="M83" s="1">
        <v>3</v>
      </c>
      <c r="N83" s="1">
        <v>4</v>
      </c>
      <c r="Q83" s="1">
        <v>1</v>
      </c>
      <c r="R83" s="1">
        <f t="shared" si="6"/>
        <v>40</v>
      </c>
      <c r="T83" s="11">
        <v>0.76300000000000001</v>
      </c>
      <c r="U83" s="11">
        <v>2.06E-2</v>
      </c>
      <c r="V83" s="12" t="s">
        <v>9</v>
      </c>
    </row>
    <row r="84" spans="1:22">
      <c r="A84" s="13" t="s">
        <v>43</v>
      </c>
      <c r="B84" s="1">
        <v>12</v>
      </c>
      <c r="D84" s="1">
        <v>3</v>
      </c>
      <c r="E84" s="1">
        <v>9</v>
      </c>
      <c r="F84" s="1">
        <v>20</v>
      </c>
      <c r="I84" s="1">
        <v>11</v>
      </c>
      <c r="J84" s="1">
        <v>7</v>
      </c>
      <c r="K84" s="1">
        <v>2</v>
      </c>
      <c r="L84" s="1">
        <v>1</v>
      </c>
      <c r="M84" s="1">
        <v>3</v>
      </c>
      <c r="N84" s="1">
        <v>5</v>
      </c>
      <c r="P84" s="1">
        <v>1</v>
      </c>
      <c r="Q84" s="1">
        <v>3</v>
      </c>
      <c r="R84" s="1">
        <f t="shared" si="6"/>
        <v>77</v>
      </c>
    </row>
    <row r="85" spans="1:22">
      <c r="A85" s="13" t="s">
        <v>44</v>
      </c>
      <c r="B85" s="1">
        <v>11</v>
      </c>
      <c r="D85" s="1">
        <v>2</v>
      </c>
      <c r="E85" s="1">
        <v>24</v>
      </c>
      <c r="F85" s="1">
        <v>23</v>
      </c>
      <c r="G85" s="1">
        <v>1</v>
      </c>
      <c r="H85" s="1">
        <v>4</v>
      </c>
      <c r="I85" s="1">
        <v>11</v>
      </c>
      <c r="J85" s="1">
        <v>9</v>
      </c>
      <c r="M85" s="1">
        <v>3</v>
      </c>
      <c r="N85" s="1">
        <v>5</v>
      </c>
      <c r="Q85" s="1">
        <v>1</v>
      </c>
      <c r="R85" s="1">
        <f>SUM(B85:Q85)</f>
        <v>94</v>
      </c>
    </row>
    <row r="86" spans="1:22">
      <c r="A86" s="13" t="s">
        <v>45</v>
      </c>
      <c r="B86" s="1">
        <v>23</v>
      </c>
      <c r="D86" s="1">
        <v>2</v>
      </c>
      <c r="E86" s="1">
        <v>20</v>
      </c>
      <c r="F86" s="1">
        <v>16</v>
      </c>
      <c r="H86" s="1">
        <v>4</v>
      </c>
      <c r="I86" s="1">
        <v>19</v>
      </c>
      <c r="J86" s="1">
        <v>2</v>
      </c>
      <c r="M86" s="1">
        <v>3</v>
      </c>
      <c r="N86" s="1">
        <v>1</v>
      </c>
      <c r="P86" s="1">
        <v>2</v>
      </c>
      <c r="Q86" s="1">
        <v>2</v>
      </c>
      <c r="R86" s="1">
        <f>SUM(B86:Q86)</f>
        <v>94</v>
      </c>
    </row>
    <row r="87" spans="1:22">
      <c r="A87" s="13" t="s">
        <v>46</v>
      </c>
      <c r="B87" s="1">
        <v>2</v>
      </c>
      <c r="D87" s="1">
        <v>1</v>
      </c>
      <c r="E87" s="1">
        <v>5</v>
      </c>
      <c r="F87" s="1">
        <v>5</v>
      </c>
      <c r="H87" s="1">
        <v>3</v>
      </c>
      <c r="I87" s="1">
        <v>3</v>
      </c>
      <c r="M87" s="1">
        <v>1</v>
      </c>
      <c r="N87" s="1">
        <v>1</v>
      </c>
      <c r="P87" s="1">
        <v>2</v>
      </c>
      <c r="Q87" s="1">
        <v>1</v>
      </c>
      <c r="R87" s="1">
        <f>SUM(B87:Q87)</f>
        <v>24</v>
      </c>
    </row>
    <row r="88" spans="1:22">
      <c r="A88" s="13" t="s">
        <v>47</v>
      </c>
      <c r="B88" s="1">
        <v>1</v>
      </c>
      <c r="E88" s="1">
        <v>2</v>
      </c>
      <c r="F88" s="1">
        <v>2</v>
      </c>
      <c r="I88" s="1">
        <v>4</v>
      </c>
      <c r="J88" s="1">
        <v>1</v>
      </c>
      <c r="N88" s="1">
        <v>1</v>
      </c>
      <c r="Q88" s="1">
        <v>1</v>
      </c>
      <c r="R88" s="1">
        <f t="shared" ref="R88:R93" si="7">SUM(B88:Q88)</f>
        <v>12</v>
      </c>
    </row>
    <row r="89" spans="1:22">
      <c r="A89" s="13" t="s">
        <v>48</v>
      </c>
      <c r="B89" s="1">
        <v>5</v>
      </c>
      <c r="D89" s="1">
        <v>1</v>
      </c>
      <c r="E89" s="1">
        <v>11</v>
      </c>
      <c r="F89" s="1">
        <v>3</v>
      </c>
      <c r="H89" s="1">
        <v>1</v>
      </c>
      <c r="I89" s="1">
        <v>7</v>
      </c>
      <c r="J89" s="1">
        <v>1</v>
      </c>
      <c r="M89" s="1">
        <v>3</v>
      </c>
      <c r="R89" s="1">
        <f t="shared" si="7"/>
        <v>32</v>
      </c>
    </row>
    <row r="90" spans="1:22">
      <c r="A90" s="13" t="s">
        <v>49</v>
      </c>
      <c r="B90" s="1">
        <v>13</v>
      </c>
      <c r="E90" s="1">
        <v>5</v>
      </c>
      <c r="F90" s="1">
        <v>5</v>
      </c>
      <c r="H90" s="1">
        <v>8</v>
      </c>
      <c r="J90" s="1">
        <v>3</v>
      </c>
      <c r="K90" s="1">
        <v>1</v>
      </c>
      <c r="N90" s="1">
        <v>4</v>
      </c>
      <c r="P90" s="1">
        <v>1</v>
      </c>
      <c r="Q90" s="1">
        <v>1</v>
      </c>
      <c r="R90" s="1">
        <f t="shared" si="7"/>
        <v>41</v>
      </c>
    </row>
    <row r="91" spans="1:22">
      <c r="A91" s="13" t="s">
        <v>50</v>
      </c>
      <c r="B91" s="1">
        <v>8</v>
      </c>
      <c r="E91" s="1">
        <v>6</v>
      </c>
      <c r="F91" s="1">
        <v>9</v>
      </c>
      <c r="H91" s="1">
        <v>2</v>
      </c>
      <c r="I91" s="1">
        <v>7</v>
      </c>
      <c r="J91" s="1">
        <v>4</v>
      </c>
      <c r="N91" s="1">
        <v>3</v>
      </c>
      <c r="Q91" s="1">
        <v>2</v>
      </c>
      <c r="R91" s="1">
        <f t="shared" si="7"/>
        <v>41</v>
      </c>
    </row>
    <row r="92" spans="1:22">
      <c r="A92" s="13" t="s">
        <v>51</v>
      </c>
      <c r="B92" s="1">
        <v>3</v>
      </c>
      <c r="E92" s="1">
        <v>5</v>
      </c>
      <c r="F92" s="1">
        <v>3</v>
      </c>
      <c r="I92" s="1">
        <v>3</v>
      </c>
      <c r="M92" s="1">
        <v>3</v>
      </c>
      <c r="N92" s="1">
        <v>1</v>
      </c>
      <c r="R92" s="1">
        <f t="shared" si="7"/>
        <v>18</v>
      </c>
    </row>
    <row r="93" spans="1:22">
      <c r="A93" s="13" t="s">
        <v>52</v>
      </c>
      <c r="B93" s="1">
        <v>12</v>
      </c>
      <c r="E93" s="1">
        <v>9</v>
      </c>
      <c r="F93" s="1">
        <v>11</v>
      </c>
      <c r="G93" s="1">
        <v>1</v>
      </c>
      <c r="H93" s="1">
        <v>2</v>
      </c>
      <c r="I93" s="1">
        <v>5</v>
      </c>
      <c r="J93" s="1">
        <v>1</v>
      </c>
      <c r="M93" s="1">
        <v>4</v>
      </c>
      <c r="N93" s="1">
        <v>3</v>
      </c>
      <c r="O93" s="1">
        <v>1</v>
      </c>
      <c r="P93" s="1">
        <v>2</v>
      </c>
      <c r="Q93" s="1">
        <v>1</v>
      </c>
      <c r="R93" s="1">
        <f t="shared" si="7"/>
        <v>52</v>
      </c>
    </row>
    <row r="94" spans="1:22">
      <c r="A94" s="13" t="s">
        <v>53</v>
      </c>
      <c r="B94" s="1">
        <v>5</v>
      </c>
      <c r="D94" s="1">
        <v>2</v>
      </c>
      <c r="E94" s="1">
        <v>4</v>
      </c>
      <c r="F94" s="1">
        <v>8</v>
      </c>
      <c r="H94" s="1">
        <v>1</v>
      </c>
      <c r="I94" s="1">
        <v>3</v>
      </c>
      <c r="J94" s="1">
        <v>2</v>
      </c>
      <c r="M94" s="1">
        <v>3</v>
      </c>
      <c r="N94" s="1">
        <v>5</v>
      </c>
      <c r="O94" s="1">
        <v>1</v>
      </c>
      <c r="R94" s="1">
        <v>34</v>
      </c>
    </row>
    <row r="95" spans="1:22" s="20" customFormat="1">
      <c r="A95" s="23" t="s">
        <v>4</v>
      </c>
      <c r="B95" s="24">
        <f>SUM(B76:B94)</f>
        <v>162</v>
      </c>
      <c r="C95" s="24">
        <f t="shared" ref="C95:R95" si="8">SUM(C76:C94)</f>
        <v>1</v>
      </c>
      <c r="D95" s="24">
        <f t="shared" si="8"/>
        <v>24</v>
      </c>
      <c r="E95" s="24">
        <f t="shared" si="8"/>
        <v>137</v>
      </c>
      <c r="F95" s="24">
        <f t="shared" si="8"/>
        <v>164</v>
      </c>
      <c r="G95" s="24">
        <f t="shared" si="8"/>
        <v>2</v>
      </c>
      <c r="H95" s="24">
        <f t="shared" si="8"/>
        <v>37</v>
      </c>
      <c r="I95" s="24">
        <f t="shared" si="8"/>
        <v>116</v>
      </c>
      <c r="J95" s="24">
        <f t="shared" si="8"/>
        <v>48</v>
      </c>
      <c r="K95" s="24">
        <f t="shared" si="8"/>
        <v>5</v>
      </c>
      <c r="L95" s="24">
        <f t="shared" si="8"/>
        <v>4</v>
      </c>
      <c r="M95" s="24">
        <f t="shared" si="8"/>
        <v>34</v>
      </c>
      <c r="N95" s="24">
        <f t="shared" si="8"/>
        <v>55</v>
      </c>
      <c r="O95" s="24">
        <f t="shared" si="8"/>
        <v>5</v>
      </c>
      <c r="P95" s="24">
        <f t="shared" si="8"/>
        <v>12</v>
      </c>
      <c r="Q95" s="24">
        <f t="shared" si="8"/>
        <v>25</v>
      </c>
      <c r="R95" s="24">
        <f t="shared" si="8"/>
        <v>831</v>
      </c>
    </row>
    <row r="97" spans="1:22">
      <c r="A97" s="8" t="s">
        <v>122</v>
      </c>
      <c r="B97" s="8" t="s">
        <v>141</v>
      </c>
      <c r="C97" s="8" t="s">
        <v>142</v>
      </c>
      <c r="D97" s="8" t="s">
        <v>143</v>
      </c>
      <c r="E97" s="7" t="s">
        <v>144</v>
      </c>
      <c r="F97" s="8" t="s">
        <v>145</v>
      </c>
      <c r="G97" s="8" t="s">
        <v>146</v>
      </c>
      <c r="H97" s="8" t="s">
        <v>147</v>
      </c>
      <c r="I97" s="7" t="s">
        <v>148</v>
      </c>
      <c r="J97" s="8" t="s">
        <v>149</v>
      </c>
      <c r="K97" s="8" t="s">
        <v>150</v>
      </c>
      <c r="L97" s="8" t="s">
        <v>151</v>
      </c>
      <c r="M97" s="8" t="s">
        <v>5</v>
      </c>
      <c r="N97" s="8" t="s">
        <v>152</v>
      </c>
      <c r="O97" s="8" t="s">
        <v>153</v>
      </c>
      <c r="P97" s="8" t="s">
        <v>154</v>
      </c>
      <c r="Q97" s="8" t="s">
        <v>6</v>
      </c>
      <c r="R97" s="7" t="s">
        <v>4</v>
      </c>
    </row>
    <row r="98" spans="1:22">
      <c r="A98" s="13" t="s">
        <v>35</v>
      </c>
      <c r="B98" s="1">
        <v>20</v>
      </c>
      <c r="E98" s="1">
        <v>12</v>
      </c>
      <c r="F98" s="1">
        <v>14</v>
      </c>
      <c r="I98" s="1">
        <v>12</v>
      </c>
      <c r="J98" s="1">
        <v>4</v>
      </c>
      <c r="K98" s="1">
        <v>2</v>
      </c>
      <c r="M98" s="1">
        <v>3</v>
      </c>
      <c r="N98" s="1">
        <v>2</v>
      </c>
      <c r="Q98" s="1">
        <v>6</v>
      </c>
      <c r="R98" s="1">
        <f>SUM(B98:Q98)</f>
        <v>75</v>
      </c>
      <c r="T98" s="1" t="s">
        <v>12</v>
      </c>
    </row>
    <row r="99" spans="1:22">
      <c r="A99" s="13" t="s">
        <v>36</v>
      </c>
      <c r="B99" s="1">
        <v>21</v>
      </c>
      <c r="D99" s="1">
        <v>6</v>
      </c>
      <c r="E99" s="1">
        <v>9</v>
      </c>
      <c r="F99" s="1">
        <v>15</v>
      </c>
      <c r="H99" s="1">
        <v>1</v>
      </c>
      <c r="I99" s="1">
        <v>11</v>
      </c>
      <c r="J99" s="1">
        <v>15</v>
      </c>
      <c r="L99" s="1">
        <v>1</v>
      </c>
      <c r="M99" s="1">
        <v>6</v>
      </c>
      <c r="N99" s="1">
        <v>4</v>
      </c>
      <c r="Q99" s="1">
        <v>4</v>
      </c>
      <c r="R99" s="1">
        <f>SUM(B99:Q99)</f>
        <v>93</v>
      </c>
      <c r="T99" s="9" t="s">
        <v>7</v>
      </c>
      <c r="U99" s="9" t="s">
        <v>8</v>
      </c>
      <c r="V99" s="10"/>
    </row>
    <row r="100" spans="1:22">
      <c r="A100" s="13" t="s">
        <v>37</v>
      </c>
      <c r="B100" s="1">
        <v>9</v>
      </c>
      <c r="D100" s="1">
        <v>3</v>
      </c>
      <c r="E100" s="1">
        <v>8</v>
      </c>
      <c r="F100" s="1">
        <v>4</v>
      </c>
      <c r="H100" s="1">
        <v>1</v>
      </c>
      <c r="I100" s="1">
        <v>7</v>
      </c>
      <c r="K100" s="1">
        <v>1</v>
      </c>
      <c r="L100" s="1">
        <v>2</v>
      </c>
      <c r="M100" s="1">
        <v>1</v>
      </c>
      <c r="N100" s="1">
        <v>4</v>
      </c>
      <c r="O100" s="1">
        <v>2</v>
      </c>
      <c r="Q100" s="1">
        <v>2</v>
      </c>
      <c r="R100" s="1">
        <f>SUM(B100:Q100)</f>
        <v>44</v>
      </c>
      <c r="T100" s="11">
        <f>SUM(B125:I125)/R125</f>
        <v>0.75036818851251841</v>
      </c>
      <c r="U100" s="11">
        <f>SQRT(T100*(1-T100)/R125)</f>
        <v>1.1744574474553593E-2</v>
      </c>
      <c r="V100" s="12" t="s">
        <v>9</v>
      </c>
    </row>
    <row r="101" spans="1:22">
      <c r="A101" s="13" t="s">
        <v>38</v>
      </c>
      <c r="B101" s="1">
        <v>18</v>
      </c>
      <c r="D101" s="1">
        <v>4</v>
      </c>
      <c r="E101" s="1">
        <v>9</v>
      </c>
      <c r="F101" s="1">
        <v>13</v>
      </c>
      <c r="H101" s="1">
        <v>4</v>
      </c>
      <c r="I101" s="1">
        <v>10</v>
      </c>
      <c r="J101" s="1">
        <v>5</v>
      </c>
      <c r="K101" s="1">
        <v>1</v>
      </c>
      <c r="M101" s="1">
        <v>1</v>
      </c>
      <c r="N101" s="1">
        <v>9</v>
      </c>
      <c r="O101" s="1">
        <v>2</v>
      </c>
      <c r="P101" s="1">
        <v>1</v>
      </c>
      <c r="Q101" s="1">
        <v>4</v>
      </c>
      <c r="R101" s="1">
        <f t="shared" ref="R101:R124" si="9">SUM(B101:Q101)</f>
        <v>81</v>
      </c>
      <c r="T101" s="11">
        <f>2*(T100-0.5)</f>
        <v>0.50073637702503682</v>
      </c>
      <c r="U101" s="11">
        <f>U100*2</f>
        <v>2.3489148949107187E-2</v>
      </c>
      <c r="V101" s="12" t="s">
        <v>10</v>
      </c>
    </row>
    <row r="102" spans="1:22">
      <c r="A102" s="13" t="s">
        <v>39</v>
      </c>
      <c r="B102" s="1">
        <v>7</v>
      </c>
      <c r="D102" s="1">
        <v>2</v>
      </c>
      <c r="E102" s="1">
        <v>4</v>
      </c>
      <c r="F102" s="1">
        <v>5</v>
      </c>
      <c r="H102" s="1">
        <v>2</v>
      </c>
      <c r="I102" s="1">
        <v>3</v>
      </c>
      <c r="J102" s="1">
        <v>1</v>
      </c>
      <c r="K102" s="1">
        <v>1</v>
      </c>
      <c r="L102" s="1">
        <v>4</v>
      </c>
      <c r="N102" s="1">
        <v>3</v>
      </c>
      <c r="P102" s="1">
        <v>2</v>
      </c>
      <c r="Q102" s="1">
        <v>3</v>
      </c>
      <c r="R102" s="1">
        <f t="shared" ref="R102" si="10">SUM(B102:Q102)</f>
        <v>37</v>
      </c>
      <c r="T102" s="11"/>
      <c r="U102" s="11"/>
      <c r="V102" s="12"/>
    </row>
    <row r="103" spans="1:22">
      <c r="A103" s="13" t="s">
        <v>40</v>
      </c>
      <c r="B103" s="1">
        <v>8</v>
      </c>
      <c r="E103" s="1">
        <v>9</v>
      </c>
      <c r="F103" s="1">
        <v>10</v>
      </c>
      <c r="I103" s="1">
        <v>10</v>
      </c>
      <c r="J103" s="1">
        <v>1</v>
      </c>
      <c r="L103" s="1">
        <v>1</v>
      </c>
      <c r="M103" s="1">
        <v>2</v>
      </c>
      <c r="R103" s="1">
        <f t="shared" ref="R103" si="11">SUM(B103:Q103)</f>
        <v>41</v>
      </c>
      <c r="T103" s="11" t="s">
        <v>11</v>
      </c>
      <c r="U103" s="11"/>
      <c r="V103" s="12"/>
    </row>
    <row r="104" spans="1:22">
      <c r="A104" s="13" t="s">
        <v>41</v>
      </c>
      <c r="B104" s="1">
        <v>19</v>
      </c>
      <c r="D104" s="1">
        <v>2</v>
      </c>
      <c r="E104" s="1">
        <v>15</v>
      </c>
      <c r="F104" s="1">
        <v>17</v>
      </c>
      <c r="G104" s="1">
        <v>1</v>
      </c>
      <c r="H104" s="1">
        <v>3</v>
      </c>
      <c r="I104" s="1">
        <v>10</v>
      </c>
      <c r="J104" s="1">
        <v>10</v>
      </c>
      <c r="L104" s="1">
        <v>1</v>
      </c>
      <c r="M104" s="1">
        <v>6</v>
      </c>
      <c r="N104" s="1">
        <v>6</v>
      </c>
      <c r="P104" s="1">
        <v>3</v>
      </c>
      <c r="Q104" s="1">
        <v>2</v>
      </c>
      <c r="R104" s="1">
        <f t="shared" si="9"/>
        <v>95</v>
      </c>
      <c r="T104" s="9" t="s">
        <v>7</v>
      </c>
      <c r="U104" s="9" t="s">
        <v>8</v>
      </c>
      <c r="V104" s="12"/>
    </row>
    <row r="105" spans="1:22">
      <c r="A105" s="13" t="s">
        <v>42</v>
      </c>
      <c r="B105" s="1">
        <v>7</v>
      </c>
      <c r="D105" s="1">
        <v>1</v>
      </c>
      <c r="E105" s="1">
        <v>6</v>
      </c>
      <c r="J105" s="1">
        <v>5</v>
      </c>
      <c r="M105" s="1">
        <v>1</v>
      </c>
      <c r="R105" s="1">
        <f t="shared" si="9"/>
        <v>20</v>
      </c>
      <c r="T105" s="39">
        <v>0.753</v>
      </c>
      <c r="U105" s="11">
        <v>1.6799999999999999E-2</v>
      </c>
      <c r="V105" s="12" t="s">
        <v>9</v>
      </c>
    </row>
    <row r="106" spans="1:22">
      <c r="A106" s="13" t="s">
        <v>43</v>
      </c>
      <c r="B106" s="1">
        <v>21</v>
      </c>
      <c r="D106" s="1">
        <v>1</v>
      </c>
      <c r="E106" s="1">
        <v>9</v>
      </c>
      <c r="F106" s="1">
        <v>5</v>
      </c>
      <c r="G106" s="1">
        <v>1</v>
      </c>
      <c r="H106" s="1">
        <v>1</v>
      </c>
      <c r="I106" s="1">
        <v>8</v>
      </c>
      <c r="J106" s="1">
        <v>3</v>
      </c>
      <c r="L106" s="1">
        <v>1</v>
      </c>
      <c r="M106" s="1">
        <v>3</v>
      </c>
      <c r="N106" s="1">
        <v>4</v>
      </c>
      <c r="O106" s="1">
        <v>2</v>
      </c>
      <c r="P106" s="1">
        <v>1</v>
      </c>
      <c r="Q106" s="1">
        <v>1</v>
      </c>
      <c r="R106" s="1">
        <f t="shared" si="9"/>
        <v>61</v>
      </c>
    </row>
    <row r="107" spans="1:22">
      <c r="A107" s="13" t="s">
        <v>44</v>
      </c>
      <c r="B107" s="1">
        <v>2</v>
      </c>
      <c r="D107" s="1">
        <v>2</v>
      </c>
      <c r="E107" s="1">
        <v>10</v>
      </c>
      <c r="F107" s="1">
        <v>5</v>
      </c>
      <c r="H107" s="1">
        <v>4</v>
      </c>
      <c r="I107" s="1">
        <v>3</v>
      </c>
      <c r="J107" s="1">
        <v>1</v>
      </c>
      <c r="M107" s="1">
        <v>1</v>
      </c>
      <c r="O107" s="1">
        <v>3</v>
      </c>
      <c r="P107" s="1">
        <v>2</v>
      </c>
      <c r="R107" s="1">
        <f t="shared" ref="R107:R108" si="12">SUM(B107:Q107)</f>
        <v>33</v>
      </c>
    </row>
    <row r="108" spans="1:22">
      <c r="A108" s="13" t="s">
        <v>45</v>
      </c>
      <c r="B108" s="1">
        <v>9</v>
      </c>
      <c r="D108" s="1">
        <v>10</v>
      </c>
      <c r="E108" s="1">
        <v>6</v>
      </c>
      <c r="F108" s="1">
        <v>5</v>
      </c>
      <c r="H108" s="1">
        <v>2</v>
      </c>
      <c r="I108" s="1">
        <v>1</v>
      </c>
      <c r="J108" s="1">
        <v>1</v>
      </c>
      <c r="K108" s="1">
        <v>2</v>
      </c>
      <c r="M108" s="1">
        <v>3</v>
      </c>
      <c r="N108" s="1">
        <v>1</v>
      </c>
      <c r="P108" s="1">
        <v>1</v>
      </c>
      <c r="R108" s="1">
        <f t="shared" si="12"/>
        <v>41</v>
      </c>
    </row>
    <row r="109" spans="1:22">
      <c r="A109" s="13" t="s">
        <v>46</v>
      </c>
      <c r="B109" s="1">
        <v>16</v>
      </c>
      <c r="C109" s="1">
        <v>1</v>
      </c>
      <c r="D109" s="1">
        <v>2</v>
      </c>
      <c r="E109" s="1">
        <v>12</v>
      </c>
      <c r="F109" s="1">
        <v>5</v>
      </c>
      <c r="J109" s="1">
        <v>5</v>
      </c>
      <c r="M109" s="1">
        <v>1</v>
      </c>
      <c r="N109" s="1">
        <v>2</v>
      </c>
      <c r="O109" s="1">
        <v>1</v>
      </c>
      <c r="P109" s="1">
        <v>1</v>
      </c>
      <c r="Q109" s="1">
        <v>2</v>
      </c>
      <c r="R109" s="1">
        <f>SUM(B109:Q109)</f>
        <v>48</v>
      </c>
    </row>
    <row r="110" spans="1:22">
      <c r="A110" s="13" t="s">
        <v>47</v>
      </c>
      <c r="D110" s="1">
        <v>1</v>
      </c>
      <c r="R110" s="1">
        <f t="shared" ref="R110:R111" si="13">SUM(B110:Q110)</f>
        <v>1</v>
      </c>
    </row>
    <row r="111" spans="1:22">
      <c r="A111" s="13" t="s">
        <v>48</v>
      </c>
      <c r="B111" s="1">
        <v>3</v>
      </c>
      <c r="D111" s="1">
        <v>1</v>
      </c>
      <c r="E111" s="1">
        <v>7</v>
      </c>
      <c r="F111" s="1">
        <v>2</v>
      </c>
      <c r="I111" s="1">
        <v>1</v>
      </c>
      <c r="J111" s="1">
        <v>4</v>
      </c>
      <c r="L111" s="1">
        <v>1</v>
      </c>
      <c r="M111" s="1">
        <v>2</v>
      </c>
      <c r="R111" s="1">
        <f t="shared" si="13"/>
        <v>21</v>
      </c>
    </row>
    <row r="112" spans="1:22">
      <c r="A112" s="13" t="s">
        <v>49</v>
      </c>
      <c r="B112" s="1">
        <v>10</v>
      </c>
      <c r="D112" s="1">
        <v>4</v>
      </c>
      <c r="E112" s="1">
        <v>15</v>
      </c>
      <c r="F112" s="1">
        <v>17</v>
      </c>
      <c r="G112" s="1">
        <v>1</v>
      </c>
      <c r="H112" s="1">
        <v>4</v>
      </c>
      <c r="I112" s="1">
        <v>12</v>
      </c>
      <c r="J112" s="1">
        <v>3</v>
      </c>
      <c r="L112" s="1">
        <v>2</v>
      </c>
      <c r="N112" s="1">
        <v>4</v>
      </c>
      <c r="O112" s="1">
        <v>1</v>
      </c>
      <c r="P112" s="1">
        <v>1</v>
      </c>
      <c r="Q112" s="1">
        <v>1</v>
      </c>
      <c r="R112" s="1">
        <f t="shared" si="9"/>
        <v>75</v>
      </c>
    </row>
    <row r="113" spans="1:20">
      <c r="A113" s="13" t="s">
        <v>50</v>
      </c>
      <c r="B113" s="1">
        <v>5</v>
      </c>
      <c r="E113" s="1">
        <v>12</v>
      </c>
      <c r="F113" s="1">
        <v>9</v>
      </c>
      <c r="I113" s="1">
        <v>6</v>
      </c>
      <c r="J113" s="1">
        <v>2</v>
      </c>
      <c r="K113" s="1">
        <v>2</v>
      </c>
      <c r="M113" s="1">
        <v>1</v>
      </c>
      <c r="N113" s="1">
        <v>1</v>
      </c>
      <c r="O113" s="1">
        <v>1</v>
      </c>
      <c r="P113" s="1">
        <v>1</v>
      </c>
      <c r="R113" s="1">
        <f t="shared" si="9"/>
        <v>40</v>
      </c>
    </row>
    <row r="114" spans="1:20">
      <c r="A114" s="13" t="s">
        <v>51</v>
      </c>
      <c r="B114" s="1">
        <v>5</v>
      </c>
      <c r="D114" s="1">
        <v>1</v>
      </c>
      <c r="E114" s="1">
        <v>3</v>
      </c>
      <c r="F114" s="1">
        <v>6</v>
      </c>
      <c r="H114" s="1">
        <v>1</v>
      </c>
      <c r="I114" s="1">
        <v>2</v>
      </c>
      <c r="L114" s="1">
        <v>1</v>
      </c>
      <c r="N114" s="1">
        <v>1</v>
      </c>
      <c r="Q114" s="1">
        <v>1</v>
      </c>
      <c r="R114" s="1">
        <f t="shared" ref="R114" si="14">SUM(B114:Q114)</f>
        <v>21</v>
      </c>
    </row>
    <row r="115" spans="1:20">
      <c r="A115" s="13" t="s">
        <v>52</v>
      </c>
      <c r="B115" s="1">
        <v>14</v>
      </c>
      <c r="D115" s="1">
        <v>2</v>
      </c>
      <c r="E115" s="1">
        <v>13</v>
      </c>
      <c r="F115" s="1">
        <v>15</v>
      </c>
      <c r="I115" s="1">
        <v>15</v>
      </c>
      <c r="J115" s="1">
        <v>6</v>
      </c>
      <c r="K115" s="1">
        <v>1</v>
      </c>
      <c r="M115" s="1">
        <v>1</v>
      </c>
      <c r="N115" s="1">
        <v>11</v>
      </c>
      <c r="O115" s="1">
        <v>1</v>
      </c>
      <c r="Q115" s="1">
        <v>7</v>
      </c>
      <c r="R115" s="1">
        <f t="shared" si="9"/>
        <v>86</v>
      </c>
    </row>
    <row r="116" spans="1:20">
      <c r="A116" s="13" t="s">
        <v>53</v>
      </c>
      <c r="B116" s="1">
        <v>6</v>
      </c>
      <c r="C116" s="1">
        <v>1</v>
      </c>
      <c r="D116" s="1">
        <v>1</v>
      </c>
      <c r="E116" s="1">
        <v>5</v>
      </c>
      <c r="F116" s="1">
        <v>9</v>
      </c>
      <c r="H116" s="1">
        <v>4</v>
      </c>
      <c r="I116" s="1">
        <v>1</v>
      </c>
      <c r="J116" s="1">
        <v>2</v>
      </c>
      <c r="N116" s="1">
        <v>1</v>
      </c>
      <c r="R116" s="1">
        <f t="shared" si="9"/>
        <v>30</v>
      </c>
    </row>
    <row r="117" spans="1:20">
      <c r="A117" s="13" t="s">
        <v>54</v>
      </c>
      <c r="B117" s="1">
        <v>17</v>
      </c>
      <c r="E117" s="1">
        <v>11</v>
      </c>
      <c r="F117" s="1">
        <v>8</v>
      </c>
      <c r="I117" s="1">
        <v>4</v>
      </c>
      <c r="J117" s="1">
        <v>2</v>
      </c>
      <c r="M117" s="1">
        <v>5</v>
      </c>
      <c r="N117" s="1">
        <v>3</v>
      </c>
      <c r="O117" s="1">
        <v>1</v>
      </c>
      <c r="Q117" s="1">
        <v>2</v>
      </c>
      <c r="R117" s="1">
        <f>SUM(B117:Q117)</f>
        <v>53</v>
      </c>
    </row>
    <row r="118" spans="1:20">
      <c r="A118" s="13" t="s">
        <v>55</v>
      </c>
      <c r="B118" s="1">
        <v>13</v>
      </c>
      <c r="D118" s="1">
        <v>2</v>
      </c>
      <c r="E118" s="1">
        <v>8</v>
      </c>
      <c r="F118" s="1">
        <v>11</v>
      </c>
      <c r="I118" s="1">
        <v>8</v>
      </c>
      <c r="J118" s="1">
        <v>9</v>
      </c>
      <c r="L118" s="1">
        <v>2</v>
      </c>
      <c r="M118" s="1">
        <v>5</v>
      </c>
      <c r="N118" s="1">
        <v>4</v>
      </c>
      <c r="O118" s="1">
        <v>2</v>
      </c>
      <c r="P118" s="1">
        <v>2</v>
      </c>
      <c r="Q118" s="1">
        <v>2</v>
      </c>
      <c r="R118" s="1">
        <f>SUM(B118:Q118)</f>
        <v>68</v>
      </c>
    </row>
    <row r="119" spans="1:20">
      <c r="A119" s="13" t="s">
        <v>56</v>
      </c>
      <c r="B119" s="1">
        <v>6</v>
      </c>
      <c r="C119" s="1">
        <v>1</v>
      </c>
      <c r="D119" s="1">
        <v>1</v>
      </c>
      <c r="E119" s="1">
        <v>4</v>
      </c>
      <c r="F119" s="1">
        <v>16</v>
      </c>
      <c r="H119" s="1">
        <v>2</v>
      </c>
      <c r="I119" s="1">
        <v>10</v>
      </c>
      <c r="J119" s="1">
        <v>2</v>
      </c>
      <c r="M119" s="1">
        <v>1</v>
      </c>
      <c r="Q119" s="1">
        <v>2</v>
      </c>
      <c r="R119" s="1">
        <f>SUM(B119:Q119)</f>
        <v>45</v>
      </c>
    </row>
    <row r="120" spans="1:20">
      <c r="A120" s="13" t="s">
        <v>57</v>
      </c>
      <c r="B120" s="1">
        <v>20</v>
      </c>
      <c r="D120" s="1">
        <v>1</v>
      </c>
      <c r="E120" s="1">
        <v>10</v>
      </c>
      <c r="F120" s="1">
        <v>8</v>
      </c>
      <c r="H120" s="1">
        <v>1</v>
      </c>
      <c r="I120" s="1">
        <v>9</v>
      </c>
      <c r="J120" s="1">
        <v>2</v>
      </c>
      <c r="M120" s="1">
        <v>2</v>
      </c>
      <c r="N120" s="1">
        <v>3</v>
      </c>
      <c r="O120" s="1">
        <v>1</v>
      </c>
      <c r="P120" s="1">
        <v>1</v>
      </c>
      <c r="Q120" s="1">
        <v>1</v>
      </c>
      <c r="R120" s="1">
        <f>SUM(B120:Q120)</f>
        <v>59</v>
      </c>
    </row>
    <row r="121" spans="1:20">
      <c r="A121" s="13" t="s">
        <v>58</v>
      </c>
      <c r="B121" s="1">
        <v>10</v>
      </c>
      <c r="D121" s="1">
        <v>1</v>
      </c>
      <c r="E121" s="1">
        <v>6</v>
      </c>
      <c r="F121" s="1">
        <v>12</v>
      </c>
      <c r="H121" s="1">
        <v>2</v>
      </c>
      <c r="I121" s="1">
        <v>6</v>
      </c>
      <c r="J121" s="1">
        <v>3</v>
      </c>
      <c r="K121" s="1">
        <v>2</v>
      </c>
      <c r="L121" s="1">
        <v>1</v>
      </c>
      <c r="M121" s="1">
        <v>2</v>
      </c>
      <c r="N121" s="1">
        <v>5</v>
      </c>
      <c r="Q121" s="1">
        <v>4</v>
      </c>
      <c r="R121" s="1">
        <f>SUM(B121:Q121)</f>
        <v>54</v>
      </c>
    </row>
    <row r="122" spans="1:20">
      <c r="A122" s="13" t="s">
        <v>59</v>
      </c>
      <c r="B122" s="1">
        <v>4</v>
      </c>
      <c r="D122" s="1">
        <v>2</v>
      </c>
      <c r="E122" s="1">
        <v>1</v>
      </c>
      <c r="F122" s="1">
        <v>2</v>
      </c>
      <c r="I122" s="1">
        <v>2</v>
      </c>
      <c r="J122" s="1">
        <v>1</v>
      </c>
      <c r="Q122" s="1">
        <v>2</v>
      </c>
      <c r="R122" s="1">
        <f t="shared" ref="R122" si="15">SUM(B122:Q122)</f>
        <v>14</v>
      </c>
    </row>
    <row r="123" spans="1:20">
      <c r="A123" s="13" t="s">
        <v>60</v>
      </c>
      <c r="B123" s="1">
        <v>21</v>
      </c>
      <c r="D123" s="1">
        <v>1</v>
      </c>
      <c r="E123" s="1">
        <v>12</v>
      </c>
      <c r="F123" s="1">
        <v>13</v>
      </c>
      <c r="H123" s="1">
        <v>3</v>
      </c>
      <c r="I123" s="1">
        <v>10</v>
      </c>
      <c r="J123" s="1">
        <v>7</v>
      </c>
      <c r="K123" s="1">
        <v>2</v>
      </c>
      <c r="L123" s="1">
        <v>2</v>
      </c>
      <c r="M123" s="1">
        <v>3</v>
      </c>
      <c r="N123" s="1">
        <v>6</v>
      </c>
      <c r="O123" s="1">
        <v>2</v>
      </c>
      <c r="P123" s="1">
        <v>0</v>
      </c>
      <c r="Q123" s="1">
        <v>3</v>
      </c>
      <c r="R123" s="1">
        <f t="shared" si="9"/>
        <v>85</v>
      </c>
    </row>
    <row r="124" spans="1:20">
      <c r="A124" s="13" t="s">
        <v>61</v>
      </c>
      <c r="B124" s="1">
        <v>8</v>
      </c>
      <c r="E124" s="1">
        <v>11</v>
      </c>
      <c r="F124" s="1">
        <v>8</v>
      </c>
      <c r="H124" s="1">
        <v>6</v>
      </c>
      <c r="J124" s="1">
        <v>2</v>
      </c>
      <c r="N124" s="1">
        <v>2</v>
      </c>
      <c r="R124" s="1">
        <f t="shared" si="9"/>
        <v>37</v>
      </c>
    </row>
    <row r="125" spans="1:20" s="20" customFormat="1">
      <c r="A125" s="23" t="s">
        <v>4</v>
      </c>
      <c r="B125" s="24">
        <f>SUM(B98:B124)</f>
        <v>299</v>
      </c>
      <c r="C125" s="24">
        <f t="shared" ref="C125:R125" si="16">SUM(C98:C124)</f>
        <v>3</v>
      </c>
      <c r="D125" s="24">
        <f t="shared" si="16"/>
        <v>51</v>
      </c>
      <c r="E125" s="24">
        <f t="shared" si="16"/>
        <v>227</v>
      </c>
      <c r="F125" s="24">
        <f t="shared" si="16"/>
        <v>234</v>
      </c>
      <c r="G125" s="24">
        <f t="shared" si="16"/>
        <v>3</v>
      </c>
      <c r="H125" s="24">
        <f t="shared" si="16"/>
        <v>41</v>
      </c>
      <c r="I125" s="24">
        <f t="shared" si="16"/>
        <v>161</v>
      </c>
      <c r="J125" s="24">
        <f t="shared" si="16"/>
        <v>96</v>
      </c>
      <c r="K125" s="24">
        <f t="shared" si="16"/>
        <v>14</v>
      </c>
      <c r="L125" s="24">
        <f t="shared" si="16"/>
        <v>19</v>
      </c>
      <c r="M125" s="24">
        <f t="shared" si="16"/>
        <v>50</v>
      </c>
      <c r="N125" s="24">
        <f t="shared" si="16"/>
        <v>76</v>
      </c>
      <c r="O125" s="24">
        <f t="shared" si="16"/>
        <v>19</v>
      </c>
      <c r="P125" s="24">
        <f t="shared" si="16"/>
        <v>16</v>
      </c>
      <c r="Q125" s="24">
        <f t="shared" si="16"/>
        <v>49</v>
      </c>
      <c r="R125" s="24">
        <f t="shared" si="16"/>
        <v>1358</v>
      </c>
    </row>
    <row r="126" spans="1:20">
      <c r="A126" s="3"/>
    </row>
    <row r="127" spans="1:20">
      <c r="A127" s="8" t="s">
        <v>123</v>
      </c>
      <c r="B127" s="8" t="s">
        <v>141</v>
      </c>
      <c r="C127" s="8" t="s">
        <v>142</v>
      </c>
      <c r="D127" s="8" t="s">
        <v>143</v>
      </c>
      <c r="E127" s="7" t="s">
        <v>144</v>
      </c>
      <c r="F127" s="8" t="s">
        <v>145</v>
      </c>
      <c r="G127" s="8" t="s">
        <v>146</v>
      </c>
      <c r="H127" s="8" t="s">
        <v>147</v>
      </c>
      <c r="I127" s="7" t="s">
        <v>148</v>
      </c>
      <c r="J127" s="8" t="s">
        <v>149</v>
      </c>
      <c r="K127" s="8" t="s">
        <v>150</v>
      </c>
      <c r="L127" s="8" t="s">
        <v>151</v>
      </c>
      <c r="M127" s="8" t="s">
        <v>5</v>
      </c>
      <c r="N127" s="8" t="s">
        <v>152</v>
      </c>
      <c r="O127" s="8" t="s">
        <v>153</v>
      </c>
      <c r="P127" s="8" t="s">
        <v>154</v>
      </c>
      <c r="Q127" s="8" t="s">
        <v>6</v>
      </c>
      <c r="R127" s="7" t="s">
        <v>4</v>
      </c>
    </row>
    <row r="128" spans="1:20">
      <c r="A128" s="1" t="s">
        <v>35</v>
      </c>
      <c r="B128" s="1">
        <v>4</v>
      </c>
      <c r="D128" s="1">
        <v>1</v>
      </c>
      <c r="E128" s="1">
        <v>11</v>
      </c>
      <c r="F128" s="1">
        <v>7</v>
      </c>
      <c r="I128" s="1">
        <v>3</v>
      </c>
      <c r="J128" s="1">
        <v>1</v>
      </c>
      <c r="K128" s="1">
        <v>1</v>
      </c>
      <c r="M128" s="1">
        <v>2</v>
      </c>
      <c r="N128" s="1">
        <v>3</v>
      </c>
      <c r="O128" s="1">
        <v>1</v>
      </c>
      <c r="Q128" s="1">
        <v>2</v>
      </c>
      <c r="R128" s="1">
        <f t="shared" ref="R128:R148" si="17">SUM(B128:Q128)</f>
        <v>36</v>
      </c>
      <c r="T128" s="1" t="s">
        <v>12</v>
      </c>
    </row>
    <row r="129" spans="1:22">
      <c r="A129" s="1" t="s">
        <v>36</v>
      </c>
      <c r="B129" s="1">
        <v>4</v>
      </c>
      <c r="E129" s="1">
        <v>3</v>
      </c>
      <c r="F129" s="1">
        <v>6</v>
      </c>
      <c r="I129" s="1">
        <v>1</v>
      </c>
      <c r="K129" s="1">
        <v>2</v>
      </c>
      <c r="M129" s="1">
        <v>1</v>
      </c>
      <c r="N129" s="1">
        <v>2</v>
      </c>
      <c r="R129" s="1">
        <f t="shared" si="17"/>
        <v>19</v>
      </c>
      <c r="T129" s="9" t="s">
        <v>7</v>
      </c>
      <c r="U129" s="9" t="s">
        <v>8</v>
      </c>
      <c r="V129" s="10"/>
    </row>
    <row r="130" spans="1:22">
      <c r="A130" s="1" t="s">
        <v>37</v>
      </c>
      <c r="B130" s="1">
        <v>8</v>
      </c>
      <c r="C130" s="1">
        <v>1</v>
      </c>
      <c r="D130" s="1">
        <v>1</v>
      </c>
      <c r="E130" s="1">
        <v>13</v>
      </c>
      <c r="F130" s="1">
        <v>13</v>
      </c>
      <c r="G130" s="1">
        <v>1</v>
      </c>
      <c r="I130" s="1">
        <v>6</v>
      </c>
      <c r="J130" s="1">
        <v>10</v>
      </c>
      <c r="N130" s="1">
        <v>6</v>
      </c>
      <c r="O130" s="1">
        <v>1</v>
      </c>
      <c r="Q130" s="1">
        <v>3</v>
      </c>
      <c r="R130" s="1">
        <f t="shared" si="17"/>
        <v>63</v>
      </c>
      <c r="T130" s="11">
        <f>SUM(B149:I149)/R149</f>
        <v>0.67903225806451617</v>
      </c>
      <c r="U130" s="11">
        <f>SQRT(T130*(1-T130)/R149)</f>
        <v>1.3257604347776937E-2</v>
      </c>
      <c r="V130" s="12" t="s">
        <v>9</v>
      </c>
    </row>
    <row r="131" spans="1:22">
      <c r="A131" s="1" t="s">
        <v>38</v>
      </c>
      <c r="B131" s="1">
        <v>4</v>
      </c>
      <c r="C131" s="1">
        <v>1</v>
      </c>
      <c r="E131" s="1">
        <v>1</v>
      </c>
      <c r="F131" s="1">
        <v>2</v>
      </c>
      <c r="J131" s="1">
        <v>2</v>
      </c>
      <c r="K131" s="1">
        <v>1</v>
      </c>
      <c r="O131" s="1">
        <v>1</v>
      </c>
      <c r="R131" s="1">
        <f t="shared" si="17"/>
        <v>12</v>
      </c>
      <c r="T131" s="11">
        <f>2*(T130-0.5)</f>
        <v>0.35806451612903234</v>
      </c>
      <c r="U131" s="11">
        <f>U130*2</f>
        <v>2.6515208695553873E-2</v>
      </c>
      <c r="V131" s="12" t="s">
        <v>10</v>
      </c>
    </row>
    <row r="132" spans="1:22">
      <c r="A132" s="1" t="s">
        <v>39</v>
      </c>
      <c r="B132" s="1">
        <v>26</v>
      </c>
      <c r="C132" s="1">
        <v>6</v>
      </c>
      <c r="D132" s="1">
        <v>2</v>
      </c>
      <c r="E132" s="1">
        <v>16</v>
      </c>
      <c r="F132" s="1">
        <v>20</v>
      </c>
      <c r="G132" s="1">
        <v>1</v>
      </c>
      <c r="I132" s="1">
        <v>18</v>
      </c>
      <c r="J132" s="1">
        <v>12</v>
      </c>
      <c r="K132" s="1">
        <v>5</v>
      </c>
      <c r="L132" s="1">
        <v>2</v>
      </c>
      <c r="M132" s="1">
        <v>7</v>
      </c>
      <c r="N132" s="1">
        <v>17</v>
      </c>
      <c r="O132" s="1">
        <v>6</v>
      </c>
      <c r="P132" s="1">
        <v>1</v>
      </c>
      <c r="R132" s="1">
        <f t="shared" si="17"/>
        <v>139</v>
      </c>
      <c r="T132" s="11"/>
      <c r="U132" s="11"/>
      <c r="V132" s="12"/>
    </row>
    <row r="133" spans="1:22">
      <c r="A133" s="1" t="s">
        <v>40</v>
      </c>
      <c r="B133" s="1">
        <v>20</v>
      </c>
      <c r="C133" s="1">
        <v>1</v>
      </c>
      <c r="E133" s="1">
        <v>13</v>
      </c>
      <c r="F133" s="1">
        <v>11</v>
      </c>
      <c r="H133" s="1">
        <v>1</v>
      </c>
      <c r="I133" s="1">
        <v>15</v>
      </c>
      <c r="J133" s="1">
        <v>2</v>
      </c>
      <c r="K133" s="1">
        <v>3</v>
      </c>
      <c r="N133" s="1">
        <v>3</v>
      </c>
      <c r="O133" s="1">
        <v>1</v>
      </c>
      <c r="Q133" s="1">
        <v>3</v>
      </c>
      <c r="R133" s="1">
        <f t="shared" si="17"/>
        <v>73</v>
      </c>
      <c r="T133" s="11" t="s">
        <v>11</v>
      </c>
      <c r="U133" s="11"/>
      <c r="V133" s="12"/>
    </row>
    <row r="134" spans="1:22">
      <c r="A134" s="1" t="s">
        <v>119</v>
      </c>
      <c r="B134" s="1">
        <v>19</v>
      </c>
      <c r="C134" s="1">
        <v>3</v>
      </c>
      <c r="D134" s="1">
        <v>2</v>
      </c>
      <c r="E134" s="1">
        <v>11</v>
      </c>
      <c r="F134" s="1">
        <v>17</v>
      </c>
      <c r="G134" s="1">
        <v>2</v>
      </c>
      <c r="I134" s="1">
        <v>6</v>
      </c>
      <c r="J134" s="1">
        <v>17</v>
      </c>
      <c r="K134" s="1">
        <v>5</v>
      </c>
      <c r="L134" s="1">
        <v>2</v>
      </c>
      <c r="M134" s="1">
        <v>4</v>
      </c>
      <c r="N134" s="1">
        <v>12</v>
      </c>
      <c r="O134" s="1">
        <v>5</v>
      </c>
      <c r="P134" s="1">
        <v>4</v>
      </c>
      <c r="Q134" s="1">
        <v>1</v>
      </c>
      <c r="R134" s="1">
        <f t="shared" si="17"/>
        <v>110</v>
      </c>
      <c r="T134" s="9" t="s">
        <v>7</v>
      </c>
      <c r="U134" s="9" t="s">
        <v>8</v>
      </c>
      <c r="V134" s="12"/>
    </row>
    <row r="135" spans="1:22">
      <c r="A135" s="1" t="s">
        <v>42</v>
      </c>
      <c r="B135" s="1">
        <v>10</v>
      </c>
      <c r="C135" s="1">
        <v>1</v>
      </c>
      <c r="D135" s="1">
        <v>1</v>
      </c>
      <c r="E135" s="1">
        <v>5</v>
      </c>
      <c r="F135" s="1">
        <v>2</v>
      </c>
      <c r="G135" s="1">
        <v>1</v>
      </c>
      <c r="I135" s="1">
        <v>6</v>
      </c>
      <c r="J135" s="1">
        <v>4</v>
      </c>
      <c r="M135" s="1">
        <v>3</v>
      </c>
      <c r="N135" s="1">
        <v>2</v>
      </c>
      <c r="Q135" s="1">
        <v>1</v>
      </c>
      <c r="R135" s="1">
        <f t="shared" si="17"/>
        <v>36</v>
      </c>
      <c r="T135" s="39">
        <v>0.68899999999999995</v>
      </c>
      <c r="U135" s="11">
        <v>1.9599999999999999E-2</v>
      </c>
      <c r="V135" s="12"/>
    </row>
    <row r="136" spans="1:22">
      <c r="A136" s="1" t="s">
        <v>43</v>
      </c>
      <c r="B136" s="1">
        <v>5</v>
      </c>
      <c r="C136" s="1">
        <v>2</v>
      </c>
      <c r="E136" s="1">
        <v>3</v>
      </c>
      <c r="F136" s="1">
        <v>8</v>
      </c>
      <c r="G136" s="1">
        <v>3</v>
      </c>
      <c r="I136" s="1">
        <v>4</v>
      </c>
      <c r="K136" s="1">
        <v>3</v>
      </c>
      <c r="M136" s="1">
        <v>1</v>
      </c>
      <c r="N136" s="1">
        <v>4</v>
      </c>
      <c r="O136" s="1">
        <v>1</v>
      </c>
      <c r="P136" s="1">
        <v>1</v>
      </c>
      <c r="R136" s="1">
        <f t="shared" si="17"/>
        <v>35</v>
      </c>
      <c r="V136" s="12" t="s">
        <v>9</v>
      </c>
    </row>
    <row r="137" spans="1:22">
      <c r="A137" s="1" t="s">
        <v>44</v>
      </c>
      <c r="B137" s="1">
        <v>8</v>
      </c>
      <c r="D137" s="1">
        <v>1</v>
      </c>
      <c r="E137" s="1">
        <v>8</v>
      </c>
      <c r="F137" s="1">
        <v>8</v>
      </c>
      <c r="G137" s="1">
        <v>1</v>
      </c>
      <c r="I137" s="1">
        <v>5</v>
      </c>
      <c r="J137" s="1">
        <v>1</v>
      </c>
      <c r="N137" s="1">
        <v>1</v>
      </c>
      <c r="O137" s="1">
        <v>1</v>
      </c>
      <c r="R137" s="1">
        <f t="shared" si="17"/>
        <v>34</v>
      </c>
    </row>
    <row r="138" spans="1:22">
      <c r="A138" s="1" t="s">
        <v>45</v>
      </c>
      <c r="B138" s="1">
        <v>13</v>
      </c>
      <c r="C138" s="1">
        <v>4</v>
      </c>
      <c r="E138" s="1">
        <v>11</v>
      </c>
      <c r="F138" s="1">
        <v>12</v>
      </c>
      <c r="H138" s="1">
        <v>1</v>
      </c>
      <c r="I138" s="1">
        <v>12</v>
      </c>
      <c r="J138" s="1">
        <v>8</v>
      </c>
      <c r="K138" s="1">
        <v>4</v>
      </c>
      <c r="M138" s="1">
        <v>3</v>
      </c>
      <c r="N138" s="1">
        <v>5</v>
      </c>
      <c r="O138" s="1">
        <v>2</v>
      </c>
      <c r="P138" s="1">
        <v>1</v>
      </c>
      <c r="Q138" s="1">
        <v>2</v>
      </c>
      <c r="R138" s="1">
        <f t="shared" si="17"/>
        <v>78</v>
      </c>
    </row>
    <row r="139" spans="1:22">
      <c r="A139" s="1" t="s">
        <v>46</v>
      </c>
      <c r="B139" s="1">
        <v>12</v>
      </c>
      <c r="D139" s="1">
        <v>1</v>
      </c>
      <c r="E139" s="1">
        <v>15</v>
      </c>
      <c r="F139" s="1">
        <v>12</v>
      </c>
      <c r="H139" s="1">
        <v>2</v>
      </c>
      <c r="I139" s="1">
        <v>8</v>
      </c>
      <c r="J139" s="1">
        <v>10</v>
      </c>
      <c r="K139" s="1">
        <v>4</v>
      </c>
      <c r="M139" s="1">
        <v>6</v>
      </c>
      <c r="N139" s="1">
        <v>4</v>
      </c>
      <c r="O139" s="1">
        <v>2</v>
      </c>
      <c r="P139" s="1">
        <v>1</v>
      </c>
      <c r="Q139" s="1">
        <v>2</v>
      </c>
      <c r="R139" s="1">
        <f t="shared" si="17"/>
        <v>79</v>
      </c>
    </row>
    <row r="140" spans="1:22">
      <c r="A140" s="1" t="s">
        <v>47</v>
      </c>
      <c r="B140" s="1">
        <v>9</v>
      </c>
      <c r="C140" s="1">
        <v>3</v>
      </c>
      <c r="E140" s="1">
        <v>14</v>
      </c>
      <c r="F140" s="1">
        <v>8</v>
      </c>
      <c r="G140" s="1">
        <v>2</v>
      </c>
      <c r="I140" s="1">
        <v>11</v>
      </c>
      <c r="J140" s="1">
        <v>9</v>
      </c>
      <c r="K140" s="1">
        <v>8</v>
      </c>
      <c r="N140" s="1">
        <v>7</v>
      </c>
      <c r="O140" s="1">
        <v>2</v>
      </c>
      <c r="Q140" s="1">
        <v>7</v>
      </c>
      <c r="R140" s="1">
        <f t="shared" si="17"/>
        <v>80</v>
      </c>
    </row>
    <row r="141" spans="1:22">
      <c r="A141" s="1" t="s">
        <v>48</v>
      </c>
      <c r="B141" s="1">
        <v>33</v>
      </c>
      <c r="C141" s="1">
        <v>3</v>
      </c>
      <c r="E141" s="1">
        <v>10</v>
      </c>
      <c r="F141" s="1">
        <v>16</v>
      </c>
      <c r="I141" s="1">
        <v>10</v>
      </c>
      <c r="J141" s="1">
        <v>3</v>
      </c>
      <c r="K141" s="1">
        <v>7</v>
      </c>
      <c r="M141" s="1">
        <v>2</v>
      </c>
      <c r="N141" s="1">
        <v>5</v>
      </c>
      <c r="O141" s="1">
        <v>1</v>
      </c>
      <c r="Q141" s="1">
        <v>2</v>
      </c>
      <c r="R141" s="1">
        <f t="shared" si="17"/>
        <v>92</v>
      </c>
    </row>
    <row r="142" spans="1:22">
      <c r="A142" s="1" t="s">
        <v>49</v>
      </c>
      <c r="B142" s="1">
        <v>3</v>
      </c>
      <c r="E142" s="1">
        <v>3</v>
      </c>
      <c r="F142" s="1">
        <v>4</v>
      </c>
      <c r="H142" s="1">
        <v>1</v>
      </c>
      <c r="I142" s="1">
        <v>2</v>
      </c>
      <c r="J142" s="1">
        <v>1</v>
      </c>
      <c r="K142" s="1">
        <v>2</v>
      </c>
      <c r="L142" s="1">
        <v>1</v>
      </c>
      <c r="M142" s="1">
        <v>1</v>
      </c>
      <c r="N142" s="1">
        <v>1</v>
      </c>
      <c r="P142" s="1">
        <v>1</v>
      </c>
      <c r="R142" s="1">
        <f t="shared" si="17"/>
        <v>20</v>
      </c>
    </row>
    <row r="143" spans="1:22">
      <c r="A143" s="1" t="s">
        <v>50</v>
      </c>
      <c r="B143" s="1">
        <v>6</v>
      </c>
      <c r="C143" s="1">
        <v>2</v>
      </c>
      <c r="D143" s="1">
        <v>1</v>
      </c>
      <c r="E143" s="1">
        <v>4</v>
      </c>
      <c r="F143" s="1">
        <v>6</v>
      </c>
      <c r="I143" s="1">
        <v>1</v>
      </c>
      <c r="J143" s="1">
        <v>2</v>
      </c>
      <c r="K143" s="1">
        <v>3</v>
      </c>
      <c r="N143" s="1">
        <v>2</v>
      </c>
      <c r="O143" s="1">
        <v>3</v>
      </c>
      <c r="P143" s="1">
        <v>1</v>
      </c>
      <c r="R143" s="1">
        <f t="shared" si="17"/>
        <v>31</v>
      </c>
    </row>
    <row r="144" spans="1:22">
      <c r="A144" s="1" t="s">
        <v>51</v>
      </c>
      <c r="B144" s="1">
        <v>9</v>
      </c>
      <c r="E144" s="1">
        <v>8</v>
      </c>
      <c r="F144" s="1">
        <v>20</v>
      </c>
      <c r="I144" s="1">
        <v>4</v>
      </c>
      <c r="J144" s="1">
        <v>6</v>
      </c>
      <c r="K144" s="1">
        <v>5</v>
      </c>
      <c r="N144" s="1">
        <v>6</v>
      </c>
      <c r="O144" s="1">
        <v>3</v>
      </c>
      <c r="P144" s="1">
        <v>1</v>
      </c>
      <c r="Q144" s="1">
        <v>1</v>
      </c>
      <c r="R144" s="1">
        <f t="shared" si="17"/>
        <v>63</v>
      </c>
    </row>
    <row r="145" spans="1:22">
      <c r="A145" s="1" t="s">
        <v>52</v>
      </c>
      <c r="B145" s="1">
        <v>7</v>
      </c>
      <c r="C145" s="1">
        <v>2</v>
      </c>
      <c r="E145" s="1">
        <v>4</v>
      </c>
      <c r="F145" s="1">
        <v>7</v>
      </c>
      <c r="G145" s="1">
        <v>3</v>
      </c>
      <c r="I145" s="1">
        <v>4</v>
      </c>
      <c r="J145" s="1">
        <v>5</v>
      </c>
      <c r="K145" s="1">
        <v>1</v>
      </c>
      <c r="N145" s="1">
        <v>4</v>
      </c>
      <c r="P145" s="1">
        <v>1</v>
      </c>
      <c r="Q145" s="1">
        <v>3</v>
      </c>
      <c r="R145" s="1">
        <f t="shared" si="17"/>
        <v>41</v>
      </c>
    </row>
    <row r="146" spans="1:22">
      <c r="A146" s="1" t="s">
        <v>53</v>
      </c>
      <c r="B146" s="1">
        <v>8</v>
      </c>
      <c r="E146" s="1">
        <v>2</v>
      </c>
      <c r="F146" s="1">
        <v>11</v>
      </c>
      <c r="G146" s="1">
        <v>1</v>
      </c>
      <c r="I146" s="1">
        <v>5</v>
      </c>
      <c r="N146" s="1">
        <v>3</v>
      </c>
      <c r="O146" s="1">
        <v>5</v>
      </c>
      <c r="P146" s="1">
        <v>1</v>
      </c>
      <c r="Q146" s="1">
        <v>1</v>
      </c>
      <c r="R146" s="1">
        <f t="shared" si="17"/>
        <v>37</v>
      </c>
    </row>
    <row r="147" spans="1:22">
      <c r="A147" s="1" t="s">
        <v>54</v>
      </c>
      <c r="B147" s="1">
        <v>19</v>
      </c>
      <c r="E147" s="1">
        <v>18</v>
      </c>
      <c r="F147" s="1">
        <v>19</v>
      </c>
      <c r="H147" s="1">
        <v>1</v>
      </c>
      <c r="I147" s="1">
        <v>17</v>
      </c>
      <c r="J147" s="1">
        <v>5</v>
      </c>
      <c r="K147" s="1">
        <v>3</v>
      </c>
      <c r="L147" s="1">
        <v>1</v>
      </c>
      <c r="M147" s="1">
        <v>2</v>
      </c>
      <c r="N147" s="1">
        <v>10</v>
      </c>
      <c r="O147" s="1">
        <v>9</v>
      </c>
      <c r="P147" s="1">
        <v>4</v>
      </c>
      <c r="R147" s="1">
        <f t="shared" si="17"/>
        <v>108</v>
      </c>
    </row>
    <row r="148" spans="1:22">
      <c r="A148" s="1" t="s">
        <v>55</v>
      </c>
      <c r="B148" s="1">
        <v>6</v>
      </c>
      <c r="D148" s="1">
        <v>2</v>
      </c>
      <c r="E148" s="1">
        <v>9</v>
      </c>
      <c r="F148" s="1">
        <v>11</v>
      </c>
      <c r="I148" s="1">
        <v>7</v>
      </c>
      <c r="J148" s="1">
        <v>5</v>
      </c>
      <c r="K148" s="1">
        <v>3</v>
      </c>
      <c r="M148" s="1">
        <v>3</v>
      </c>
      <c r="N148" s="1">
        <v>6</v>
      </c>
      <c r="P148" s="1">
        <v>2</v>
      </c>
      <c r="R148" s="1">
        <f t="shared" si="17"/>
        <v>54</v>
      </c>
    </row>
    <row r="149" spans="1:22" s="20" customFormat="1">
      <c r="A149" s="23" t="s">
        <v>4</v>
      </c>
      <c r="B149" s="24">
        <f>SUM(B128:B148)</f>
        <v>233</v>
      </c>
      <c r="C149" s="24">
        <f t="shared" ref="C149:R149" si="18">SUM(C128:C148)</f>
        <v>29</v>
      </c>
      <c r="D149" s="24">
        <f t="shared" si="18"/>
        <v>12</v>
      </c>
      <c r="E149" s="24">
        <f t="shared" si="18"/>
        <v>182</v>
      </c>
      <c r="F149" s="24">
        <f t="shared" si="18"/>
        <v>220</v>
      </c>
      <c r="G149" s="24">
        <f t="shared" si="18"/>
        <v>15</v>
      </c>
      <c r="H149" s="24">
        <f t="shared" si="18"/>
        <v>6</v>
      </c>
      <c r="I149" s="24">
        <f t="shared" si="18"/>
        <v>145</v>
      </c>
      <c r="J149" s="24">
        <f t="shared" si="18"/>
        <v>103</v>
      </c>
      <c r="K149" s="24">
        <f t="shared" si="18"/>
        <v>60</v>
      </c>
      <c r="L149" s="24">
        <f t="shared" si="18"/>
        <v>6</v>
      </c>
      <c r="M149" s="24">
        <f t="shared" si="18"/>
        <v>35</v>
      </c>
      <c r="N149" s="24">
        <f t="shared" si="18"/>
        <v>103</v>
      </c>
      <c r="O149" s="24">
        <f t="shared" si="18"/>
        <v>44</v>
      </c>
      <c r="P149" s="24">
        <f t="shared" si="18"/>
        <v>19</v>
      </c>
      <c r="Q149" s="24">
        <f t="shared" si="18"/>
        <v>28</v>
      </c>
      <c r="R149" s="24">
        <f t="shared" si="18"/>
        <v>1240</v>
      </c>
    </row>
    <row r="151" spans="1:22">
      <c r="A151" s="8" t="s">
        <v>124</v>
      </c>
      <c r="B151" s="8" t="s">
        <v>141</v>
      </c>
      <c r="C151" s="8" t="s">
        <v>142</v>
      </c>
      <c r="D151" s="8" t="s">
        <v>143</v>
      </c>
      <c r="E151" s="7" t="s">
        <v>144</v>
      </c>
      <c r="F151" s="8" t="s">
        <v>145</v>
      </c>
      <c r="G151" s="8" t="s">
        <v>146</v>
      </c>
      <c r="H151" s="8" t="s">
        <v>147</v>
      </c>
      <c r="I151" s="7" t="s">
        <v>148</v>
      </c>
      <c r="J151" s="8" t="s">
        <v>149</v>
      </c>
      <c r="K151" s="8" t="s">
        <v>150</v>
      </c>
      <c r="L151" s="8" t="s">
        <v>151</v>
      </c>
      <c r="M151" s="8" t="s">
        <v>5</v>
      </c>
      <c r="N151" s="8" t="s">
        <v>152</v>
      </c>
      <c r="O151" s="8" t="s">
        <v>153</v>
      </c>
      <c r="P151" s="8" t="s">
        <v>154</v>
      </c>
      <c r="Q151" s="8" t="s">
        <v>6</v>
      </c>
      <c r="R151" s="7" t="s">
        <v>4</v>
      </c>
    </row>
    <row r="152" spans="1:22">
      <c r="A152" s="1" t="s">
        <v>35</v>
      </c>
      <c r="B152" s="1">
        <v>6</v>
      </c>
      <c r="E152" s="1">
        <v>4</v>
      </c>
      <c r="F152" s="1">
        <v>4</v>
      </c>
      <c r="H152" s="1">
        <v>2</v>
      </c>
      <c r="N152" s="1">
        <v>1</v>
      </c>
      <c r="O152" s="1">
        <v>2</v>
      </c>
      <c r="R152" s="1">
        <f t="shared" ref="R152:R171" si="19">SUM(B152:Q152)</f>
        <v>19</v>
      </c>
      <c r="T152" s="1" t="s">
        <v>12</v>
      </c>
    </row>
    <row r="153" spans="1:22">
      <c r="A153" s="1" t="s">
        <v>36</v>
      </c>
      <c r="B153" s="1">
        <v>3</v>
      </c>
      <c r="F153" s="1">
        <v>5</v>
      </c>
      <c r="I153" s="1">
        <v>4</v>
      </c>
      <c r="N153" s="1">
        <v>1</v>
      </c>
      <c r="O153" s="1">
        <v>1</v>
      </c>
      <c r="R153" s="1">
        <f t="shared" si="19"/>
        <v>14</v>
      </c>
      <c r="T153" s="9" t="s">
        <v>7</v>
      </c>
      <c r="U153" s="9" t="s">
        <v>8</v>
      </c>
      <c r="V153" s="10"/>
    </row>
    <row r="154" spans="1:22">
      <c r="A154" s="1" t="s">
        <v>37</v>
      </c>
      <c r="B154" s="1">
        <v>14</v>
      </c>
      <c r="E154" s="1">
        <v>11</v>
      </c>
      <c r="F154" s="1">
        <v>14</v>
      </c>
      <c r="H154" s="1">
        <v>1</v>
      </c>
      <c r="I154" s="1">
        <v>5</v>
      </c>
      <c r="J154" s="1">
        <v>9</v>
      </c>
      <c r="M154" s="1">
        <v>3</v>
      </c>
      <c r="N154" s="1">
        <v>9</v>
      </c>
      <c r="O154" s="1">
        <v>2</v>
      </c>
      <c r="Q154" s="1">
        <v>1</v>
      </c>
      <c r="R154" s="1">
        <f t="shared" si="19"/>
        <v>69</v>
      </c>
      <c r="T154" s="11">
        <f>SUM(B172:I172)/R172</f>
        <v>0.79154929577464783</v>
      </c>
      <c r="U154" s="11">
        <f>SQRT(T154*(1-T154)/R172)</f>
        <v>1.5244440599833133E-2</v>
      </c>
      <c r="V154" s="12" t="s">
        <v>9</v>
      </c>
    </row>
    <row r="155" spans="1:22">
      <c r="A155" s="1" t="s">
        <v>38</v>
      </c>
      <c r="B155" s="1">
        <v>7</v>
      </c>
      <c r="C155" s="1">
        <v>1</v>
      </c>
      <c r="E155" s="1">
        <v>3</v>
      </c>
      <c r="F155" s="1">
        <v>6</v>
      </c>
      <c r="I155" s="1">
        <v>5</v>
      </c>
      <c r="J155" s="1">
        <v>2</v>
      </c>
      <c r="M155" s="1">
        <v>1</v>
      </c>
      <c r="N155" s="1">
        <v>1</v>
      </c>
      <c r="Q155" s="1">
        <v>1</v>
      </c>
      <c r="R155" s="1">
        <f t="shared" si="19"/>
        <v>27</v>
      </c>
      <c r="T155" s="11">
        <f>2*(T154-0.5)</f>
        <v>0.58309859154929566</v>
      </c>
      <c r="U155" s="11">
        <f>U154*2</f>
        <v>3.0488881199666265E-2</v>
      </c>
      <c r="V155" s="12" t="s">
        <v>10</v>
      </c>
    </row>
    <row r="156" spans="1:22">
      <c r="A156" s="1" t="s">
        <v>39</v>
      </c>
      <c r="B156" s="1">
        <v>9</v>
      </c>
      <c r="C156" s="1">
        <v>3</v>
      </c>
      <c r="D156" s="1">
        <v>1</v>
      </c>
      <c r="E156" s="1">
        <v>11</v>
      </c>
      <c r="F156" s="1">
        <v>13</v>
      </c>
      <c r="I156" s="1">
        <v>11</v>
      </c>
      <c r="J156" s="1">
        <v>5</v>
      </c>
      <c r="K156" s="1">
        <v>2</v>
      </c>
      <c r="L156" s="1">
        <v>1</v>
      </c>
      <c r="M156" s="1">
        <v>3</v>
      </c>
      <c r="N156" s="1">
        <v>2</v>
      </c>
      <c r="Q156" s="1">
        <v>3</v>
      </c>
      <c r="R156" s="1">
        <f t="shared" si="19"/>
        <v>64</v>
      </c>
      <c r="T156" s="11"/>
      <c r="U156" s="11"/>
      <c r="V156" s="12"/>
    </row>
    <row r="157" spans="1:22">
      <c r="A157" s="1" t="s">
        <v>40</v>
      </c>
      <c r="B157" s="1">
        <v>27</v>
      </c>
      <c r="C157" s="1">
        <v>3</v>
      </c>
      <c r="E157" s="1">
        <v>21</v>
      </c>
      <c r="F157" s="1">
        <v>22</v>
      </c>
      <c r="G157" s="1">
        <v>1</v>
      </c>
      <c r="I157" s="1">
        <v>24</v>
      </c>
      <c r="J157" s="1">
        <v>12</v>
      </c>
      <c r="K157" s="1">
        <v>1</v>
      </c>
      <c r="M157" s="1">
        <v>4</v>
      </c>
      <c r="N157" s="1">
        <v>8</v>
      </c>
      <c r="Q157" s="1">
        <v>6</v>
      </c>
      <c r="R157" s="1">
        <f t="shared" si="19"/>
        <v>129</v>
      </c>
      <c r="T157" s="11" t="s">
        <v>11</v>
      </c>
      <c r="U157" s="11"/>
      <c r="V157" s="12"/>
    </row>
    <row r="158" spans="1:22">
      <c r="A158" s="1" t="s">
        <v>41</v>
      </c>
      <c r="B158" s="1">
        <v>7</v>
      </c>
      <c r="C158" s="1">
        <v>2</v>
      </c>
      <c r="E158" s="1">
        <v>9</v>
      </c>
      <c r="F158" s="1">
        <v>5</v>
      </c>
      <c r="G158" s="1">
        <v>14</v>
      </c>
      <c r="J158" s="1">
        <v>4</v>
      </c>
      <c r="M158" s="1">
        <v>2</v>
      </c>
      <c r="N158" s="1">
        <v>2</v>
      </c>
      <c r="P158" s="1">
        <v>1</v>
      </c>
      <c r="Q158" s="1">
        <v>1</v>
      </c>
      <c r="R158" s="1">
        <f t="shared" si="19"/>
        <v>47</v>
      </c>
      <c r="T158" s="9" t="s">
        <v>7</v>
      </c>
      <c r="U158" s="9" t="s">
        <v>8</v>
      </c>
      <c r="V158" s="12"/>
    </row>
    <row r="159" spans="1:22">
      <c r="A159" s="1" t="s">
        <v>42</v>
      </c>
      <c r="B159" s="1">
        <v>10</v>
      </c>
      <c r="E159" s="1">
        <v>6</v>
      </c>
      <c r="F159" s="1">
        <v>7</v>
      </c>
      <c r="I159" s="1">
        <v>4</v>
      </c>
      <c r="J159" s="1">
        <v>3</v>
      </c>
      <c r="M159" s="1">
        <v>1</v>
      </c>
      <c r="N159" s="1">
        <v>1</v>
      </c>
      <c r="Q159" s="1">
        <v>3</v>
      </c>
      <c r="R159" s="1">
        <f t="shared" si="19"/>
        <v>35</v>
      </c>
      <c r="T159" s="39">
        <v>0.79800000000000004</v>
      </c>
      <c r="U159" s="11">
        <v>2.35E-2</v>
      </c>
      <c r="V159" s="12" t="s">
        <v>9</v>
      </c>
    </row>
    <row r="160" spans="1:22">
      <c r="A160" s="1" t="s">
        <v>43</v>
      </c>
      <c r="B160" s="1">
        <v>3</v>
      </c>
      <c r="C160" s="1">
        <v>1</v>
      </c>
      <c r="D160" s="1">
        <v>1</v>
      </c>
      <c r="E160" s="1">
        <v>3</v>
      </c>
      <c r="F160" s="1">
        <v>9</v>
      </c>
      <c r="I160" s="1">
        <v>2</v>
      </c>
      <c r="Q160" s="1">
        <v>1</v>
      </c>
      <c r="R160" s="1">
        <f t="shared" si="19"/>
        <v>20</v>
      </c>
    </row>
    <row r="161" spans="1:22">
      <c r="A161" s="1" t="s">
        <v>44</v>
      </c>
      <c r="B161" s="1">
        <v>2</v>
      </c>
      <c r="E161" s="1">
        <v>3</v>
      </c>
      <c r="F161" s="1">
        <v>2</v>
      </c>
      <c r="I161" s="1">
        <v>1</v>
      </c>
      <c r="J161" s="1">
        <v>1</v>
      </c>
      <c r="R161" s="1">
        <f t="shared" si="19"/>
        <v>9</v>
      </c>
    </row>
    <row r="162" spans="1:22">
      <c r="A162" s="1" t="s">
        <v>45</v>
      </c>
      <c r="B162" s="1">
        <v>0</v>
      </c>
      <c r="E162" s="1">
        <v>0</v>
      </c>
      <c r="F162" s="1">
        <v>2</v>
      </c>
      <c r="I162" s="1">
        <v>1</v>
      </c>
      <c r="R162" s="1">
        <f t="shared" si="19"/>
        <v>3</v>
      </c>
    </row>
    <row r="163" spans="1:22">
      <c r="A163" s="1" t="s">
        <v>46</v>
      </c>
      <c r="B163" s="1">
        <v>3</v>
      </c>
      <c r="E163" s="1">
        <v>2</v>
      </c>
      <c r="F163" s="1">
        <v>2</v>
      </c>
      <c r="I163" s="1">
        <v>3</v>
      </c>
      <c r="R163" s="1">
        <f t="shared" si="19"/>
        <v>10</v>
      </c>
    </row>
    <row r="164" spans="1:22">
      <c r="A164" s="1" t="s">
        <v>47</v>
      </c>
      <c r="B164" s="1">
        <v>12</v>
      </c>
      <c r="E164" s="1">
        <v>10</v>
      </c>
      <c r="F164" s="1">
        <v>8</v>
      </c>
      <c r="G164" s="1">
        <v>3</v>
      </c>
      <c r="I164" s="1">
        <v>9</v>
      </c>
      <c r="J164" s="1">
        <v>3</v>
      </c>
      <c r="M164" s="1">
        <v>2</v>
      </c>
      <c r="N164" s="1">
        <v>4</v>
      </c>
      <c r="Q164" s="1">
        <v>2</v>
      </c>
      <c r="R164" s="1">
        <f t="shared" si="19"/>
        <v>53</v>
      </c>
    </row>
    <row r="165" spans="1:22">
      <c r="A165" s="1" t="s">
        <v>48</v>
      </c>
      <c r="B165" s="1">
        <v>1</v>
      </c>
      <c r="C165" s="1">
        <v>1</v>
      </c>
      <c r="E165" s="1">
        <v>4</v>
      </c>
      <c r="F165" s="1">
        <v>6</v>
      </c>
      <c r="I165" s="1">
        <v>3</v>
      </c>
      <c r="J165" s="1">
        <v>2</v>
      </c>
      <c r="M165" s="1">
        <v>2</v>
      </c>
      <c r="N165" s="1">
        <v>1</v>
      </c>
      <c r="Q165" s="1">
        <v>3</v>
      </c>
      <c r="R165" s="1">
        <f t="shared" si="19"/>
        <v>23</v>
      </c>
    </row>
    <row r="166" spans="1:22">
      <c r="A166" s="1" t="s">
        <v>49</v>
      </c>
      <c r="B166" s="1">
        <v>12</v>
      </c>
      <c r="E166" s="1">
        <v>16</v>
      </c>
      <c r="F166" s="1">
        <v>15</v>
      </c>
      <c r="I166" s="1">
        <v>13</v>
      </c>
      <c r="L166" s="1">
        <v>1</v>
      </c>
      <c r="M166" s="1">
        <v>4</v>
      </c>
      <c r="N166" s="1">
        <v>6</v>
      </c>
      <c r="O166" s="1">
        <v>1</v>
      </c>
      <c r="Q166" s="1">
        <v>4</v>
      </c>
      <c r="R166" s="1">
        <f t="shared" si="19"/>
        <v>72</v>
      </c>
    </row>
    <row r="167" spans="1:22">
      <c r="A167" s="1" t="s">
        <v>50</v>
      </c>
      <c r="B167" s="1">
        <v>1</v>
      </c>
      <c r="C167" s="1">
        <v>1</v>
      </c>
      <c r="E167" s="1">
        <v>2</v>
      </c>
      <c r="F167" s="1">
        <v>2</v>
      </c>
      <c r="H167" s="1">
        <v>1</v>
      </c>
      <c r="N167" s="1">
        <v>1</v>
      </c>
      <c r="R167" s="1">
        <f t="shared" si="19"/>
        <v>8</v>
      </c>
    </row>
    <row r="168" spans="1:22">
      <c r="A168" s="1" t="s">
        <v>51</v>
      </c>
      <c r="B168" s="1">
        <v>21</v>
      </c>
      <c r="C168" s="1">
        <v>2</v>
      </c>
      <c r="E168" s="1">
        <v>9</v>
      </c>
      <c r="F168" s="1">
        <v>6</v>
      </c>
      <c r="I168" s="1">
        <v>5</v>
      </c>
      <c r="J168" s="1">
        <v>2</v>
      </c>
      <c r="M168" s="1">
        <v>1</v>
      </c>
      <c r="Q168" s="1">
        <v>3</v>
      </c>
      <c r="R168" s="1">
        <f t="shared" si="19"/>
        <v>49</v>
      </c>
    </row>
    <row r="169" spans="1:22">
      <c r="A169" s="1" t="s">
        <v>52</v>
      </c>
      <c r="B169" s="1">
        <v>18</v>
      </c>
      <c r="C169" s="1">
        <v>1</v>
      </c>
      <c r="D169" s="1">
        <v>1</v>
      </c>
      <c r="E169" s="1">
        <v>6</v>
      </c>
      <c r="F169" s="1">
        <v>4</v>
      </c>
      <c r="G169" s="1">
        <v>1</v>
      </c>
      <c r="I169" s="1">
        <v>3</v>
      </c>
      <c r="J169" s="1">
        <v>2</v>
      </c>
      <c r="K169" s="1">
        <v>1</v>
      </c>
      <c r="L169" s="1">
        <v>1</v>
      </c>
      <c r="R169" s="1">
        <f t="shared" si="19"/>
        <v>38</v>
      </c>
    </row>
    <row r="170" spans="1:22">
      <c r="A170" s="1" t="s">
        <v>53</v>
      </c>
      <c r="B170" s="1">
        <v>2</v>
      </c>
      <c r="C170" s="1">
        <v>1</v>
      </c>
      <c r="E170" s="1">
        <v>1</v>
      </c>
      <c r="F170" s="1">
        <v>1</v>
      </c>
      <c r="I170" s="1">
        <v>3</v>
      </c>
      <c r="R170" s="1">
        <f t="shared" si="19"/>
        <v>8</v>
      </c>
    </row>
    <row r="171" spans="1:22">
      <c r="A171" s="1" t="s">
        <v>118</v>
      </c>
      <c r="B171" s="1">
        <v>3</v>
      </c>
      <c r="C171" s="1">
        <v>1</v>
      </c>
      <c r="F171" s="1">
        <v>5</v>
      </c>
      <c r="I171" s="1">
        <v>3</v>
      </c>
      <c r="K171" s="1">
        <v>1</v>
      </c>
      <c r="R171" s="1">
        <f t="shared" si="19"/>
        <v>13</v>
      </c>
    </row>
    <row r="172" spans="1:22" s="20" customFormat="1">
      <c r="A172" s="23" t="s">
        <v>4</v>
      </c>
      <c r="B172" s="24">
        <f>SUM(B152:B171)</f>
        <v>161</v>
      </c>
      <c r="C172" s="24">
        <f t="shared" ref="C172:R172" si="20">SUM(C152:C171)</f>
        <v>17</v>
      </c>
      <c r="D172" s="24">
        <f t="shared" si="20"/>
        <v>3</v>
      </c>
      <c r="E172" s="24">
        <f t="shared" si="20"/>
        <v>121</v>
      </c>
      <c r="F172" s="24">
        <f t="shared" si="20"/>
        <v>138</v>
      </c>
      <c r="G172" s="24">
        <f t="shared" si="20"/>
        <v>19</v>
      </c>
      <c r="H172" s="24">
        <f t="shared" si="20"/>
        <v>4</v>
      </c>
      <c r="I172" s="24">
        <f t="shared" si="20"/>
        <v>99</v>
      </c>
      <c r="J172" s="24">
        <f t="shared" si="20"/>
        <v>45</v>
      </c>
      <c r="K172" s="24">
        <f t="shared" si="20"/>
        <v>5</v>
      </c>
      <c r="L172" s="24">
        <f t="shared" si="20"/>
        <v>3</v>
      </c>
      <c r="M172" s="24">
        <f t="shared" si="20"/>
        <v>23</v>
      </c>
      <c r="N172" s="24">
        <f t="shared" si="20"/>
        <v>37</v>
      </c>
      <c r="O172" s="24">
        <f t="shared" si="20"/>
        <v>6</v>
      </c>
      <c r="P172" s="24">
        <f t="shared" si="20"/>
        <v>1</v>
      </c>
      <c r="Q172" s="24">
        <f t="shared" si="20"/>
        <v>28</v>
      </c>
      <c r="R172" s="24">
        <f t="shared" si="20"/>
        <v>710</v>
      </c>
    </row>
    <row r="174" spans="1:22">
      <c r="A174" s="8" t="s">
        <v>125</v>
      </c>
      <c r="B174" s="8" t="s">
        <v>141</v>
      </c>
      <c r="C174" s="8" t="s">
        <v>142</v>
      </c>
      <c r="D174" s="8" t="s">
        <v>143</v>
      </c>
      <c r="E174" s="7" t="s">
        <v>144</v>
      </c>
      <c r="F174" s="8" t="s">
        <v>145</v>
      </c>
      <c r="G174" s="8" t="s">
        <v>146</v>
      </c>
      <c r="H174" s="8" t="s">
        <v>147</v>
      </c>
      <c r="I174" s="7" t="s">
        <v>148</v>
      </c>
      <c r="J174" s="8" t="s">
        <v>149</v>
      </c>
      <c r="K174" s="8" t="s">
        <v>150</v>
      </c>
      <c r="L174" s="8" t="s">
        <v>151</v>
      </c>
      <c r="M174" s="8" t="s">
        <v>5</v>
      </c>
      <c r="N174" s="8" t="s">
        <v>152</v>
      </c>
      <c r="O174" s="8" t="s">
        <v>153</v>
      </c>
      <c r="P174" s="8" t="s">
        <v>154</v>
      </c>
      <c r="Q174" s="8" t="s">
        <v>6</v>
      </c>
      <c r="R174" s="7" t="s">
        <v>4</v>
      </c>
    </row>
    <row r="175" spans="1:22">
      <c r="A175" s="1" t="s">
        <v>35</v>
      </c>
      <c r="B175" s="1">
        <v>17</v>
      </c>
      <c r="C175" s="1">
        <v>3</v>
      </c>
      <c r="E175" s="1">
        <v>16</v>
      </c>
      <c r="F175" s="1">
        <v>15</v>
      </c>
      <c r="G175" s="1">
        <v>1</v>
      </c>
      <c r="I175" s="1">
        <v>18</v>
      </c>
      <c r="J175" s="1">
        <v>5</v>
      </c>
      <c r="K175" s="1">
        <v>3</v>
      </c>
      <c r="M175" s="1">
        <v>3</v>
      </c>
      <c r="N175" s="1">
        <v>6</v>
      </c>
      <c r="O175" s="1">
        <v>1</v>
      </c>
      <c r="P175" s="1">
        <v>1</v>
      </c>
      <c r="Q175" s="1">
        <v>3</v>
      </c>
      <c r="R175" s="1">
        <f t="shared" ref="R175:R216" si="21">SUM(B175:Q175)</f>
        <v>92</v>
      </c>
      <c r="T175" s="1" t="s">
        <v>12</v>
      </c>
    </row>
    <row r="176" spans="1:22">
      <c r="A176" s="1" t="s">
        <v>36</v>
      </c>
      <c r="B176" s="1">
        <v>28</v>
      </c>
      <c r="C176" s="1">
        <v>2</v>
      </c>
      <c r="E176" s="1">
        <v>19</v>
      </c>
      <c r="F176" s="1">
        <v>18</v>
      </c>
      <c r="H176" s="1">
        <v>3</v>
      </c>
      <c r="I176" s="1">
        <v>19</v>
      </c>
      <c r="J176" s="1">
        <v>9</v>
      </c>
      <c r="K176" s="1">
        <v>3</v>
      </c>
      <c r="L176" s="1">
        <v>1</v>
      </c>
      <c r="M176" s="1">
        <v>7</v>
      </c>
      <c r="N176" s="1">
        <v>8</v>
      </c>
      <c r="O176" s="1">
        <v>3</v>
      </c>
      <c r="P176" s="1">
        <v>1</v>
      </c>
      <c r="Q176" s="1">
        <v>3</v>
      </c>
      <c r="R176" s="1">
        <f t="shared" si="21"/>
        <v>124</v>
      </c>
      <c r="T176" s="9" t="s">
        <v>7</v>
      </c>
      <c r="U176" s="9" t="s">
        <v>8</v>
      </c>
      <c r="V176" s="10"/>
    </row>
    <row r="177" spans="1:22">
      <c r="A177" s="1" t="s">
        <v>37</v>
      </c>
      <c r="B177" s="1">
        <v>28</v>
      </c>
      <c r="C177" s="1">
        <v>4</v>
      </c>
      <c r="E177" s="1">
        <v>24</v>
      </c>
      <c r="F177" s="1">
        <v>24</v>
      </c>
      <c r="G177" s="1">
        <v>2</v>
      </c>
      <c r="H177" s="1">
        <v>2</v>
      </c>
      <c r="I177" s="1">
        <v>26</v>
      </c>
      <c r="J177" s="1">
        <v>5</v>
      </c>
      <c r="K177" s="1">
        <v>2</v>
      </c>
      <c r="N177" s="1">
        <v>5</v>
      </c>
      <c r="O177" s="1">
        <v>1</v>
      </c>
      <c r="Q177" s="1">
        <v>3</v>
      </c>
      <c r="R177" s="1">
        <f t="shared" si="21"/>
        <v>126</v>
      </c>
      <c r="T177" s="11">
        <f>SUM(B217:I217)/R217</f>
        <v>0.75125470514429105</v>
      </c>
      <c r="U177" s="11">
        <f>SQRT(T177*(1-T177)/R217)</f>
        <v>7.6561755594999501E-3</v>
      </c>
      <c r="V177" s="12" t="s">
        <v>9</v>
      </c>
    </row>
    <row r="178" spans="1:22">
      <c r="A178" s="1" t="s">
        <v>38</v>
      </c>
      <c r="B178" s="1">
        <v>10</v>
      </c>
      <c r="C178" s="1">
        <v>2</v>
      </c>
      <c r="E178" s="1">
        <v>4</v>
      </c>
      <c r="F178" s="1">
        <v>5</v>
      </c>
      <c r="I178" s="1">
        <v>5</v>
      </c>
      <c r="J178" s="1">
        <v>4</v>
      </c>
      <c r="K178" s="1">
        <v>1</v>
      </c>
      <c r="N178" s="1">
        <v>1</v>
      </c>
      <c r="O178" s="1">
        <v>1</v>
      </c>
      <c r="Q178" s="1">
        <v>3</v>
      </c>
      <c r="R178" s="1">
        <f t="shared" si="21"/>
        <v>36</v>
      </c>
      <c r="T178" s="11">
        <f>2*(T177-0.5)</f>
        <v>0.50250941028858209</v>
      </c>
      <c r="U178" s="11">
        <f>U177*2</f>
        <v>1.53123511189999E-2</v>
      </c>
      <c r="V178" s="12" t="s">
        <v>10</v>
      </c>
    </row>
    <row r="179" spans="1:22">
      <c r="A179" s="1" t="s">
        <v>39</v>
      </c>
      <c r="B179" s="1">
        <v>6</v>
      </c>
      <c r="D179" s="1">
        <v>2</v>
      </c>
      <c r="E179" s="1">
        <v>9</v>
      </c>
      <c r="F179" s="1">
        <v>7</v>
      </c>
      <c r="H179" s="1">
        <v>3</v>
      </c>
      <c r="I179" s="1">
        <v>5</v>
      </c>
      <c r="J179" s="1">
        <v>6</v>
      </c>
      <c r="K179" s="1">
        <v>2</v>
      </c>
      <c r="M179" s="1">
        <v>1</v>
      </c>
      <c r="N179" s="1">
        <v>3</v>
      </c>
      <c r="Q179" s="1">
        <v>2</v>
      </c>
      <c r="R179" s="1">
        <f t="shared" si="21"/>
        <v>46</v>
      </c>
      <c r="T179" s="11"/>
      <c r="U179" s="11"/>
      <c r="V179" s="12"/>
    </row>
    <row r="180" spans="1:22">
      <c r="A180" s="1" t="s">
        <v>40</v>
      </c>
      <c r="B180" s="1">
        <v>28</v>
      </c>
      <c r="D180" s="1">
        <v>1</v>
      </c>
      <c r="E180" s="1">
        <v>23</v>
      </c>
      <c r="F180" s="1">
        <v>20</v>
      </c>
      <c r="G180" s="1">
        <v>2</v>
      </c>
      <c r="H180" s="1">
        <v>2</v>
      </c>
      <c r="I180" s="1">
        <v>11</v>
      </c>
      <c r="J180" s="1">
        <v>3</v>
      </c>
      <c r="L180" s="1">
        <v>1</v>
      </c>
      <c r="M180" s="1">
        <v>5</v>
      </c>
      <c r="N180" s="1">
        <v>4</v>
      </c>
      <c r="P180" s="1">
        <v>2</v>
      </c>
      <c r="Q180" s="1">
        <v>2</v>
      </c>
      <c r="R180" s="1">
        <f t="shared" si="21"/>
        <v>104</v>
      </c>
      <c r="T180" s="11" t="s">
        <v>11</v>
      </c>
      <c r="U180" s="11"/>
      <c r="V180" s="12"/>
    </row>
    <row r="181" spans="1:22">
      <c r="A181" s="1" t="s">
        <v>41</v>
      </c>
      <c r="B181" s="1">
        <v>11</v>
      </c>
      <c r="C181" s="1">
        <v>3</v>
      </c>
      <c r="D181" s="1">
        <v>1</v>
      </c>
      <c r="E181" s="1">
        <v>3</v>
      </c>
      <c r="F181" s="1">
        <v>9</v>
      </c>
      <c r="H181" s="1">
        <v>1</v>
      </c>
      <c r="I181" s="1">
        <v>2</v>
      </c>
      <c r="J181" s="1">
        <v>6</v>
      </c>
      <c r="L181" s="1">
        <v>1</v>
      </c>
      <c r="M181" s="1">
        <v>4</v>
      </c>
      <c r="N181" s="1">
        <v>3</v>
      </c>
      <c r="O181" s="1">
        <v>1</v>
      </c>
      <c r="P181" s="1">
        <v>1</v>
      </c>
      <c r="R181" s="1">
        <f t="shared" si="21"/>
        <v>46</v>
      </c>
      <c r="T181" s="9" t="s">
        <v>7</v>
      </c>
      <c r="U181" s="9" t="s">
        <v>8</v>
      </c>
      <c r="V181" s="12"/>
    </row>
    <row r="182" spans="1:22">
      <c r="A182" s="1" t="s">
        <v>42</v>
      </c>
      <c r="B182" s="1">
        <v>24</v>
      </c>
      <c r="C182" s="1">
        <v>8</v>
      </c>
      <c r="E182" s="1">
        <v>17</v>
      </c>
      <c r="F182" s="1">
        <v>27</v>
      </c>
      <c r="H182" s="1">
        <v>3</v>
      </c>
      <c r="I182" s="1">
        <v>18</v>
      </c>
      <c r="J182" s="1">
        <v>6</v>
      </c>
      <c r="L182" s="1">
        <v>1</v>
      </c>
      <c r="M182" s="1">
        <v>4</v>
      </c>
      <c r="N182" s="1">
        <v>13</v>
      </c>
      <c r="O182" s="1">
        <v>2</v>
      </c>
      <c r="Q182" s="1">
        <v>3</v>
      </c>
      <c r="R182" s="1">
        <f t="shared" si="21"/>
        <v>126</v>
      </c>
      <c r="T182" s="39">
        <v>0.74299999999999999</v>
      </c>
      <c r="U182" s="11">
        <v>1.49E-2</v>
      </c>
      <c r="V182" s="12" t="s">
        <v>9</v>
      </c>
    </row>
    <row r="183" spans="1:22">
      <c r="A183" s="1" t="s">
        <v>43</v>
      </c>
      <c r="B183" s="1">
        <v>14</v>
      </c>
      <c r="C183" s="1">
        <v>2</v>
      </c>
      <c r="E183" s="1">
        <v>11</v>
      </c>
      <c r="F183" s="1">
        <v>14</v>
      </c>
      <c r="I183" s="1">
        <v>10</v>
      </c>
      <c r="J183" s="1">
        <v>4</v>
      </c>
      <c r="K183" s="1">
        <v>3</v>
      </c>
      <c r="L183" s="1">
        <v>1</v>
      </c>
      <c r="M183" s="1">
        <v>1</v>
      </c>
      <c r="N183" s="1">
        <v>4</v>
      </c>
      <c r="O183" s="1">
        <v>1</v>
      </c>
      <c r="Q183" s="1">
        <v>4</v>
      </c>
      <c r="R183" s="1">
        <f t="shared" si="21"/>
        <v>69</v>
      </c>
    </row>
    <row r="184" spans="1:22">
      <c r="A184" s="1" t="s">
        <v>44</v>
      </c>
      <c r="B184" s="1">
        <v>13</v>
      </c>
      <c r="C184" s="1">
        <v>3</v>
      </c>
      <c r="E184" s="1">
        <v>18</v>
      </c>
      <c r="F184" s="1">
        <v>16</v>
      </c>
      <c r="H184" s="1">
        <v>4</v>
      </c>
      <c r="I184" s="1">
        <v>5</v>
      </c>
      <c r="J184" s="1">
        <v>7</v>
      </c>
      <c r="M184" s="1">
        <v>9</v>
      </c>
      <c r="N184" s="1">
        <v>4</v>
      </c>
      <c r="O184" s="1">
        <v>1</v>
      </c>
      <c r="P184" s="1">
        <v>1</v>
      </c>
      <c r="Q184" s="1">
        <v>3</v>
      </c>
      <c r="R184" s="1">
        <f t="shared" si="21"/>
        <v>84</v>
      </c>
    </row>
    <row r="185" spans="1:22">
      <c r="A185" s="1" t="s">
        <v>45</v>
      </c>
      <c r="B185" s="1">
        <v>9</v>
      </c>
      <c r="E185" s="1">
        <v>9</v>
      </c>
      <c r="F185" s="1">
        <v>9</v>
      </c>
      <c r="G185" s="1">
        <v>1</v>
      </c>
      <c r="I185" s="1">
        <v>7</v>
      </c>
      <c r="J185" s="1">
        <v>1</v>
      </c>
      <c r="N185" s="1">
        <v>2</v>
      </c>
      <c r="Q185" s="1">
        <v>2</v>
      </c>
      <c r="R185" s="1">
        <f t="shared" si="21"/>
        <v>40</v>
      </c>
    </row>
    <row r="186" spans="1:22">
      <c r="A186" s="1" t="s">
        <v>46</v>
      </c>
      <c r="B186" s="1">
        <v>23</v>
      </c>
      <c r="D186" s="1">
        <v>2</v>
      </c>
      <c r="E186" s="1">
        <v>21</v>
      </c>
      <c r="F186" s="1">
        <v>22</v>
      </c>
      <c r="G186" s="1">
        <v>5</v>
      </c>
      <c r="I186" s="1">
        <v>13</v>
      </c>
      <c r="J186" s="1">
        <v>4</v>
      </c>
      <c r="K186" s="1">
        <v>1</v>
      </c>
      <c r="M186" s="1">
        <v>6</v>
      </c>
      <c r="N186" s="1">
        <v>12</v>
      </c>
      <c r="O186" s="1">
        <v>3</v>
      </c>
      <c r="P186" s="1">
        <v>1</v>
      </c>
      <c r="Q186" s="1">
        <v>2</v>
      </c>
      <c r="R186" s="1">
        <f t="shared" si="21"/>
        <v>115</v>
      </c>
    </row>
    <row r="187" spans="1:22">
      <c r="A187" s="1" t="s">
        <v>47</v>
      </c>
      <c r="B187" s="1">
        <v>13</v>
      </c>
      <c r="C187" s="1">
        <v>2</v>
      </c>
      <c r="E187" s="1">
        <v>11</v>
      </c>
      <c r="F187" s="1">
        <v>14</v>
      </c>
      <c r="G187" s="1">
        <v>1</v>
      </c>
      <c r="I187" s="1">
        <v>14</v>
      </c>
      <c r="J187" s="1">
        <v>12</v>
      </c>
      <c r="K187" s="1">
        <v>3</v>
      </c>
      <c r="L187" s="1">
        <v>1</v>
      </c>
      <c r="M187" s="1">
        <v>5</v>
      </c>
      <c r="N187" s="1">
        <v>5</v>
      </c>
      <c r="P187" s="1">
        <v>1</v>
      </c>
      <c r="Q187" s="1">
        <v>9</v>
      </c>
      <c r="R187" s="1">
        <f t="shared" si="21"/>
        <v>91</v>
      </c>
    </row>
    <row r="188" spans="1:22">
      <c r="A188" s="1" t="s">
        <v>48</v>
      </c>
      <c r="B188" s="1">
        <v>28</v>
      </c>
      <c r="C188" s="1">
        <v>5</v>
      </c>
      <c r="D188" s="1">
        <v>3</v>
      </c>
      <c r="E188" s="1">
        <v>13</v>
      </c>
      <c r="F188" s="1">
        <v>23</v>
      </c>
      <c r="G188" s="1">
        <v>2</v>
      </c>
      <c r="H188" s="1">
        <v>1</v>
      </c>
      <c r="I188" s="1">
        <v>9</v>
      </c>
      <c r="J188" s="1">
        <v>5</v>
      </c>
      <c r="K188" s="1">
        <v>1</v>
      </c>
      <c r="L188" s="1">
        <v>2</v>
      </c>
      <c r="M188" s="1">
        <v>6</v>
      </c>
      <c r="N188" s="1">
        <v>9</v>
      </c>
      <c r="O188" s="1">
        <v>3</v>
      </c>
      <c r="Q188" s="1">
        <v>2</v>
      </c>
      <c r="R188" s="1">
        <f t="shared" si="21"/>
        <v>112</v>
      </c>
    </row>
    <row r="189" spans="1:22">
      <c r="A189" s="1" t="s">
        <v>49</v>
      </c>
      <c r="B189" s="1">
        <v>9</v>
      </c>
      <c r="E189" s="1">
        <v>7</v>
      </c>
      <c r="F189" s="1">
        <v>8</v>
      </c>
      <c r="I189" s="1">
        <v>4</v>
      </c>
      <c r="J189" s="1">
        <v>7</v>
      </c>
      <c r="K189" s="1">
        <v>1</v>
      </c>
      <c r="M189" s="1">
        <v>1</v>
      </c>
      <c r="N189" s="1">
        <v>3</v>
      </c>
      <c r="O189" s="1">
        <v>2</v>
      </c>
      <c r="Q189" s="1">
        <v>1</v>
      </c>
      <c r="R189" s="1">
        <f t="shared" si="21"/>
        <v>43</v>
      </c>
    </row>
    <row r="190" spans="1:22">
      <c r="A190" s="1" t="s">
        <v>50</v>
      </c>
      <c r="B190" s="1">
        <v>31</v>
      </c>
      <c r="D190" s="1">
        <v>1</v>
      </c>
      <c r="E190" s="1">
        <v>9</v>
      </c>
      <c r="F190" s="1">
        <v>28</v>
      </c>
      <c r="G190" s="1">
        <v>3</v>
      </c>
      <c r="I190" s="1">
        <v>21</v>
      </c>
      <c r="J190" s="1">
        <v>7</v>
      </c>
      <c r="L190" s="1">
        <v>1</v>
      </c>
      <c r="M190" s="1">
        <v>2</v>
      </c>
      <c r="N190" s="1">
        <v>10</v>
      </c>
      <c r="O190" s="1">
        <v>1</v>
      </c>
      <c r="Q190" s="1">
        <v>6</v>
      </c>
      <c r="R190" s="1">
        <f t="shared" si="21"/>
        <v>120</v>
      </c>
    </row>
    <row r="191" spans="1:22">
      <c r="A191" s="1" t="s">
        <v>51</v>
      </c>
      <c r="B191" s="1">
        <v>9</v>
      </c>
      <c r="C191" s="1">
        <v>2</v>
      </c>
      <c r="E191" s="1">
        <v>8</v>
      </c>
      <c r="F191" s="1">
        <v>4</v>
      </c>
      <c r="I191" s="1">
        <v>9</v>
      </c>
      <c r="J191" s="1">
        <v>8</v>
      </c>
      <c r="M191" s="1">
        <v>8</v>
      </c>
      <c r="N191" s="1">
        <v>1</v>
      </c>
      <c r="O191" s="1">
        <v>1</v>
      </c>
      <c r="Q191" s="1">
        <v>3</v>
      </c>
      <c r="R191" s="1">
        <f t="shared" si="21"/>
        <v>53</v>
      </c>
    </row>
    <row r="192" spans="1:22">
      <c r="A192" s="1" t="s">
        <v>52</v>
      </c>
      <c r="B192" s="1">
        <v>9</v>
      </c>
      <c r="C192" s="1">
        <v>4</v>
      </c>
      <c r="D192" s="1">
        <v>1</v>
      </c>
      <c r="E192" s="1">
        <v>7</v>
      </c>
      <c r="F192" s="1">
        <v>9</v>
      </c>
      <c r="G192" s="1">
        <v>1</v>
      </c>
      <c r="I192" s="1">
        <v>8</v>
      </c>
      <c r="J192" s="1">
        <v>7</v>
      </c>
      <c r="M192" s="1">
        <v>2</v>
      </c>
      <c r="N192" s="1">
        <v>7</v>
      </c>
      <c r="P192" s="1">
        <v>3</v>
      </c>
      <c r="Q192" s="1">
        <v>5</v>
      </c>
      <c r="R192" s="1">
        <f t="shared" si="21"/>
        <v>63</v>
      </c>
    </row>
    <row r="193" spans="1:18">
      <c r="A193" s="1" t="s">
        <v>53</v>
      </c>
      <c r="B193" s="1">
        <v>13</v>
      </c>
      <c r="C193" s="1">
        <v>3</v>
      </c>
      <c r="E193" s="1">
        <v>7</v>
      </c>
      <c r="F193" s="1">
        <v>9</v>
      </c>
      <c r="I193" s="1">
        <v>11</v>
      </c>
      <c r="J193" s="1">
        <v>2</v>
      </c>
      <c r="L193" s="1">
        <v>1</v>
      </c>
      <c r="M193" s="1">
        <v>2</v>
      </c>
      <c r="N193" s="1">
        <v>4</v>
      </c>
      <c r="R193" s="1">
        <f t="shared" si="21"/>
        <v>52</v>
      </c>
    </row>
    <row r="194" spans="1:18">
      <c r="A194" s="1" t="s">
        <v>54</v>
      </c>
      <c r="B194" s="1">
        <v>5</v>
      </c>
      <c r="C194" s="1">
        <v>2</v>
      </c>
      <c r="D194" s="1">
        <v>1</v>
      </c>
      <c r="E194" s="1">
        <v>9</v>
      </c>
      <c r="F194" s="1">
        <v>3</v>
      </c>
      <c r="I194" s="1">
        <v>3</v>
      </c>
      <c r="J194" s="1">
        <v>2</v>
      </c>
      <c r="L194" s="1">
        <v>1</v>
      </c>
      <c r="M194" s="1">
        <v>1</v>
      </c>
      <c r="N194" s="1">
        <v>6</v>
      </c>
      <c r="P194" s="1">
        <v>2</v>
      </c>
      <c r="Q194" s="1">
        <v>2</v>
      </c>
      <c r="R194" s="1">
        <f t="shared" si="21"/>
        <v>37</v>
      </c>
    </row>
    <row r="195" spans="1:18">
      <c r="A195" s="1" t="s">
        <v>55</v>
      </c>
      <c r="B195" s="1">
        <v>1</v>
      </c>
      <c r="E195" s="1">
        <v>2</v>
      </c>
      <c r="F195" s="1">
        <v>1</v>
      </c>
      <c r="H195" s="1">
        <v>1</v>
      </c>
      <c r="R195" s="1">
        <f t="shared" si="21"/>
        <v>5</v>
      </c>
    </row>
    <row r="196" spans="1:18">
      <c r="A196" s="1" t="s">
        <v>56</v>
      </c>
      <c r="B196" s="1">
        <v>12</v>
      </c>
      <c r="C196" s="1">
        <v>2</v>
      </c>
      <c r="E196" s="1">
        <v>11</v>
      </c>
      <c r="F196" s="1">
        <v>5</v>
      </c>
      <c r="G196" s="1">
        <v>4</v>
      </c>
      <c r="I196" s="1">
        <v>8</v>
      </c>
      <c r="J196" s="1">
        <v>7</v>
      </c>
      <c r="K196" s="1">
        <v>1</v>
      </c>
      <c r="M196" s="1">
        <v>3</v>
      </c>
      <c r="N196" s="1">
        <v>3</v>
      </c>
      <c r="O196" s="1">
        <v>1</v>
      </c>
      <c r="P196" s="1">
        <v>1</v>
      </c>
      <c r="Q196" s="1">
        <v>2</v>
      </c>
      <c r="R196" s="1">
        <f t="shared" si="21"/>
        <v>60</v>
      </c>
    </row>
    <row r="197" spans="1:18">
      <c r="A197" s="1" t="s">
        <v>57</v>
      </c>
      <c r="B197" s="1">
        <v>26</v>
      </c>
      <c r="C197" s="1">
        <v>3</v>
      </c>
      <c r="E197" s="1">
        <v>14</v>
      </c>
      <c r="F197" s="1">
        <v>25</v>
      </c>
      <c r="G197" s="1">
        <v>6</v>
      </c>
      <c r="H197" s="1">
        <v>2</v>
      </c>
      <c r="I197" s="1">
        <v>12</v>
      </c>
      <c r="J197" s="1">
        <v>3</v>
      </c>
      <c r="M197" s="1">
        <v>2</v>
      </c>
      <c r="N197" s="1">
        <v>2</v>
      </c>
      <c r="O197" s="1">
        <v>4</v>
      </c>
      <c r="Q197" s="1">
        <v>2</v>
      </c>
      <c r="R197" s="1">
        <f t="shared" si="21"/>
        <v>101</v>
      </c>
    </row>
    <row r="198" spans="1:18">
      <c r="A198" s="1" t="s">
        <v>58</v>
      </c>
      <c r="B198" s="1">
        <v>33</v>
      </c>
      <c r="C198" s="1">
        <v>3</v>
      </c>
      <c r="E198" s="1">
        <v>28</v>
      </c>
      <c r="F198" s="1">
        <v>26</v>
      </c>
      <c r="G198" s="1">
        <v>8</v>
      </c>
      <c r="H198" s="1">
        <v>3</v>
      </c>
      <c r="I198" s="1">
        <v>17</v>
      </c>
      <c r="J198" s="1">
        <v>5</v>
      </c>
      <c r="M198" s="1">
        <v>1</v>
      </c>
      <c r="N198" s="1">
        <v>10</v>
      </c>
      <c r="O198" s="1">
        <v>2</v>
      </c>
      <c r="P198" s="1">
        <v>2</v>
      </c>
      <c r="Q198" s="1">
        <v>2</v>
      </c>
      <c r="R198" s="1">
        <f t="shared" si="21"/>
        <v>140</v>
      </c>
    </row>
    <row r="199" spans="1:18">
      <c r="A199" s="1" t="s">
        <v>59</v>
      </c>
      <c r="B199" s="1">
        <v>27</v>
      </c>
      <c r="C199" s="1">
        <v>3</v>
      </c>
      <c r="D199" s="1">
        <v>2</v>
      </c>
      <c r="E199" s="1">
        <v>115</v>
      </c>
      <c r="F199" s="1">
        <v>25</v>
      </c>
      <c r="G199" s="1">
        <v>2</v>
      </c>
      <c r="I199" s="1">
        <v>14</v>
      </c>
      <c r="J199" s="1">
        <v>4</v>
      </c>
      <c r="K199" s="1">
        <v>1</v>
      </c>
      <c r="M199" s="1">
        <v>5</v>
      </c>
      <c r="N199" s="1">
        <v>11</v>
      </c>
      <c r="Q199" s="1">
        <v>1</v>
      </c>
      <c r="R199" s="1">
        <f t="shared" si="21"/>
        <v>210</v>
      </c>
    </row>
    <row r="200" spans="1:18">
      <c r="A200" s="1" t="s">
        <v>60</v>
      </c>
      <c r="B200" s="1">
        <v>2</v>
      </c>
      <c r="D200" s="1">
        <v>2</v>
      </c>
      <c r="E200" s="1">
        <v>7</v>
      </c>
      <c r="F200" s="1">
        <v>3</v>
      </c>
      <c r="G200" s="1">
        <v>1</v>
      </c>
      <c r="I200" s="1">
        <v>1</v>
      </c>
      <c r="R200" s="1">
        <f t="shared" si="21"/>
        <v>16</v>
      </c>
    </row>
    <row r="201" spans="1:18">
      <c r="A201" s="1" t="s">
        <v>61</v>
      </c>
      <c r="B201" s="1">
        <v>29</v>
      </c>
      <c r="D201" s="1">
        <v>1</v>
      </c>
      <c r="E201" s="1">
        <v>14</v>
      </c>
      <c r="F201" s="1">
        <v>27</v>
      </c>
      <c r="I201" s="1">
        <v>5</v>
      </c>
      <c r="J201" s="1">
        <v>9</v>
      </c>
      <c r="K201" s="1">
        <v>1</v>
      </c>
      <c r="M201" s="1">
        <v>5</v>
      </c>
      <c r="N201" s="1">
        <v>6</v>
      </c>
      <c r="O201" s="1">
        <v>1</v>
      </c>
      <c r="Q201" s="1">
        <v>3</v>
      </c>
      <c r="R201" s="1">
        <f t="shared" si="21"/>
        <v>101</v>
      </c>
    </row>
    <row r="202" spans="1:18">
      <c r="A202" s="1" t="s">
        <v>62</v>
      </c>
      <c r="B202" s="1">
        <v>19</v>
      </c>
      <c r="C202" s="1">
        <v>6</v>
      </c>
      <c r="E202" s="1">
        <v>22</v>
      </c>
      <c r="F202" s="1">
        <v>25</v>
      </c>
      <c r="G202" s="1">
        <v>2</v>
      </c>
      <c r="I202" s="1">
        <v>18</v>
      </c>
      <c r="J202" s="1">
        <v>10</v>
      </c>
      <c r="K202" s="1">
        <v>5</v>
      </c>
      <c r="L202" s="1">
        <v>1</v>
      </c>
      <c r="M202" s="1">
        <v>7</v>
      </c>
      <c r="N202" s="1">
        <v>7</v>
      </c>
      <c r="O202" s="1">
        <v>4</v>
      </c>
      <c r="P202" s="1">
        <v>1</v>
      </c>
      <c r="Q202" s="1">
        <v>4</v>
      </c>
      <c r="R202" s="1">
        <f t="shared" si="21"/>
        <v>131</v>
      </c>
    </row>
    <row r="203" spans="1:18">
      <c r="A203" s="1" t="s">
        <v>63</v>
      </c>
      <c r="B203" s="1">
        <v>26</v>
      </c>
      <c r="C203" s="1">
        <v>3</v>
      </c>
      <c r="D203" s="1">
        <v>3</v>
      </c>
      <c r="E203" s="1">
        <v>14</v>
      </c>
      <c r="F203" s="1">
        <v>22</v>
      </c>
      <c r="G203" s="1">
        <v>1</v>
      </c>
      <c r="H203" s="1">
        <v>1</v>
      </c>
      <c r="I203" s="1">
        <v>11</v>
      </c>
      <c r="J203" s="1">
        <v>11</v>
      </c>
      <c r="K203" s="1">
        <v>2</v>
      </c>
      <c r="M203" s="1">
        <v>4</v>
      </c>
      <c r="N203" s="1">
        <v>6</v>
      </c>
      <c r="O203" s="1">
        <v>1</v>
      </c>
      <c r="P203" s="1">
        <v>1</v>
      </c>
      <c r="Q203" s="1">
        <v>2</v>
      </c>
      <c r="R203" s="1">
        <f t="shared" si="21"/>
        <v>108</v>
      </c>
    </row>
    <row r="204" spans="1:18">
      <c r="A204" s="1" t="s">
        <v>64</v>
      </c>
      <c r="B204" s="1">
        <v>19</v>
      </c>
      <c r="C204" s="1">
        <v>3</v>
      </c>
      <c r="E204" s="1">
        <v>21</v>
      </c>
      <c r="F204" s="1">
        <v>18</v>
      </c>
      <c r="G204" s="1">
        <v>2</v>
      </c>
      <c r="H204" s="1">
        <v>1</v>
      </c>
      <c r="I204" s="1">
        <v>22</v>
      </c>
      <c r="J204" s="1">
        <v>7</v>
      </c>
      <c r="K204" s="1">
        <v>1</v>
      </c>
      <c r="L204" s="1">
        <v>1</v>
      </c>
      <c r="M204" s="1">
        <v>10</v>
      </c>
      <c r="N204" s="1">
        <v>12</v>
      </c>
      <c r="O204" s="1">
        <v>2</v>
      </c>
      <c r="P204" s="1">
        <v>2</v>
      </c>
      <c r="Q204" s="1">
        <v>4</v>
      </c>
      <c r="R204" s="1">
        <f t="shared" si="21"/>
        <v>125</v>
      </c>
    </row>
    <row r="205" spans="1:18">
      <c r="A205" s="1" t="s">
        <v>65</v>
      </c>
      <c r="B205" s="1">
        <v>18</v>
      </c>
      <c r="C205" s="1">
        <v>5</v>
      </c>
      <c r="D205" s="1">
        <v>2</v>
      </c>
      <c r="E205" s="1">
        <v>13</v>
      </c>
      <c r="F205" s="1">
        <v>13</v>
      </c>
      <c r="G205" s="1">
        <v>5</v>
      </c>
      <c r="I205" s="1">
        <v>15</v>
      </c>
      <c r="J205" s="1">
        <v>8</v>
      </c>
      <c r="K205" s="1">
        <v>3</v>
      </c>
      <c r="L205" s="1">
        <v>1</v>
      </c>
      <c r="M205" s="1">
        <v>7</v>
      </c>
      <c r="N205" s="1">
        <v>6</v>
      </c>
      <c r="Q205" s="1">
        <v>4</v>
      </c>
      <c r="R205" s="1">
        <f t="shared" si="21"/>
        <v>100</v>
      </c>
    </row>
    <row r="206" spans="1:18">
      <c r="A206" s="1" t="s">
        <v>66</v>
      </c>
      <c r="B206" s="1">
        <v>10</v>
      </c>
      <c r="C206" s="1">
        <v>1</v>
      </c>
      <c r="E206" s="1">
        <v>10</v>
      </c>
      <c r="F206" s="1">
        <v>9</v>
      </c>
      <c r="G206" s="1">
        <v>2</v>
      </c>
      <c r="I206" s="1">
        <v>7</v>
      </c>
      <c r="J206" s="1">
        <v>1</v>
      </c>
      <c r="M206" s="1">
        <v>7</v>
      </c>
      <c r="N206" s="1">
        <v>4</v>
      </c>
      <c r="O206" s="1">
        <v>1</v>
      </c>
      <c r="Q206" s="1">
        <v>1</v>
      </c>
      <c r="R206" s="1">
        <f t="shared" si="21"/>
        <v>53</v>
      </c>
    </row>
    <row r="207" spans="1:18">
      <c r="A207" s="1" t="s">
        <v>67</v>
      </c>
      <c r="B207" s="1">
        <v>1</v>
      </c>
      <c r="E207" s="1">
        <v>1</v>
      </c>
      <c r="R207" s="1">
        <f t="shared" si="21"/>
        <v>2</v>
      </c>
    </row>
    <row r="208" spans="1:18">
      <c r="A208" s="1" t="s">
        <v>68</v>
      </c>
      <c r="B208" s="1">
        <v>10</v>
      </c>
      <c r="D208" s="1">
        <v>2</v>
      </c>
      <c r="E208" s="1">
        <v>7</v>
      </c>
      <c r="F208" s="1">
        <v>23</v>
      </c>
      <c r="H208" s="1">
        <v>2</v>
      </c>
      <c r="I208" s="1">
        <v>15</v>
      </c>
      <c r="J208" s="1">
        <v>8</v>
      </c>
      <c r="K208" s="1">
        <v>3</v>
      </c>
      <c r="L208" s="1">
        <v>3</v>
      </c>
      <c r="M208" s="1">
        <v>1</v>
      </c>
      <c r="N208" s="1">
        <v>15</v>
      </c>
      <c r="O208" s="1">
        <v>1</v>
      </c>
      <c r="Q208" s="1">
        <v>4</v>
      </c>
      <c r="R208" s="1">
        <f t="shared" si="21"/>
        <v>94</v>
      </c>
    </row>
    <row r="209" spans="1:18">
      <c r="A209" s="1" t="s">
        <v>69</v>
      </c>
      <c r="B209" s="1">
        <v>11</v>
      </c>
      <c r="D209" s="1">
        <v>2</v>
      </c>
      <c r="E209" s="1">
        <v>4</v>
      </c>
      <c r="F209" s="1">
        <v>10</v>
      </c>
      <c r="G209" s="1">
        <v>2</v>
      </c>
      <c r="H209" s="1">
        <v>3</v>
      </c>
      <c r="I209" s="1">
        <v>7</v>
      </c>
      <c r="J209" s="1">
        <v>6</v>
      </c>
      <c r="M209" s="1">
        <v>3</v>
      </c>
      <c r="N209" s="1">
        <v>6</v>
      </c>
      <c r="P209" s="1">
        <v>3</v>
      </c>
      <c r="Q209" s="1">
        <v>3</v>
      </c>
      <c r="R209" s="1">
        <f t="shared" si="21"/>
        <v>60</v>
      </c>
    </row>
    <row r="210" spans="1:18">
      <c r="A210" s="1" t="s">
        <v>70</v>
      </c>
      <c r="B210" s="1">
        <v>21</v>
      </c>
      <c r="C210" s="1">
        <v>3</v>
      </c>
      <c r="D210" s="1">
        <v>1</v>
      </c>
      <c r="E210" s="1">
        <v>9</v>
      </c>
      <c r="F210" s="1">
        <v>15</v>
      </c>
      <c r="G210" s="1">
        <v>1</v>
      </c>
      <c r="I210" s="1">
        <v>7</v>
      </c>
      <c r="J210" s="1">
        <v>9</v>
      </c>
      <c r="K210" s="1">
        <v>3</v>
      </c>
      <c r="M210" s="1">
        <v>1</v>
      </c>
      <c r="N210" s="1">
        <v>5</v>
      </c>
      <c r="O210" s="1">
        <v>2</v>
      </c>
      <c r="R210" s="1">
        <f t="shared" si="21"/>
        <v>77</v>
      </c>
    </row>
    <row r="211" spans="1:18">
      <c r="A211" s="1" t="s">
        <v>71</v>
      </c>
      <c r="B211" s="1">
        <v>12</v>
      </c>
      <c r="E211" s="1">
        <v>5</v>
      </c>
      <c r="F211" s="1">
        <v>9</v>
      </c>
      <c r="G211" s="1">
        <v>2</v>
      </c>
      <c r="I211" s="1">
        <v>2</v>
      </c>
      <c r="J211" s="1">
        <v>6</v>
      </c>
      <c r="L211" s="1">
        <v>1</v>
      </c>
      <c r="M211" s="1">
        <v>2</v>
      </c>
      <c r="N211" s="1">
        <v>4</v>
      </c>
      <c r="P211" s="1">
        <v>1</v>
      </c>
      <c r="Q211" s="1">
        <v>2</v>
      </c>
      <c r="R211" s="1">
        <f t="shared" si="21"/>
        <v>46</v>
      </c>
    </row>
    <row r="212" spans="1:18">
      <c r="A212" s="1" t="s">
        <v>72</v>
      </c>
      <c r="B212" s="1">
        <v>18</v>
      </c>
      <c r="C212" s="1">
        <v>2</v>
      </c>
      <c r="E212" s="1">
        <v>16</v>
      </c>
      <c r="F212" s="1">
        <v>16</v>
      </c>
      <c r="G212" s="1">
        <v>2</v>
      </c>
      <c r="I212" s="1">
        <v>9</v>
      </c>
      <c r="J212" s="1">
        <v>6</v>
      </c>
      <c r="K212" s="1">
        <v>1</v>
      </c>
      <c r="M212" s="1">
        <v>4</v>
      </c>
      <c r="N212" s="1">
        <v>6</v>
      </c>
      <c r="O212" s="1">
        <v>1</v>
      </c>
      <c r="Q212" s="1">
        <v>5</v>
      </c>
      <c r="R212" s="1">
        <f t="shared" si="21"/>
        <v>86</v>
      </c>
    </row>
    <row r="213" spans="1:18">
      <c r="A213" s="1" t="s">
        <v>73</v>
      </c>
      <c r="B213" s="1">
        <v>1</v>
      </c>
      <c r="E213" s="1">
        <v>1</v>
      </c>
      <c r="F213" s="1">
        <v>2</v>
      </c>
      <c r="I213" s="1">
        <v>1</v>
      </c>
      <c r="J213" s="1">
        <v>1</v>
      </c>
      <c r="K213" s="1">
        <v>1</v>
      </c>
      <c r="N213" s="1">
        <v>2</v>
      </c>
      <c r="Q213" s="1">
        <v>1</v>
      </c>
      <c r="R213" s="1">
        <f t="shared" si="21"/>
        <v>10</v>
      </c>
    </row>
    <row r="214" spans="1:18">
      <c r="A214" s="1" t="s">
        <v>74</v>
      </c>
      <c r="B214" s="1">
        <v>3</v>
      </c>
      <c r="E214" s="1">
        <v>2</v>
      </c>
      <c r="F214" s="1">
        <v>1</v>
      </c>
      <c r="I214" s="1">
        <v>2</v>
      </c>
      <c r="N214" s="1">
        <v>1</v>
      </c>
      <c r="Q214" s="1">
        <v>1</v>
      </c>
      <c r="R214" s="1">
        <f t="shared" si="21"/>
        <v>10</v>
      </c>
    </row>
    <row r="215" spans="1:18">
      <c r="A215" s="1" t="s">
        <v>75</v>
      </c>
      <c r="B215" s="1">
        <v>3</v>
      </c>
      <c r="D215" s="1">
        <v>1</v>
      </c>
      <c r="E215" s="1">
        <v>4</v>
      </c>
      <c r="F215" s="1">
        <v>4</v>
      </c>
      <c r="I215" s="1">
        <v>4</v>
      </c>
      <c r="J215" s="1">
        <v>3</v>
      </c>
      <c r="N215" s="1">
        <v>2</v>
      </c>
      <c r="O215" s="1">
        <v>1</v>
      </c>
      <c r="Q215" s="1">
        <v>1</v>
      </c>
      <c r="R215" s="1">
        <f t="shared" si="21"/>
        <v>23</v>
      </c>
    </row>
    <row r="216" spans="1:18">
      <c r="A216" s="1" t="s">
        <v>76</v>
      </c>
      <c r="B216" s="1">
        <v>12</v>
      </c>
      <c r="C216" s="1">
        <v>2</v>
      </c>
      <c r="E216" s="1">
        <v>10</v>
      </c>
      <c r="F216" s="1">
        <v>10</v>
      </c>
      <c r="G216" s="1">
        <v>1</v>
      </c>
      <c r="H216" s="1">
        <v>1</v>
      </c>
      <c r="I216" s="1">
        <v>9</v>
      </c>
      <c r="J216" s="1">
        <v>1</v>
      </c>
      <c r="M216" s="1">
        <v>2</v>
      </c>
      <c r="N216" s="1">
        <v>2</v>
      </c>
      <c r="P216" s="1">
        <v>1</v>
      </c>
      <c r="R216" s="1">
        <f t="shared" si="21"/>
        <v>51</v>
      </c>
    </row>
    <row r="217" spans="1:18" s="20" customFormat="1">
      <c r="A217" s="23" t="s">
        <v>4</v>
      </c>
      <c r="B217" s="24">
        <f>SUM(B175:B216)</f>
        <v>642</v>
      </c>
      <c r="C217" s="24">
        <f t="shared" ref="C217:R217" si="22">SUM(C175:C216)</f>
        <v>81</v>
      </c>
      <c r="D217" s="24">
        <f t="shared" si="22"/>
        <v>28</v>
      </c>
      <c r="E217" s="24">
        <f t="shared" si="22"/>
        <v>575</v>
      </c>
      <c r="F217" s="24">
        <f t="shared" si="22"/>
        <v>573</v>
      </c>
      <c r="G217" s="24">
        <f t="shared" si="22"/>
        <v>59</v>
      </c>
      <c r="H217" s="24">
        <f t="shared" si="22"/>
        <v>33</v>
      </c>
      <c r="I217" s="24">
        <f t="shared" si="22"/>
        <v>404</v>
      </c>
      <c r="J217" s="24">
        <f t="shared" si="22"/>
        <v>215</v>
      </c>
      <c r="K217" s="24">
        <f t="shared" si="22"/>
        <v>42</v>
      </c>
      <c r="L217" s="24">
        <f t="shared" si="22"/>
        <v>18</v>
      </c>
      <c r="M217" s="24">
        <f t="shared" si="22"/>
        <v>131</v>
      </c>
      <c r="N217" s="24">
        <f t="shared" si="22"/>
        <v>220</v>
      </c>
      <c r="O217" s="24">
        <f t="shared" si="22"/>
        <v>42</v>
      </c>
      <c r="P217" s="24">
        <f t="shared" si="22"/>
        <v>25</v>
      </c>
      <c r="Q217" s="24">
        <f t="shared" si="22"/>
        <v>100</v>
      </c>
      <c r="R217" s="24">
        <f t="shared" si="22"/>
        <v>3188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5E5B-252B-E64E-872B-5CB601B39F19}">
  <dimension ref="A1:Q471"/>
  <sheetViews>
    <sheetView zoomScaleNormal="100" workbookViewId="0"/>
  </sheetViews>
  <sheetFormatPr defaultColWidth="10.83203125" defaultRowHeight="15.5"/>
  <cols>
    <col min="1" max="1" width="20.33203125" style="25" customWidth="1"/>
    <col min="2" max="8" width="10.83203125" style="25"/>
    <col min="9" max="9" width="11.1640625" style="25" customWidth="1"/>
    <col min="10" max="10" width="10.6640625" style="25" customWidth="1"/>
    <col min="11" max="16384" width="10.83203125" style="25"/>
  </cols>
  <sheetData>
    <row r="1" spans="1:11">
      <c r="A1" s="26" t="s">
        <v>359</v>
      </c>
    </row>
    <row r="2" spans="1:11">
      <c r="A2" s="6" t="s">
        <v>267</v>
      </c>
      <c r="C2" s="1" t="s">
        <v>14</v>
      </c>
      <c r="F2" s="12" t="s">
        <v>19</v>
      </c>
      <c r="G2" s="12" t="s">
        <v>271</v>
      </c>
    </row>
    <row r="3" spans="1:11">
      <c r="A3" s="6" t="s">
        <v>268</v>
      </c>
      <c r="C3" s="12" t="s">
        <v>270</v>
      </c>
      <c r="F3" s="12" t="s">
        <v>272</v>
      </c>
      <c r="G3" s="12" t="s">
        <v>274</v>
      </c>
    </row>
    <row r="4" spans="1:11">
      <c r="A4" s="6"/>
      <c r="C4" s="12"/>
      <c r="F4" s="12" t="s">
        <v>273</v>
      </c>
      <c r="G4" s="17" t="s">
        <v>275</v>
      </c>
    </row>
    <row r="5" spans="1:11">
      <c r="A5" s="25" t="s">
        <v>190</v>
      </c>
    </row>
    <row r="6" spans="1:11">
      <c r="A6" s="25" t="s">
        <v>276</v>
      </c>
    </row>
    <row r="7" spans="1:11">
      <c r="A7" s="25" t="s">
        <v>277</v>
      </c>
    </row>
    <row r="8" spans="1:11" ht="16.5">
      <c r="A8" s="27" t="s">
        <v>158</v>
      </c>
      <c r="B8" s="26" t="s">
        <v>155</v>
      </c>
      <c r="C8" s="26" t="s">
        <v>192</v>
      </c>
      <c r="D8" s="26" t="s">
        <v>193</v>
      </c>
      <c r="E8" s="26" t="s">
        <v>156</v>
      </c>
      <c r="F8" s="26" t="s">
        <v>157</v>
      </c>
      <c r="I8" s="25" t="s">
        <v>265</v>
      </c>
    </row>
    <row r="9" spans="1:11">
      <c r="A9" s="26" t="s">
        <v>164</v>
      </c>
      <c r="B9" s="25">
        <v>1</v>
      </c>
      <c r="C9" s="25">
        <v>7</v>
      </c>
      <c r="D9" s="25">
        <v>7</v>
      </c>
      <c r="E9" s="25">
        <f t="shared" ref="E9:E32" si="0">SUM(C9:D9)</f>
        <v>14</v>
      </c>
      <c r="F9" s="25">
        <v>16</v>
      </c>
      <c r="I9" s="9" t="s">
        <v>266</v>
      </c>
      <c r="J9" s="9" t="s">
        <v>8</v>
      </c>
    </row>
    <row r="10" spans="1:11">
      <c r="B10" s="25">
        <v>2</v>
      </c>
      <c r="C10" s="25">
        <v>14</v>
      </c>
      <c r="D10" s="25">
        <v>5</v>
      </c>
      <c r="E10" s="25">
        <f t="shared" si="0"/>
        <v>19</v>
      </c>
      <c r="F10" s="25">
        <v>24</v>
      </c>
      <c r="I10" s="30">
        <f>AVERAGE(F9:F32)</f>
        <v>22.666666666666668</v>
      </c>
      <c r="J10" s="30">
        <f>STDEV(F9:F32)/SQRT(COUNT(F9:F32))</f>
        <v>2.3984193667782958</v>
      </c>
      <c r="K10" s="25" t="s">
        <v>280</v>
      </c>
    </row>
    <row r="11" spans="1:11">
      <c r="B11" s="25">
        <v>3</v>
      </c>
      <c r="C11" s="25">
        <v>18</v>
      </c>
      <c r="D11" s="25">
        <v>14</v>
      </c>
      <c r="E11" s="25">
        <f t="shared" si="0"/>
        <v>32</v>
      </c>
      <c r="F11" s="25">
        <v>35</v>
      </c>
      <c r="I11" s="30">
        <f>AVERAGE(E9:E32)</f>
        <v>20.583333333333332</v>
      </c>
      <c r="J11" s="30">
        <f>STDEV(E9:E32)/SQRT(COUNT(E9:E32))</f>
        <v>2.3038379027452445</v>
      </c>
      <c r="K11" s="25" t="s">
        <v>281</v>
      </c>
    </row>
    <row r="12" spans="1:11">
      <c r="A12" s="26" t="s">
        <v>165</v>
      </c>
      <c r="B12" s="25">
        <v>1</v>
      </c>
      <c r="C12" s="25">
        <v>0</v>
      </c>
      <c r="D12" s="25">
        <v>0</v>
      </c>
      <c r="E12" s="25">
        <f t="shared" si="0"/>
        <v>0</v>
      </c>
      <c r="F12" s="25">
        <v>0</v>
      </c>
      <c r="I12" s="30">
        <f>AVERAGE(H34:H81)</f>
        <v>18.229166666666668</v>
      </c>
      <c r="J12" s="30">
        <f>STDEV(H34:H81)/SQRT(COUNT(H34:H81))</f>
        <v>1.1779744242087067</v>
      </c>
      <c r="K12" s="25" t="s">
        <v>283</v>
      </c>
    </row>
    <row r="13" spans="1:11">
      <c r="B13" s="25">
        <v>2</v>
      </c>
      <c r="C13" s="25">
        <v>0</v>
      </c>
      <c r="D13" s="25">
        <v>0</v>
      </c>
      <c r="E13" s="25">
        <f t="shared" si="0"/>
        <v>0</v>
      </c>
      <c r="F13" s="25">
        <v>0</v>
      </c>
      <c r="I13" s="30">
        <f>AVERAGE(G34:G81)</f>
        <v>16.270833333333332</v>
      </c>
      <c r="J13" s="30">
        <f>STDEV(G34:G81)/SQRT(COUNT(G34:G81))</f>
        <v>1.101151711440147</v>
      </c>
      <c r="K13" s="25" t="s">
        <v>284</v>
      </c>
    </row>
    <row r="14" spans="1:11">
      <c r="B14" s="25">
        <v>3</v>
      </c>
      <c r="C14" s="25">
        <v>0</v>
      </c>
      <c r="D14" s="25">
        <v>0</v>
      </c>
      <c r="E14" s="25">
        <f t="shared" si="0"/>
        <v>0</v>
      </c>
      <c r="F14" s="25">
        <v>0</v>
      </c>
      <c r="I14" s="9" t="s">
        <v>7</v>
      </c>
      <c r="J14" s="32" t="s">
        <v>8</v>
      </c>
    </row>
    <row r="15" spans="1:11">
      <c r="A15" s="26" t="s">
        <v>166</v>
      </c>
      <c r="B15" s="25">
        <v>1</v>
      </c>
      <c r="C15" s="25">
        <v>4</v>
      </c>
      <c r="D15" s="25">
        <v>6</v>
      </c>
      <c r="E15" s="25">
        <f t="shared" si="0"/>
        <v>10</v>
      </c>
      <c r="F15" s="25">
        <v>11</v>
      </c>
      <c r="I15" s="31">
        <f>I11/I10</f>
        <v>0.90808823529411753</v>
      </c>
      <c r="J15" s="30">
        <f>SQRT(I15*(1-I15)/SUM(F9:F32))</f>
        <v>1.2386543354653671E-2</v>
      </c>
      <c r="K15" s="25" t="s">
        <v>282</v>
      </c>
    </row>
    <row r="16" spans="1:11">
      <c r="B16" s="25">
        <v>2</v>
      </c>
      <c r="C16" s="25">
        <v>11</v>
      </c>
      <c r="D16" s="25">
        <v>8</v>
      </c>
      <c r="E16" s="25">
        <f t="shared" si="0"/>
        <v>19</v>
      </c>
      <c r="F16" s="25">
        <v>22</v>
      </c>
      <c r="I16" s="31">
        <f>I13/I12</f>
        <v>0.89257142857142846</v>
      </c>
      <c r="J16" s="30">
        <f>SQRT(I16*(1-I16)/SUM(H34:H81))</f>
        <v>1.0468329023127007E-2</v>
      </c>
      <c r="K16" s="25" t="s">
        <v>285</v>
      </c>
    </row>
    <row r="17" spans="1:11">
      <c r="B17" s="25">
        <v>3</v>
      </c>
      <c r="C17" s="25">
        <v>13</v>
      </c>
      <c r="D17" s="25">
        <v>12</v>
      </c>
      <c r="E17" s="25">
        <f t="shared" si="0"/>
        <v>25</v>
      </c>
      <c r="F17" s="25">
        <v>26</v>
      </c>
    </row>
    <row r="18" spans="1:11">
      <c r="A18" s="26" t="s">
        <v>167</v>
      </c>
      <c r="B18" s="25">
        <v>1</v>
      </c>
      <c r="C18" s="25">
        <v>15</v>
      </c>
      <c r="D18" s="25">
        <v>9</v>
      </c>
      <c r="E18" s="25">
        <f t="shared" si="0"/>
        <v>24</v>
      </c>
      <c r="F18" s="25">
        <v>33</v>
      </c>
      <c r="I18" s="12" t="s">
        <v>11</v>
      </c>
    </row>
    <row r="19" spans="1:11">
      <c r="B19" s="25">
        <v>2</v>
      </c>
      <c r="C19" s="25">
        <v>13</v>
      </c>
      <c r="D19" s="25">
        <v>8</v>
      </c>
      <c r="E19" s="25">
        <f t="shared" si="0"/>
        <v>21</v>
      </c>
      <c r="F19" s="25">
        <v>19</v>
      </c>
      <c r="I19" s="9" t="s">
        <v>7</v>
      </c>
      <c r="J19" s="9" t="s">
        <v>8</v>
      </c>
    </row>
    <row r="20" spans="1:11">
      <c r="B20" s="25">
        <v>3</v>
      </c>
      <c r="C20" s="25">
        <v>13</v>
      </c>
      <c r="D20" s="25">
        <v>18</v>
      </c>
      <c r="E20" s="25">
        <f t="shared" si="0"/>
        <v>31</v>
      </c>
      <c r="F20" s="25">
        <v>30</v>
      </c>
      <c r="I20" s="35">
        <v>0.91800000000000004</v>
      </c>
      <c r="J20" s="25">
        <v>1.9E-2</v>
      </c>
      <c r="K20" s="25" t="s">
        <v>282</v>
      </c>
    </row>
    <row r="21" spans="1:11">
      <c r="A21" s="26" t="s">
        <v>168</v>
      </c>
      <c r="B21" s="25">
        <v>1</v>
      </c>
      <c r="C21" s="25">
        <v>3</v>
      </c>
      <c r="D21" s="25">
        <v>7</v>
      </c>
      <c r="E21" s="25">
        <f t="shared" si="0"/>
        <v>10</v>
      </c>
      <c r="F21" s="25">
        <v>16</v>
      </c>
      <c r="I21" s="35">
        <v>0.91800000000000004</v>
      </c>
      <c r="J21" s="30">
        <v>1.5100000000000001E-2</v>
      </c>
      <c r="K21" s="25" t="s">
        <v>285</v>
      </c>
    </row>
    <row r="22" spans="1:11">
      <c r="B22" s="25">
        <v>2</v>
      </c>
      <c r="C22" s="25">
        <v>8</v>
      </c>
      <c r="D22" s="25">
        <v>15</v>
      </c>
      <c r="E22" s="25">
        <f t="shared" si="0"/>
        <v>23</v>
      </c>
      <c r="F22" s="25">
        <v>25</v>
      </c>
    </row>
    <row r="23" spans="1:11">
      <c r="B23" s="25">
        <v>3</v>
      </c>
      <c r="C23" s="25">
        <v>17</v>
      </c>
      <c r="D23" s="25">
        <v>25</v>
      </c>
      <c r="E23" s="25">
        <f t="shared" si="0"/>
        <v>42</v>
      </c>
      <c r="F23" s="25">
        <v>45</v>
      </c>
    </row>
    <row r="24" spans="1:11">
      <c r="A24" s="26" t="s">
        <v>169</v>
      </c>
      <c r="B24" s="25">
        <v>1</v>
      </c>
      <c r="C24" s="25">
        <v>8</v>
      </c>
      <c r="D24" s="25">
        <v>11</v>
      </c>
      <c r="E24" s="25">
        <f t="shared" si="0"/>
        <v>19</v>
      </c>
      <c r="F24" s="25">
        <v>24</v>
      </c>
    </row>
    <row r="25" spans="1:11">
      <c r="B25" s="25">
        <v>2</v>
      </c>
      <c r="C25" s="25">
        <v>13</v>
      </c>
      <c r="D25" s="25">
        <v>13</v>
      </c>
      <c r="E25" s="25">
        <f t="shared" si="0"/>
        <v>26</v>
      </c>
      <c r="F25" s="25">
        <v>26</v>
      </c>
    </row>
    <row r="26" spans="1:11">
      <c r="B26" s="25">
        <v>3</v>
      </c>
      <c r="C26" s="25">
        <v>20</v>
      </c>
      <c r="D26" s="25">
        <v>19</v>
      </c>
      <c r="E26" s="25">
        <f t="shared" si="0"/>
        <v>39</v>
      </c>
      <c r="F26" s="25">
        <v>41</v>
      </c>
    </row>
    <row r="27" spans="1:11">
      <c r="A27" s="26" t="s">
        <v>170</v>
      </c>
      <c r="B27" s="25">
        <v>1</v>
      </c>
      <c r="C27" s="25">
        <v>6</v>
      </c>
      <c r="D27" s="25">
        <v>8</v>
      </c>
      <c r="E27" s="25">
        <f t="shared" si="0"/>
        <v>14</v>
      </c>
      <c r="F27" s="25">
        <v>17</v>
      </c>
    </row>
    <row r="28" spans="1:11">
      <c r="B28" s="25">
        <v>2</v>
      </c>
      <c r="C28" s="25">
        <v>9</v>
      </c>
      <c r="D28" s="25">
        <v>9</v>
      </c>
      <c r="E28" s="25">
        <f t="shared" si="0"/>
        <v>18</v>
      </c>
      <c r="F28" s="25">
        <v>20</v>
      </c>
    </row>
    <row r="29" spans="1:11">
      <c r="B29" s="25">
        <v>3</v>
      </c>
      <c r="C29" s="25">
        <v>15</v>
      </c>
      <c r="D29" s="25">
        <v>15</v>
      </c>
      <c r="E29" s="25">
        <f t="shared" si="0"/>
        <v>30</v>
      </c>
      <c r="F29" s="25">
        <v>30</v>
      </c>
    </row>
    <row r="30" spans="1:11">
      <c r="A30" s="26" t="s">
        <v>171</v>
      </c>
      <c r="B30" s="25">
        <v>1</v>
      </c>
      <c r="C30" s="25">
        <v>9</v>
      </c>
      <c r="D30" s="25">
        <v>14</v>
      </c>
      <c r="E30" s="25">
        <f t="shared" si="0"/>
        <v>23</v>
      </c>
      <c r="F30" s="25">
        <v>25</v>
      </c>
    </row>
    <row r="31" spans="1:11">
      <c r="B31" s="25">
        <v>2</v>
      </c>
      <c r="C31" s="25">
        <v>14</v>
      </c>
      <c r="D31" s="25">
        <v>9</v>
      </c>
      <c r="E31" s="25">
        <f t="shared" si="0"/>
        <v>23</v>
      </c>
      <c r="F31" s="25">
        <v>26</v>
      </c>
    </row>
    <row r="32" spans="1:11">
      <c r="B32" s="25">
        <v>3</v>
      </c>
      <c r="C32" s="25">
        <v>14</v>
      </c>
      <c r="D32" s="25">
        <v>18</v>
      </c>
      <c r="E32" s="25">
        <f t="shared" si="0"/>
        <v>32</v>
      </c>
      <c r="F32" s="25">
        <v>33</v>
      </c>
    </row>
    <row r="33" spans="1:8" ht="16.5">
      <c r="B33" s="26" t="s">
        <v>155</v>
      </c>
      <c r="C33" s="26" t="s">
        <v>191</v>
      </c>
      <c r="D33" s="26" t="s">
        <v>269</v>
      </c>
      <c r="E33" s="26" t="s">
        <v>192</v>
      </c>
      <c r="F33" s="26" t="s">
        <v>193</v>
      </c>
      <c r="G33" s="26" t="s">
        <v>156</v>
      </c>
      <c r="H33" s="26" t="s">
        <v>157</v>
      </c>
    </row>
    <row r="34" spans="1:8">
      <c r="A34" s="26" t="s">
        <v>172</v>
      </c>
      <c r="B34" s="25">
        <v>1</v>
      </c>
      <c r="C34" s="25">
        <v>2</v>
      </c>
      <c r="D34" s="25">
        <v>0</v>
      </c>
      <c r="E34" s="25">
        <v>3</v>
      </c>
      <c r="F34" s="25">
        <v>0</v>
      </c>
      <c r="G34" s="25">
        <f t="shared" ref="G34:G81" si="1">SUM(C34:F34)</f>
        <v>5</v>
      </c>
      <c r="H34" s="25">
        <v>6</v>
      </c>
    </row>
    <row r="35" spans="1:8">
      <c r="B35" s="25">
        <v>2</v>
      </c>
      <c r="C35" s="25">
        <v>0</v>
      </c>
      <c r="D35" s="25">
        <v>0</v>
      </c>
      <c r="E35" s="25">
        <v>1</v>
      </c>
      <c r="F35" s="25">
        <v>3</v>
      </c>
      <c r="G35" s="25">
        <f t="shared" si="1"/>
        <v>4</v>
      </c>
      <c r="H35" s="25">
        <v>10</v>
      </c>
    </row>
    <row r="36" spans="1:8">
      <c r="B36" s="25">
        <v>3</v>
      </c>
      <c r="C36" s="25">
        <v>2</v>
      </c>
      <c r="D36" s="25">
        <v>0</v>
      </c>
      <c r="E36" s="25">
        <v>2</v>
      </c>
      <c r="F36" s="25">
        <v>1</v>
      </c>
      <c r="G36" s="25">
        <f t="shared" si="1"/>
        <v>5</v>
      </c>
      <c r="H36" s="25">
        <v>5</v>
      </c>
    </row>
    <row r="37" spans="1:8">
      <c r="A37" s="26" t="s">
        <v>173</v>
      </c>
      <c r="B37" s="25">
        <v>1</v>
      </c>
      <c r="C37" s="25">
        <v>3</v>
      </c>
      <c r="D37" s="25">
        <v>6</v>
      </c>
      <c r="E37" s="25">
        <v>5</v>
      </c>
      <c r="F37" s="25">
        <v>4</v>
      </c>
      <c r="G37" s="25">
        <f t="shared" si="1"/>
        <v>18</v>
      </c>
      <c r="H37" s="25">
        <v>22</v>
      </c>
    </row>
    <row r="38" spans="1:8">
      <c r="B38" s="25">
        <v>2</v>
      </c>
      <c r="C38" s="25">
        <v>3</v>
      </c>
      <c r="D38" s="25">
        <v>4</v>
      </c>
      <c r="E38" s="25">
        <v>6</v>
      </c>
      <c r="F38" s="25">
        <v>9</v>
      </c>
      <c r="G38" s="25">
        <f t="shared" si="1"/>
        <v>22</v>
      </c>
      <c r="H38" s="25">
        <v>23</v>
      </c>
    </row>
    <row r="39" spans="1:8">
      <c r="B39" s="25">
        <v>3</v>
      </c>
      <c r="C39" s="25">
        <v>1</v>
      </c>
      <c r="D39" s="25">
        <v>2</v>
      </c>
      <c r="E39" s="25">
        <v>3</v>
      </c>
      <c r="F39" s="25">
        <v>6</v>
      </c>
      <c r="G39" s="25">
        <f t="shared" si="1"/>
        <v>12</v>
      </c>
      <c r="H39" s="25">
        <v>13</v>
      </c>
    </row>
    <row r="40" spans="1:8">
      <c r="A40" s="26" t="s">
        <v>174</v>
      </c>
      <c r="B40" s="25">
        <v>1</v>
      </c>
      <c r="C40" s="25">
        <v>3</v>
      </c>
      <c r="D40" s="25">
        <v>4</v>
      </c>
      <c r="E40" s="25">
        <v>4</v>
      </c>
      <c r="F40" s="25">
        <v>4</v>
      </c>
      <c r="G40" s="25">
        <f t="shared" si="1"/>
        <v>15</v>
      </c>
      <c r="H40" s="25">
        <v>19</v>
      </c>
    </row>
    <row r="41" spans="1:8">
      <c r="B41" s="25">
        <v>2</v>
      </c>
      <c r="C41" s="25">
        <v>4</v>
      </c>
      <c r="D41" s="25">
        <v>2</v>
      </c>
      <c r="E41" s="25">
        <v>7</v>
      </c>
      <c r="F41" s="25">
        <v>2</v>
      </c>
      <c r="G41" s="25">
        <f t="shared" si="1"/>
        <v>15</v>
      </c>
      <c r="H41" s="25">
        <v>16</v>
      </c>
    </row>
    <row r="42" spans="1:8">
      <c r="B42" s="25">
        <v>3</v>
      </c>
      <c r="C42" s="25">
        <v>3</v>
      </c>
      <c r="D42" s="25">
        <v>2</v>
      </c>
      <c r="E42" s="25">
        <v>6</v>
      </c>
      <c r="F42" s="25">
        <v>1</v>
      </c>
      <c r="G42" s="25">
        <f t="shared" si="1"/>
        <v>12</v>
      </c>
      <c r="H42" s="25">
        <v>12</v>
      </c>
    </row>
    <row r="43" spans="1:8">
      <c r="A43" s="26" t="s">
        <v>175</v>
      </c>
      <c r="B43" s="25">
        <v>1</v>
      </c>
      <c r="C43" s="25">
        <v>7</v>
      </c>
      <c r="D43" s="25">
        <v>4</v>
      </c>
      <c r="E43" s="25">
        <v>2</v>
      </c>
      <c r="F43" s="25">
        <v>7</v>
      </c>
      <c r="G43" s="25">
        <f t="shared" si="1"/>
        <v>20</v>
      </c>
      <c r="H43" s="25">
        <v>23</v>
      </c>
    </row>
    <row r="44" spans="1:8">
      <c r="B44" s="25">
        <v>2</v>
      </c>
      <c r="C44" s="25">
        <v>6</v>
      </c>
      <c r="D44" s="25">
        <v>5</v>
      </c>
      <c r="E44" s="25">
        <v>6</v>
      </c>
      <c r="F44" s="25">
        <v>4</v>
      </c>
      <c r="G44" s="25">
        <f t="shared" si="1"/>
        <v>21</v>
      </c>
      <c r="H44" s="25">
        <v>22</v>
      </c>
    </row>
    <row r="45" spans="1:8">
      <c r="B45" s="25">
        <v>3</v>
      </c>
      <c r="C45" s="25">
        <v>5</v>
      </c>
      <c r="D45" s="25">
        <v>3</v>
      </c>
      <c r="E45" s="25">
        <v>6</v>
      </c>
      <c r="F45" s="25">
        <v>3</v>
      </c>
      <c r="G45" s="25">
        <f t="shared" si="1"/>
        <v>17</v>
      </c>
      <c r="H45" s="25">
        <v>17</v>
      </c>
    </row>
    <row r="46" spans="1:8">
      <c r="A46" s="26" t="s">
        <v>176</v>
      </c>
      <c r="B46" s="25">
        <v>1</v>
      </c>
      <c r="C46" s="25">
        <v>1</v>
      </c>
      <c r="D46" s="25">
        <v>3</v>
      </c>
      <c r="E46" s="25">
        <v>3</v>
      </c>
      <c r="F46" s="25">
        <v>3</v>
      </c>
      <c r="G46" s="25">
        <f t="shared" si="1"/>
        <v>10</v>
      </c>
      <c r="H46" s="25">
        <v>10</v>
      </c>
    </row>
    <row r="47" spans="1:8">
      <c r="B47" s="25">
        <v>2</v>
      </c>
      <c r="C47" s="25">
        <v>3</v>
      </c>
      <c r="D47" s="25">
        <v>4</v>
      </c>
      <c r="E47" s="25">
        <v>1</v>
      </c>
      <c r="F47" s="25">
        <v>3</v>
      </c>
      <c r="G47" s="25">
        <f t="shared" si="1"/>
        <v>11</v>
      </c>
      <c r="H47" s="25">
        <v>11</v>
      </c>
    </row>
    <row r="48" spans="1:8">
      <c r="B48" s="25">
        <v>3</v>
      </c>
      <c r="C48" s="25">
        <v>5</v>
      </c>
      <c r="D48" s="25">
        <v>1</v>
      </c>
      <c r="E48" s="25">
        <v>3</v>
      </c>
      <c r="F48" s="25">
        <v>2</v>
      </c>
      <c r="G48" s="25">
        <f t="shared" si="1"/>
        <v>11</v>
      </c>
      <c r="H48" s="25">
        <v>11</v>
      </c>
    </row>
    <row r="49" spans="1:8">
      <c r="A49" s="26" t="s">
        <v>177</v>
      </c>
      <c r="B49" s="25">
        <v>1</v>
      </c>
      <c r="C49" s="25">
        <v>4</v>
      </c>
      <c r="D49" s="25">
        <v>6</v>
      </c>
      <c r="E49" s="25">
        <v>4</v>
      </c>
      <c r="F49" s="25">
        <v>5</v>
      </c>
      <c r="G49" s="25">
        <f t="shared" si="1"/>
        <v>19</v>
      </c>
      <c r="H49" s="25">
        <v>21</v>
      </c>
    </row>
    <row r="50" spans="1:8">
      <c r="B50" s="25">
        <v>2</v>
      </c>
      <c r="C50" s="25">
        <v>2</v>
      </c>
      <c r="D50" s="25">
        <v>1</v>
      </c>
      <c r="E50" s="25">
        <v>3</v>
      </c>
      <c r="F50" s="25">
        <v>1</v>
      </c>
      <c r="G50" s="25">
        <f t="shared" si="1"/>
        <v>7</v>
      </c>
      <c r="H50" s="25">
        <v>8</v>
      </c>
    </row>
    <row r="51" spans="1:8">
      <c r="B51" s="25">
        <v>3</v>
      </c>
      <c r="C51" s="25">
        <v>1</v>
      </c>
      <c r="D51" s="25">
        <v>0</v>
      </c>
      <c r="E51" s="25">
        <v>4</v>
      </c>
      <c r="F51" s="25">
        <v>0</v>
      </c>
      <c r="G51" s="25">
        <f t="shared" si="1"/>
        <v>5</v>
      </c>
      <c r="H51" s="25">
        <v>5</v>
      </c>
    </row>
    <row r="52" spans="1:8">
      <c r="A52" s="26" t="s">
        <v>178</v>
      </c>
      <c r="B52" s="25">
        <v>1</v>
      </c>
      <c r="C52" s="25">
        <v>2</v>
      </c>
      <c r="D52" s="25">
        <v>0</v>
      </c>
      <c r="E52" s="25">
        <v>1</v>
      </c>
      <c r="F52" s="25">
        <v>4</v>
      </c>
      <c r="G52" s="25">
        <f t="shared" si="1"/>
        <v>7</v>
      </c>
      <c r="H52" s="25">
        <v>21</v>
      </c>
    </row>
    <row r="53" spans="1:8">
      <c r="B53" s="25">
        <v>2</v>
      </c>
      <c r="C53" s="25">
        <v>5</v>
      </c>
      <c r="D53" s="25">
        <v>5</v>
      </c>
      <c r="E53" s="25">
        <v>7</v>
      </c>
      <c r="F53" s="25">
        <v>4</v>
      </c>
      <c r="G53" s="25">
        <f t="shared" si="1"/>
        <v>21</v>
      </c>
      <c r="H53" s="25">
        <v>22</v>
      </c>
    </row>
    <row r="54" spans="1:8">
      <c r="B54" s="25">
        <v>3</v>
      </c>
      <c r="C54" s="25">
        <v>3</v>
      </c>
      <c r="D54" s="25">
        <v>4</v>
      </c>
      <c r="E54" s="25">
        <v>1</v>
      </c>
      <c r="F54" s="25">
        <v>2</v>
      </c>
      <c r="G54" s="25">
        <f t="shared" si="1"/>
        <v>10</v>
      </c>
      <c r="H54" s="25">
        <v>10</v>
      </c>
    </row>
    <row r="55" spans="1:8">
      <c r="A55" s="26" t="s">
        <v>179</v>
      </c>
      <c r="B55" s="25">
        <v>1</v>
      </c>
      <c r="C55" s="25">
        <v>8</v>
      </c>
      <c r="D55" s="25">
        <v>5</v>
      </c>
      <c r="E55" s="25">
        <v>4</v>
      </c>
      <c r="F55" s="25">
        <v>3</v>
      </c>
      <c r="G55" s="25">
        <f t="shared" si="1"/>
        <v>20</v>
      </c>
      <c r="H55" s="25">
        <v>22</v>
      </c>
    </row>
    <row r="56" spans="1:8">
      <c r="B56" s="25">
        <v>2</v>
      </c>
      <c r="C56" s="25">
        <v>4</v>
      </c>
      <c r="D56" s="25">
        <v>2</v>
      </c>
      <c r="E56" s="25">
        <v>5</v>
      </c>
      <c r="F56" s="25">
        <v>2</v>
      </c>
      <c r="G56" s="25">
        <f t="shared" si="1"/>
        <v>13</v>
      </c>
      <c r="H56" s="25">
        <v>15</v>
      </c>
    </row>
    <row r="57" spans="1:8">
      <c r="B57" s="25">
        <v>3</v>
      </c>
      <c r="C57" s="25">
        <v>1</v>
      </c>
      <c r="D57" s="25">
        <v>4</v>
      </c>
      <c r="E57" s="25">
        <v>1</v>
      </c>
      <c r="F57" s="25">
        <v>1</v>
      </c>
      <c r="G57" s="25">
        <f t="shared" si="1"/>
        <v>7</v>
      </c>
      <c r="H57" s="25">
        <v>7</v>
      </c>
    </row>
    <row r="58" spans="1:8">
      <c r="A58" s="26" t="s">
        <v>180</v>
      </c>
      <c r="B58" s="25">
        <v>1</v>
      </c>
      <c r="C58" s="25">
        <v>5</v>
      </c>
      <c r="D58" s="25">
        <v>5</v>
      </c>
      <c r="E58" s="25">
        <v>5</v>
      </c>
      <c r="F58" s="25">
        <v>5</v>
      </c>
      <c r="G58" s="25">
        <f t="shared" si="1"/>
        <v>20</v>
      </c>
      <c r="H58" s="25">
        <v>23</v>
      </c>
    </row>
    <row r="59" spans="1:8">
      <c r="B59" s="25">
        <v>2</v>
      </c>
      <c r="C59" s="25">
        <v>8</v>
      </c>
      <c r="D59" s="25">
        <v>2</v>
      </c>
      <c r="E59" s="25">
        <v>12</v>
      </c>
      <c r="F59" s="25">
        <v>4</v>
      </c>
      <c r="G59" s="25">
        <f t="shared" si="1"/>
        <v>26</v>
      </c>
      <c r="H59" s="25">
        <v>27</v>
      </c>
    </row>
    <row r="60" spans="1:8">
      <c r="B60" s="25">
        <v>3</v>
      </c>
      <c r="C60" s="25">
        <v>2</v>
      </c>
      <c r="D60" s="25">
        <v>5</v>
      </c>
      <c r="E60" s="25">
        <v>2</v>
      </c>
      <c r="F60" s="25">
        <v>5</v>
      </c>
      <c r="G60" s="25">
        <f t="shared" si="1"/>
        <v>14</v>
      </c>
      <c r="H60" s="25">
        <v>18</v>
      </c>
    </row>
    <row r="61" spans="1:8">
      <c r="A61" s="26" t="s">
        <v>181</v>
      </c>
      <c r="B61" s="25">
        <v>1</v>
      </c>
      <c r="C61" s="25">
        <v>4</v>
      </c>
      <c r="D61" s="25">
        <v>9</v>
      </c>
      <c r="E61" s="25">
        <v>9</v>
      </c>
      <c r="F61" s="25">
        <v>8</v>
      </c>
      <c r="G61" s="25">
        <f t="shared" si="1"/>
        <v>30</v>
      </c>
      <c r="H61" s="25">
        <v>33</v>
      </c>
    </row>
    <row r="62" spans="1:8">
      <c r="B62" s="25">
        <v>2</v>
      </c>
      <c r="C62" s="25">
        <v>6</v>
      </c>
      <c r="D62" s="25">
        <v>5</v>
      </c>
      <c r="E62" s="25">
        <v>6</v>
      </c>
      <c r="F62" s="25">
        <v>7</v>
      </c>
      <c r="G62" s="25">
        <f t="shared" si="1"/>
        <v>24</v>
      </c>
      <c r="H62" s="25">
        <v>27</v>
      </c>
    </row>
    <row r="63" spans="1:8">
      <c r="B63" s="25">
        <v>3</v>
      </c>
      <c r="C63" s="25">
        <v>3</v>
      </c>
      <c r="D63" s="25">
        <v>4</v>
      </c>
      <c r="E63" s="25">
        <v>4</v>
      </c>
      <c r="F63" s="25">
        <v>2</v>
      </c>
      <c r="G63" s="25">
        <f t="shared" si="1"/>
        <v>13</v>
      </c>
      <c r="H63" s="25">
        <v>14</v>
      </c>
    </row>
    <row r="64" spans="1:8">
      <c r="A64" s="26" t="s">
        <v>182</v>
      </c>
      <c r="B64" s="25">
        <v>1</v>
      </c>
      <c r="C64" s="25">
        <v>0</v>
      </c>
      <c r="D64" s="25">
        <v>0</v>
      </c>
      <c r="E64" s="25">
        <v>0</v>
      </c>
      <c r="F64" s="25">
        <v>0</v>
      </c>
      <c r="G64" s="25">
        <f t="shared" si="1"/>
        <v>0</v>
      </c>
      <c r="H64" s="25">
        <v>0</v>
      </c>
    </row>
    <row r="65" spans="1:8">
      <c r="B65" s="25">
        <v>2</v>
      </c>
      <c r="C65" s="25">
        <v>12</v>
      </c>
      <c r="D65" s="25">
        <v>6</v>
      </c>
      <c r="E65" s="25">
        <v>8</v>
      </c>
      <c r="F65" s="25">
        <v>7</v>
      </c>
      <c r="G65" s="25">
        <f t="shared" si="1"/>
        <v>33</v>
      </c>
      <c r="H65" s="25">
        <v>37</v>
      </c>
    </row>
    <row r="66" spans="1:8">
      <c r="B66" s="25">
        <v>3</v>
      </c>
      <c r="C66" s="25">
        <v>6</v>
      </c>
      <c r="D66" s="25">
        <v>2</v>
      </c>
      <c r="E66" s="25">
        <v>6</v>
      </c>
      <c r="F66" s="25">
        <v>3</v>
      </c>
      <c r="G66" s="25">
        <f t="shared" si="1"/>
        <v>17</v>
      </c>
      <c r="H66" s="25">
        <v>18</v>
      </c>
    </row>
    <row r="67" spans="1:8">
      <c r="A67" s="26" t="s">
        <v>183</v>
      </c>
      <c r="B67" s="25">
        <v>1</v>
      </c>
      <c r="C67" s="25">
        <v>6</v>
      </c>
      <c r="D67" s="25">
        <v>5</v>
      </c>
      <c r="E67" s="25">
        <v>3</v>
      </c>
      <c r="F67" s="25">
        <v>3</v>
      </c>
      <c r="G67" s="25">
        <f t="shared" si="1"/>
        <v>17</v>
      </c>
      <c r="H67" s="25">
        <v>20</v>
      </c>
    </row>
    <row r="68" spans="1:8">
      <c r="B68" s="25">
        <v>2</v>
      </c>
      <c r="C68" s="25">
        <v>3</v>
      </c>
      <c r="D68" s="25">
        <v>7</v>
      </c>
      <c r="E68" s="25">
        <v>6</v>
      </c>
      <c r="F68" s="25">
        <v>6</v>
      </c>
      <c r="G68" s="25">
        <f t="shared" si="1"/>
        <v>22</v>
      </c>
      <c r="H68" s="25">
        <v>24</v>
      </c>
    </row>
    <row r="69" spans="1:8">
      <c r="B69" s="25">
        <v>3</v>
      </c>
      <c r="C69" s="25">
        <v>6</v>
      </c>
      <c r="D69" s="25">
        <v>1</v>
      </c>
      <c r="E69" s="25">
        <v>2</v>
      </c>
      <c r="F69" s="25">
        <v>7</v>
      </c>
      <c r="G69" s="25">
        <f t="shared" si="1"/>
        <v>16</v>
      </c>
      <c r="H69" s="25">
        <v>16</v>
      </c>
    </row>
    <row r="70" spans="1:8">
      <c r="A70" s="26" t="s">
        <v>184</v>
      </c>
      <c r="B70" s="25">
        <v>1</v>
      </c>
      <c r="C70" s="25">
        <v>3</v>
      </c>
      <c r="D70" s="25">
        <v>5</v>
      </c>
      <c r="E70" s="25">
        <v>2</v>
      </c>
      <c r="F70" s="25">
        <v>7</v>
      </c>
      <c r="G70" s="25">
        <f t="shared" si="1"/>
        <v>17</v>
      </c>
      <c r="H70" s="25">
        <v>22</v>
      </c>
    </row>
    <row r="71" spans="1:8">
      <c r="B71" s="25">
        <v>2</v>
      </c>
      <c r="C71" s="25">
        <v>6</v>
      </c>
      <c r="D71" s="25">
        <v>13</v>
      </c>
      <c r="E71" s="25">
        <v>3</v>
      </c>
      <c r="F71" s="25">
        <v>8</v>
      </c>
      <c r="G71" s="25">
        <f t="shared" si="1"/>
        <v>30</v>
      </c>
      <c r="H71" s="25">
        <v>31</v>
      </c>
    </row>
    <row r="72" spans="1:8">
      <c r="B72" s="25">
        <v>3</v>
      </c>
      <c r="C72" s="25">
        <v>2</v>
      </c>
      <c r="D72" s="25">
        <v>8</v>
      </c>
      <c r="E72" s="25">
        <v>3</v>
      </c>
      <c r="F72" s="25">
        <v>3</v>
      </c>
      <c r="G72" s="25">
        <f t="shared" si="1"/>
        <v>16</v>
      </c>
      <c r="H72" s="25">
        <v>18</v>
      </c>
    </row>
    <row r="73" spans="1:8">
      <c r="A73" s="26" t="s">
        <v>185</v>
      </c>
      <c r="B73" s="25">
        <v>1</v>
      </c>
      <c r="C73" s="25">
        <v>4</v>
      </c>
      <c r="D73" s="25">
        <v>8</v>
      </c>
      <c r="E73" s="25">
        <v>3</v>
      </c>
      <c r="F73" s="25">
        <v>8</v>
      </c>
      <c r="G73" s="25">
        <f t="shared" si="1"/>
        <v>23</v>
      </c>
      <c r="H73" s="25">
        <v>23</v>
      </c>
    </row>
    <row r="74" spans="1:8">
      <c r="B74" s="25">
        <v>2</v>
      </c>
      <c r="C74" s="25">
        <v>12</v>
      </c>
      <c r="D74" s="25">
        <v>6</v>
      </c>
      <c r="E74" s="25">
        <v>8</v>
      </c>
      <c r="F74" s="25">
        <v>8</v>
      </c>
      <c r="G74" s="25">
        <f t="shared" si="1"/>
        <v>34</v>
      </c>
      <c r="H74" s="25">
        <v>39</v>
      </c>
    </row>
    <row r="75" spans="1:8">
      <c r="B75" s="25">
        <v>3</v>
      </c>
      <c r="C75" s="25">
        <v>7</v>
      </c>
      <c r="D75" s="25">
        <v>3</v>
      </c>
      <c r="E75" s="25">
        <v>3</v>
      </c>
      <c r="F75" s="25">
        <v>4</v>
      </c>
      <c r="G75" s="25">
        <f t="shared" si="1"/>
        <v>17</v>
      </c>
      <c r="H75" s="25">
        <v>19</v>
      </c>
    </row>
    <row r="76" spans="1:8">
      <c r="A76" s="26" t="s">
        <v>186</v>
      </c>
      <c r="B76" s="25">
        <v>1</v>
      </c>
      <c r="C76" s="25">
        <v>7</v>
      </c>
      <c r="D76" s="25">
        <v>1</v>
      </c>
      <c r="E76" s="25">
        <v>3</v>
      </c>
      <c r="F76" s="25">
        <v>5</v>
      </c>
      <c r="G76" s="25">
        <f t="shared" si="1"/>
        <v>16</v>
      </c>
      <c r="H76" s="25">
        <v>18</v>
      </c>
    </row>
    <row r="77" spans="1:8">
      <c r="B77" s="25">
        <v>2</v>
      </c>
      <c r="C77" s="25">
        <v>4</v>
      </c>
      <c r="D77" s="25">
        <v>6</v>
      </c>
      <c r="E77" s="25">
        <v>7</v>
      </c>
      <c r="F77" s="25">
        <v>7</v>
      </c>
      <c r="G77" s="25">
        <f t="shared" si="1"/>
        <v>24</v>
      </c>
      <c r="H77" s="25">
        <v>27</v>
      </c>
    </row>
    <row r="78" spans="1:8">
      <c r="B78" s="25">
        <v>3</v>
      </c>
      <c r="C78" s="25">
        <v>2</v>
      </c>
      <c r="D78" s="25">
        <v>3</v>
      </c>
      <c r="E78" s="25">
        <v>1</v>
      </c>
      <c r="F78" s="25">
        <v>4</v>
      </c>
      <c r="G78" s="25">
        <f t="shared" si="1"/>
        <v>10</v>
      </c>
      <c r="H78" s="25">
        <v>14</v>
      </c>
    </row>
    <row r="79" spans="1:8">
      <c r="A79" s="26" t="s">
        <v>187</v>
      </c>
      <c r="B79" s="25">
        <v>1</v>
      </c>
      <c r="C79" s="25">
        <v>5</v>
      </c>
      <c r="D79" s="25">
        <v>6</v>
      </c>
      <c r="E79" s="25">
        <v>6</v>
      </c>
      <c r="F79" s="25">
        <v>2</v>
      </c>
      <c r="G79" s="25">
        <f t="shared" si="1"/>
        <v>19</v>
      </c>
      <c r="H79" s="25">
        <v>19</v>
      </c>
    </row>
    <row r="80" spans="1:8">
      <c r="B80" s="25">
        <v>2</v>
      </c>
      <c r="C80" s="25">
        <v>4</v>
      </c>
      <c r="D80" s="25">
        <v>7</v>
      </c>
      <c r="E80" s="25">
        <v>7</v>
      </c>
      <c r="F80" s="25">
        <v>4</v>
      </c>
      <c r="G80" s="25">
        <f t="shared" si="1"/>
        <v>22</v>
      </c>
      <c r="H80" s="25">
        <v>22</v>
      </c>
    </row>
    <row r="81" spans="1:11">
      <c r="B81" s="25">
        <v>3</v>
      </c>
      <c r="C81" s="25">
        <v>4</v>
      </c>
      <c r="D81" s="25">
        <v>5</v>
      </c>
      <c r="E81" s="25">
        <v>4</v>
      </c>
      <c r="F81" s="25">
        <v>1</v>
      </c>
      <c r="G81" s="25">
        <f t="shared" si="1"/>
        <v>14</v>
      </c>
      <c r="H81" s="25">
        <v>15</v>
      </c>
    </row>
    <row r="83" spans="1:11">
      <c r="A83" s="25" t="s">
        <v>190</v>
      </c>
    </row>
    <row r="84" spans="1:11">
      <c r="A84" s="25" t="s">
        <v>276</v>
      </c>
    </row>
    <row r="85" spans="1:11">
      <c r="A85" s="25" t="s">
        <v>277</v>
      </c>
    </row>
    <row r="86" spans="1:11" ht="16.5">
      <c r="A86" s="27" t="s">
        <v>159</v>
      </c>
      <c r="B86" s="26" t="s">
        <v>155</v>
      </c>
      <c r="C86" s="26" t="s">
        <v>192</v>
      </c>
      <c r="D86" s="26" t="s">
        <v>193</v>
      </c>
      <c r="E86" s="26" t="s">
        <v>156</v>
      </c>
      <c r="F86" s="26" t="s">
        <v>157</v>
      </c>
      <c r="I86" s="25" t="s">
        <v>265</v>
      </c>
    </row>
    <row r="87" spans="1:11">
      <c r="A87" s="26" t="s">
        <v>164</v>
      </c>
      <c r="B87" s="25">
        <v>1</v>
      </c>
      <c r="C87" s="25">
        <v>0</v>
      </c>
      <c r="D87" s="25">
        <v>0</v>
      </c>
      <c r="E87" s="25">
        <f t="shared" ref="E87:E104" si="2">SUM(C87:D87)</f>
        <v>0</v>
      </c>
      <c r="F87" s="25">
        <v>14</v>
      </c>
      <c r="I87" s="9" t="s">
        <v>266</v>
      </c>
      <c r="J87" s="9" t="s">
        <v>8</v>
      </c>
    </row>
    <row r="88" spans="1:11">
      <c r="B88" s="25">
        <v>2</v>
      </c>
      <c r="C88" s="25">
        <v>8</v>
      </c>
      <c r="D88" s="25">
        <v>14</v>
      </c>
      <c r="E88" s="25">
        <f t="shared" si="2"/>
        <v>22</v>
      </c>
      <c r="F88" s="25">
        <v>28</v>
      </c>
      <c r="I88" s="30">
        <f>AVERAGE(F87:F104)</f>
        <v>28.111111111111111</v>
      </c>
      <c r="J88" s="30">
        <f>STDEV(F87:F104)/SQRT(COUNT(F87:F104))</f>
        <v>2.9226285162021921</v>
      </c>
      <c r="K88" s="25" t="s">
        <v>280</v>
      </c>
    </row>
    <row r="89" spans="1:11">
      <c r="B89" s="25">
        <v>3</v>
      </c>
      <c r="C89" s="25">
        <v>15</v>
      </c>
      <c r="D89" s="25">
        <v>14</v>
      </c>
      <c r="E89" s="25">
        <f t="shared" si="2"/>
        <v>29</v>
      </c>
      <c r="F89" s="25">
        <v>36</v>
      </c>
      <c r="I89" s="30">
        <f>AVERAGE(E87:E104)</f>
        <v>22.055555555555557</v>
      </c>
      <c r="J89" s="30">
        <f>STDEV(E87:E104)/SQRT(COUNT(E87:E104))</f>
        <v>3.5768612068342414</v>
      </c>
      <c r="K89" s="25" t="s">
        <v>281</v>
      </c>
    </row>
    <row r="90" spans="1:11">
      <c r="A90" s="26" t="s">
        <v>165</v>
      </c>
      <c r="B90" s="25">
        <v>1</v>
      </c>
      <c r="C90" s="25">
        <v>0</v>
      </c>
      <c r="D90" s="25">
        <v>0</v>
      </c>
      <c r="E90" s="25">
        <f t="shared" si="2"/>
        <v>0</v>
      </c>
      <c r="F90" s="25">
        <v>23</v>
      </c>
      <c r="I90" s="30">
        <f>AVERAGE(H106:H135)</f>
        <v>26.666666666666668</v>
      </c>
      <c r="J90" s="30">
        <f>STDEV(H106:H135)/SQRT(COUNT(H106:H135))</f>
        <v>3.2710268813076957</v>
      </c>
      <c r="K90" s="25" t="s">
        <v>283</v>
      </c>
    </row>
    <row r="91" spans="1:11">
      <c r="B91" s="25">
        <v>2</v>
      </c>
      <c r="C91" s="25">
        <v>10</v>
      </c>
      <c r="D91" s="25">
        <v>7</v>
      </c>
      <c r="E91" s="25">
        <f t="shared" si="2"/>
        <v>17</v>
      </c>
      <c r="F91" s="25">
        <v>26</v>
      </c>
      <c r="I91" s="30">
        <f>AVERAGE(G106:G135)</f>
        <v>21</v>
      </c>
      <c r="J91" s="30">
        <f>STDEV(G106:G135)/SQRT(COUNT(G106:G135))</f>
        <v>3.6577739603244463</v>
      </c>
      <c r="K91" s="25" t="s">
        <v>284</v>
      </c>
    </row>
    <row r="92" spans="1:11">
      <c r="B92" s="25">
        <v>3</v>
      </c>
      <c r="C92" s="25">
        <v>14</v>
      </c>
      <c r="D92" s="25">
        <v>17</v>
      </c>
      <c r="E92" s="25">
        <f t="shared" si="2"/>
        <v>31</v>
      </c>
      <c r="F92" s="25">
        <v>35</v>
      </c>
      <c r="I92" s="9" t="s">
        <v>7</v>
      </c>
      <c r="J92" s="32" t="s">
        <v>8</v>
      </c>
    </row>
    <row r="93" spans="1:11">
      <c r="A93" s="26" t="s">
        <v>166</v>
      </c>
      <c r="B93" s="25">
        <v>1</v>
      </c>
      <c r="C93" s="25">
        <v>1</v>
      </c>
      <c r="D93" s="25">
        <v>1</v>
      </c>
      <c r="E93" s="25">
        <f t="shared" si="2"/>
        <v>2</v>
      </c>
      <c r="F93" s="25">
        <v>25</v>
      </c>
      <c r="I93" s="31">
        <f>I89/I88</f>
        <v>0.78458498023715417</v>
      </c>
      <c r="J93" s="30">
        <f>SQRT(I93*(1-I93)/SUM(F87:F104))</f>
        <v>1.8276066393321078E-2</v>
      </c>
      <c r="K93" s="25" t="s">
        <v>282</v>
      </c>
    </row>
    <row r="94" spans="1:11">
      <c r="B94" s="25">
        <v>2</v>
      </c>
      <c r="C94" s="25">
        <v>20</v>
      </c>
      <c r="D94" s="25">
        <v>12</v>
      </c>
      <c r="E94" s="25">
        <f t="shared" si="2"/>
        <v>32</v>
      </c>
      <c r="F94" s="25">
        <v>36</v>
      </c>
      <c r="I94" s="31">
        <f>I91/I90</f>
        <v>0.78749999999999998</v>
      </c>
      <c r="J94" s="30">
        <f>SQRT(I94*(1-I94)/SUM(H106:H135))</f>
        <v>1.4463045581757669E-2</v>
      </c>
      <c r="K94" s="25" t="s">
        <v>285</v>
      </c>
    </row>
    <row r="95" spans="1:11">
      <c r="B95" s="25">
        <v>3</v>
      </c>
      <c r="C95" s="25">
        <v>12</v>
      </c>
      <c r="D95" s="25">
        <v>16</v>
      </c>
      <c r="E95" s="25">
        <f t="shared" si="2"/>
        <v>28</v>
      </c>
      <c r="F95" s="25">
        <v>30</v>
      </c>
    </row>
    <row r="96" spans="1:11">
      <c r="A96" s="26" t="s">
        <v>167</v>
      </c>
      <c r="B96" s="25">
        <v>1</v>
      </c>
      <c r="C96" s="25">
        <v>1</v>
      </c>
      <c r="D96" s="25">
        <v>1</v>
      </c>
      <c r="E96" s="25">
        <f t="shared" si="2"/>
        <v>2</v>
      </c>
      <c r="F96" s="25">
        <v>6</v>
      </c>
      <c r="I96" s="12" t="s">
        <v>11</v>
      </c>
    </row>
    <row r="97" spans="1:11">
      <c r="B97" s="25">
        <v>2</v>
      </c>
      <c r="C97" s="25">
        <v>7</v>
      </c>
      <c r="D97" s="25">
        <v>12</v>
      </c>
      <c r="E97" s="25">
        <f t="shared" si="2"/>
        <v>19</v>
      </c>
      <c r="F97" s="25">
        <v>22</v>
      </c>
      <c r="I97" s="9" t="s">
        <v>7</v>
      </c>
      <c r="J97" s="9" t="s">
        <v>8</v>
      </c>
    </row>
    <row r="98" spans="1:11">
      <c r="B98" s="25">
        <v>3</v>
      </c>
      <c r="C98" s="25">
        <v>11</v>
      </c>
      <c r="D98" s="25">
        <v>15</v>
      </c>
      <c r="E98" s="25">
        <f t="shared" si="2"/>
        <v>26</v>
      </c>
      <c r="F98" s="25">
        <v>25</v>
      </c>
      <c r="I98" s="35">
        <v>0.80200000000000005</v>
      </c>
      <c r="J98" s="38">
        <v>0.1</v>
      </c>
      <c r="K98" s="25" t="s">
        <v>282</v>
      </c>
    </row>
    <row r="99" spans="1:11">
      <c r="A99" s="26" t="s">
        <v>168</v>
      </c>
      <c r="B99" s="25">
        <v>1</v>
      </c>
      <c r="C99" s="25">
        <v>0</v>
      </c>
      <c r="D99" s="25">
        <v>7</v>
      </c>
      <c r="E99" s="25">
        <f t="shared" si="2"/>
        <v>7</v>
      </c>
      <c r="F99" s="25">
        <v>6</v>
      </c>
      <c r="I99" s="35">
        <v>0.71499999999999997</v>
      </c>
      <c r="J99" s="38">
        <v>0.13</v>
      </c>
      <c r="K99" s="25" t="s">
        <v>285</v>
      </c>
    </row>
    <row r="100" spans="1:11">
      <c r="B100" s="25">
        <v>2</v>
      </c>
      <c r="C100" s="25">
        <v>13</v>
      </c>
      <c r="D100" s="25">
        <v>5</v>
      </c>
      <c r="E100" s="25">
        <f t="shared" si="2"/>
        <v>18</v>
      </c>
      <c r="F100" s="25">
        <v>20</v>
      </c>
    </row>
    <row r="101" spans="1:11">
      <c r="B101" s="25">
        <v>3</v>
      </c>
      <c r="C101" s="25">
        <v>17</v>
      </c>
      <c r="D101" s="25">
        <v>18</v>
      </c>
      <c r="E101" s="25">
        <f t="shared" si="2"/>
        <v>35</v>
      </c>
      <c r="F101" s="25">
        <v>36</v>
      </c>
    </row>
    <row r="102" spans="1:11">
      <c r="A102" s="26" t="s">
        <v>169</v>
      </c>
      <c r="B102" s="25">
        <v>1</v>
      </c>
      <c r="C102" s="25">
        <v>26</v>
      </c>
      <c r="D102" s="25">
        <v>25</v>
      </c>
      <c r="E102" s="25">
        <f t="shared" si="2"/>
        <v>51</v>
      </c>
      <c r="F102" s="25">
        <v>53</v>
      </c>
    </row>
    <row r="103" spans="1:11">
      <c r="B103" s="25">
        <v>2</v>
      </c>
      <c r="C103" s="25">
        <v>15</v>
      </c>
      <c r="D103" s="25">
        <v>23</v>
      </c>
      <c r="E103" s="25">
        <f t="shared" si="2"/>
        <v>38</v>
      </c>
      <c r="F103" s="25">
        <v>40</v>
      </c>
    </row>
    <row r="104" spans="1:11">
      <c r="B104" s="25">
        <v>3</v>
      </c>
      <c r="C104" s="25">
        <v>17</v>
      </c>
      <c r="D104" s="25">
        <v>23</v>
      </c>
      <c r="E104" s="25">
        <f t="shared" si="2"/>
        <v>40</v>
      </c>
      <c r="F104" s="25">
        <v>45</v>
      </c>
      <c r="K104" s="26"/>
    </row>
    <row r="105" spans="1:11" ht="16.5">
      <c r="B105" s="26" t="s">
        <v>155</v>
      </c>
      <c r="C105" s="26" t="s">
        <v>191</v>
      </c>
      <c r="D105" s="26" t="s">
        <v>269</v>
      </c>
      <c r="E105" s="26" t="s">
        <v>192</v>
      </c>
      <c r="F105" s="26" t="s">
        <v>193</v>
      </c>
      <c r="G105" s="26" t="s">
        <v>156</v>
      </c>
      <c r="H105" s="26" t="s">
        <v>157</v>
      </c>
      <c r="K105" s="26"/>
    </row>
    <row r="106" spans="1:11">
      <c r="A106" s="26" t="s">
        <v>172</v>
      </c>
      <c r="B106" s="25">
        <v>1</v>
      </c>
      <c r="C106" s="25">
        <v>10</v>
      </c>
      <c r="D106" s="25">
        <v>10</v>
      </c>
      <c r="E106" s="25">
        <v>14</v>
      </c>
      <c r="F106" s="25">
        <v>9</v>
      </c>
      <c r="G106" s="25">
        <f t="shared" ref="G106:G120" si="3">SUM(C106:F106)</f>
        <v>43</v>
      </c>
      <c r="H106" s="25">
        <v>47</v>
      </c>
    </row>
    <row r="107" spans="1:11">
      <c r="B107" s="25">
        <v>2</v>
      </c>
      <c r="C107" s="25">
        <v>25</v>
      </c>
      <c r="D107" s="25">
        <v>12</v>
      </c>
      <c r="E107" s="25">
        <v>16</v>
      </c>
      <c r="F107" s="25">
        <v>14</v>
      </c>
      <c r="G107" s="25">
        <f t="shared" si="3"/>
        <v>67</v>
      </c>
      <c r="H107" s="25">
        <v>67</v>
      </c>
    </row>
    <row r="108" spans="1:11">
      <c r="B108" s="25">
        <v>3</v>
      </c>
      <c r="C108" s="25">
        <v>13</v>
      </c>
      <c r="D108" s="25">
        <v>10</v>
      </c>
      <c r="E108" s="25">
        <v>2</v>
      </c>
      <c r="F108" s="25">
        <v>11</v>
      </c>
      <c r="G108" s="25">
        <f t="shared" si="3"/>
        <v>36</v>
      </c>
      <c r="H108" s="25">
        <v>37</v>
      </c>
      <c r="K108" s="26"/>
    </row>
    <row r="109" spans="1:11">
      <c r="A109" s="26" t="s">
        <v>173</v>
      </c>
      <c r="B109" s="25">
        <v>1</v>
      </c>
      <c r="C109" s="25">
        <v>0</v>
      </c>
      <c r="D109" s="25">
        <v>0</v>
      </c>
      <c r="E109" s="25">
        <v>0</v>
      </c>
      <c r="F109" s="25">
        <v>0</v>
      </c>
      <c r="G109" s="25">
        <f t="shared" si="3"/>
        <v>0</v>
      </c>
      <c r="H109" s="25">
        <v>7</v>
      </c>
    </row>
    <row r="110" spans="1:11">
      <c r="B110" s="25">
        <v>2</v>
      </c>
      <c r="C110" s="25">
        <v>7</v>
      </c>
      <c r="D110" s="25">
        <v>5</v>
      </c>
      <c r="E110" s="25">
        <v>3</v>
      </c>
      <c r="F110" s="25">
        <v>5</v>
      </c>
      <c r="G110" s="25">
        <f t="shared" si="3"/>
        <v>20</v>
      </c>
      <c r="H110" s="25">
        <v>34</v>
      </c>
    </row>
    <row r="111" spans="1:11">
      <c r="B111" s="25">
        <v>3</v>
      </c>
      <c r="C111" s="25">
        <v>3</v>
      </c>
      <c r="D111" s="25">
        <v>4</v>
      </c>
      <c r="E111" s="25">
        <v>3</v>
      </c>
      <c r="F111" s="25">
        <v>7</v>
      </c>
      <c r="G111" s="25">
        <f t="shared" si="3"/>
        <v>17</v>
      </c>
      <c r="H111" s="25">
        <v>20</v>
      </c>
    </row>
    <row r="112" spans="1:11">
      <c r="A112" s="26" t="s">
        <v>174</v>
      </c>
      <c r="B112" s="25">
        <v>1</v>
      </c>
      <c r="C112" s="25">
        <v>0</v>
      </c>
      <c r="D112" s="25">
        <v>0</v>
      </c>
      <c r="E112" s="25">
        <v>0</v>
      </c>
      <c r="F112" s="25">
        <v>0</v>
      </c>
      <c r="G112" s="25">
        <f t="shared" si="3"/>
        <v>0</v>
      </c>
      <c r="H112" s="25">
        <v>14</v>
      </c>
    </row>
    <row r="113" spans="1:8">
      <c r="B113" s="25">
        <v>2</v>
      </c>
      <c r="C113" s="25">
        <v>1</v>
      </c>
      <c r="D113" s="25">
        <v>0</v>
      </c>
      <c r="E113" s="25">
        <v>2</v>
      </c>
      <c r="F113" s="25">
        <v>2</v>
      </c>
      <c r="G113" s="25">
        <f t="shared" si="3"/>
        <v>5</v>
      </c>
      <c r="H113" s="25">
        <v>16</v>
      </c>
    </row>
    <row r="114" spans="1:8">
      <c r="B114" s="25">
        <v>3</v>
      </c>
      <c r="C114" s="25">
        <v>2</v>
      </c>
      <c r="D114" s="25">
        <v>2</v>
      </c>
      <c r="E114" s="25">
        <v>2</v>
      </c>
      <c r="F114" s="25">
        <v>2</v>
      </c>
      <c r="G114" s="25">
        <f t="shared" si="3"/>
        <v>8</v>
      </c>
      <c r="H114" s="25">
        <v>19</v>
      </c>
    </row>
    <row r="115" spans="1:8">
      <c r="A115" s="26" t="s">
        <v>175</v>
      </c>
      <c r="B115" s="25">
        <v>1</v>
      </c>
      <c r="C115" s="25">
        <v>6</v>
      </c>
      <c r="D115" s="25">
        <v>11</v>
      </c>
      <c r="E115" s="25">
        <v>15</v>
      </c>
      <c r="F115" s="25">
        <v>12</v>
      </c>
      <c r="G115" s="25">
        <f t="shared" si="3"/>
        <v>44</v>
      </c>
      <c r="H115" s="25">
        <v>46</v>
      </c>
    </row>
    <row r="116" spans="1:8">
      <c r="B116" s="25">
        <v>2</v>
      </c>
      <c r="C116" s="25">
        <v>12</v>
      </c>
      <c r="D116" s="25">
        <v>11</v>
      </c>
      <c r="E116" s="25">
        <v>7</v>
      </c>
      <c r="F116" s="25">
        <v>10</v>
      </c>
      <c r="G116" s="25">
        <f t="shared" si="3"/>
        <v>40</v>
      </c>
      <c r="H116" s="25">
        <v>44</v>
      </c>
    </row>
    <row r="117" spans="1:8">
      <c r="B117" s="25">
        <v>3</v>
      </c>
      <c r="C117" s="25">
        <v>5</v>
      </c>
      <c r="D117" s="25">
        <v>2</v>
      </c>
      <c r="E117" s="25">
        <v>5</v>
      </c>
      <c r="F117" s="25">
        <v>4</v>
      </c>
      <c r="G117" s="25">
        <f t="shared" si="3"/>
        <v>16</v>
      </c>
      <c r="H117" s="25">
        <v>17</v>
      </c>
    </row>
    <row r="118" spans="1:8">
      <c r="A118" s="26" t="s">
        <v>176</v>
      </c>
      <c r="B118" s="25">
        <v>1</v>
      </c>
      <c r="C118" s="25">
        <v>1</v>
      </c>
      <c r="D118" s="25">
        <v>5</v>
      </c>
      <c r="E118" s="25">
        <v>2</v>
      </c>
      <c r="F118" s="25">
        <v>8</v>
      </c>
      <c r="G118" s="25">
        <f t="shared" si="3"/>
        <v>16</v>
      </c>
      <c r="H118" s="25">
        <v>21</v>
      </c>
    </row>
    <row r="119" spans="1:8">
      <c r="B119" s="25">
        <v>2</v>
      </c>
      <c r="C119" s="25">
        <v>5</v>
      </c>
      <c r="D119" s="25">
        <v>5</v>
      </c>
      <c r="E119" s="25">
        <v>4</v>
      </c>
      <c r="F119" s="25">
        <v>4</v>
      </c>
      <c r="G119" s="25">
        <f t="shared" si="3"/>
        <v>18</v>
      </c>
      <c r="H119" s="25">
        <v>11</v>
      </c>
    </row>
    <row r="120" spans="1:8">
      <c r="B120" s="25">
        <v>3</v>
      </c>
      <c r="C120" s="25">
        <v>0</v>
      </c>
      <c r="D120" s="25">
        <v>2</v>
      </c>
      <c r="E120" s="25">
        <v>4</v>
      </c>
      <c r="F120" s="25">
        <v>6</v>
      </c>
      <c r="G120" s="25">
        <f t="shared" si="3"/>
        <v>12</v>
      </c>
      <c r="H120" s="25">
        <v>15</v>
      </c>
    </row>
    <row r="121" spans="1:8">
      <c r="A121" s="26" t="s">
        <v>177</v>
      </c>
      <c r="B121" s="25">
        <v>1</v>
      </c>
      <c r="C121" s="25">
        <v>0</v>
      </c>
      <c r="D121" s="25">
        <v>0</v>
      </c>
      <c r="E121" s="25">
        <v>0</v>
      </c>
      <c r="F121" s="25">
        <v>0</v>
      </c>
      <c r="G121" s="25">
        <f t="shared" ref="G121:G135" si="4">SUM(C121:F121)</f>
        <v>0</v>
      </c>
      <c r="H121" s="25">
        <v>12</v>
      </c>
    </row>
    <row r="122" spans="1:8">
      <c r="B122" s="25">
        <v>2</v>
      </c>
      <c r="C122" s="25">
        <v>0</v>
      </c>
      <c r="D122" s="25">
        <v>0</v>
      </c>
      <c r="E122" s="25">
        <v>0</v>
      </c>
      <c r="F122" s="25">
        <v>0</v>
      </c>
      <c r="G122" s="25">
        <f t="shared" si="4"/>
        <v>0</v>
      </c>
      <c r="H122" s="25">
        <v>21</v>
      </c>
    </row>
    <row r="123" spans="1:8">
      <c r="B123" s="25">
        <v>3</v>
      </c>
      <c r="C123" s="25">
        <v>0</v>
      </c>
      <c r="D123" s="25">
        <v>0</v>
      </c>
      <c r="E123" s="25">
        <v>0</v>
      </c>
      <c r="F123" s="25">
        <v>0</v>
      </c>
      <c r="G123" s="25">
        <f t="shared" si="4"/>
        <v>0</v>
      </c>
      <c r="H123" s="25">
        <v>1</v>
      </c>
    </row>
    <row r="124" spans="1:8">
      <c r="A124" s="26" t="s">
        <v>178</v>
      </c>
      <c r="B124" s="25">
        <v>1</v>
      </c>
      <c r="C124" s="25">
        <v>0</v>
      </c>
      <c r="D124" s="25">
        <v>0</v>
      </c>
      <c r="E124" s="25">
        <v>0</v>
      </c>
      <c r="F124" s="25">
        <v>0</v>
      </c>
      <c r="G124" s="25">
        <f t="shared" si="4"/>
        <v>0</v>
      </c>
      <c r="H124" s="25">
        <v>17</v>
      </c>
    </row>
    <row r="125" spans="1:8">
      <c r="B125" s="25">
        <v>2</v>
      </c>
      <c r="C125" s="25">
        <v>3</v>
      </c>
      <c r="D125" s="25">
        <v>2</v>
      </c>
      <c r="E125" s="25">
        <v>2</v>
      </c>
      <c r="F125" s="25">
        <v>4</v>
      </c>
      <c r="G125" s="25">
        <f t="shared" si="4"/>
        <v>11</v>
      </c>
      <c r="H125" s="25">
        <v>18</v>
      </c>
    </row>
    <row r="126" spans="1:8">
      <c r="B126" s="25">
        <v>3</v>
      </c>
      <c r="C126" s="25">
        <v>6</v>
      </c>
      <c r="D126" s="25">
        <v>4</v>
      </c>
      <c r="E126" s="25">
        <v>5</v>
      </c>
      <c r="F126" s="25">
        <v>4</v>
      </c>
      <c r="G126" s="25">
        <f t="shared" si="4"/>
        <v>19</v>
      </c>
      <c r="H126" s="25">
        <v>20</v>
      </c>
    </row>
    <row r="127" spans="1:8">
      <c r="A127" s="26" t="s">
        <v>179</v>
      </c>
      <c r="B127" s="25">
        <v>1</v>
      </c>
      <c r="C127" s="25">
        <v>0</v>
      </c>
      <c r="D127" s="25">
        <v>0</v>
      </c>
      <c r="E127" s="25">
        <v>0</v>
      </c>
      <c r="F127" s="25">
        <v>0</v>
      </c>
      <c r="G127" s="25">
        <f t="shared" si="4"/>
        <v>0</v>
      </c>
      <c r="H127" s="25">
        <v>16</v>
      </c>
    </row>
    <row r="128" spans="1:8">
      <c r="B128" s="25">
        <v>2</v>
      </c>
      <c r="C128" s="25">
        <v>3</v>
      </c>
      <c r="D128" s="25">
        <v>3</v>
      </c>
      <c r="E128" s="25">
        <v>6</v>
      </c>
      <c r="F128" s="25">
        <v>5</v>
      </c>
      <c r="G128" s="25">
        <f t="shared" si="4"/>
        <v>17</v>
      </c>
      <c r="H128" s="25">
        <v>23</v>
      </c>
    </row>
    <row r="129" spans="1:12">
      <c r="B129" s="25">
        <v>3</v>
      </c>
      <c r="C129" s="25">
        <v>0</v>
      </c>
      <c r="D129" s="25">
        <v>1</v>
      </c>
      <c r="E129" s="25">
        <v>0</v>
      </c>
      <c r="F129" s="25">
        <v>1</v>
      </c>
      <c r="G129" s="25">
        <f t="shared" si="4"/>
        <v>2</v>
      </c>
      <c r="H129" s="25">
        <v>3</v>
      </c>
    </row>
    <row r="130" spans="1:12">
      <c r="A130" s="26" t="s">
        <v>180</v>
      </c>
      <c r="B130" s="25">
        <v>1</v>
      </c>
      <c r="C130" s="25">
        <v>18</v>
      </c>
      <c r="D130" s="25">
        <v>14</v>
      </c>
      <c r="E130" s="25">
        <v>19</v>
      </c>
      <c r="F130" s="25">
        <v>11</v>
      </c>
      <c r="G130" s="25">
        <f t="shared" si="4"/>
        <v>62</v>
      </c>
      <c r="H130" s="25">
        <v>64</v>
      </c>
    </row>
    <row r="131" spans="1:12">
      <c r="B131" s="25">
        <v>2</v>
      </c>
      <c r="C131" s="25">
        <v>6</v>
      </c>
      <c r="D131" s="25">
        <v>12</v>
      </c>
      <c r="E131" s="25">
        <v>8</v>
      </c>
      <c r="F131" s="25">
        <v>7</v>
      </c>
      <c r="G131" s="25">
        <f t="shared" si="4"/>
        <v>33</v>
      </c>
      <c r="H131" s="25">
        <v>35</v>
      </c>
    </row>
    <row r="132" spans="1:12">
      <c r="B132" s="25">
        <v>3</v>
      </c>
      <c r="C132" s="25">
        <v>8</v>
      </c>
      <c r="D132" s="25">
        <v>5</v>
      </c>
      <c r="E132" s="25">
        <v>3</v>
      </c>
      <c r="F132" s="25">
        <v>9</v>
      </c>
      <c r="G132" s="25">
        <f t="shared" si="4"/>
        <v>25</v>
      </c>
      <c r="H132" s="25">
        <v>27</v>
      </c>
    </row>
    <row r="133" spans="1:12">
      <c r="A133" s="26" t="s">
        <v>181</v>
      </c>
      <c r="B133" s="25">
        <v>1</v>
      </c>
      <c r="C133" s="25">
        <v>11</v>
      </c>
      <c r="D133" s="25">
        <v>19</v>
      </c>
      <c r="E133" s="25">
        <v>14</v>
      </c>
      <c r="F133" s="25">
        <v>19</v>
      </c>
      <c r="G133" s="25">
        <f t="shared" si="4"/>
        <v>63</v>
      </c>
      <c r="H133" s="25">
        <v>69</v>
      </c>
    </row>
    <row r="134" spans="1:12">
      <c r="B134" s="25">
        <v>2</v>
      </c>
      <c r="C134" s="25">
        <v>8</v>
      </c>
      <c r="D134" s="25">
        <v>10</v>
      </c>
      <c r="E134" s="25">
        <v>4</v>
      </c>
      <c r="F134" s="25">
        <v>12</v>
      </c>
      <c r="G134" s="25">
        <f t="shared" si="4"/>
        <v>34</v>
      </c>
      <c r="H134" s="25">
        <v>36</v>
      </c>
    </row>
    <row r="135" spans="1:12">
      <c r="B135" s="25">
        <v>3</v>
      </c>
      <c r="C135" s="25">
        <v>2</v>
      </c>
      <c r="D135" s="25">
        <v>10</v>
      </c>
      <c r="E135" s="25">
        <v>3</v>
      </c>
      <c r="F135" s="25">
        <v>7</v>
      </c>
      <c r="G135" s="25">
        <f t="shared" si="4"/>
        <v>22</v>
      </c>
      <c r="H135" s="25">
        <v>23</v>
      </c>
    </row>
    <row r="137" spans="1:12">
      <c r="A137" s="25" t="s">
        <v>278</v>
      </c>
    </row>
    <row r="138" spans="1:12">
      <c r="A138" s="25" t="s">
        <v>279</v>
      </c>
      <c r="L138" s="26"/>
    </row>
    <row r="139" spans="1:12">
      <c r="A139" s="25" t="s">
        <v>277</v>
      </c>
    </row>
    <row r="140" spans="1:12">
      <c r="A140" s="28" t="s">
        <v>160</v>
      </c>
      <c r="B140" s="26" t="s">
        <v>155</v>
      </c>
      <c r="C140" s="26" t="s">
        <v>156</v>
      </c>
      <c r="D140" s="26" t="s">
        <v>157</v>
      </c>
      <c r="E140" s="26"/>
      <c r="F140" s="26"/>
      <c r="I140" s="25" t="s">
        <v>265</v>
      </c>
    </row>
    <row r="141" spans="1:12">
      <c r="A141" s="26" t="s">
        <v>164</v>
      </c>
      <c r="B141" s="25">
        <v>1</v>
      </c>
      <c r="C141" s="25">
        <v>31</v>
      </c>
      <c r="D141" s="25">
        <v>47</v>
      </c>
      <c r="I141" s="9" t="s">
        <v>266</v>
      </c>
      <c r="J141" s="9" t="s">
        <v>8</v>
      </c>
      <c r="L141" s="26"/>
    </row>
    <row r="142" spans="1:12">
      <c r="B142" s="25">
        <v>2</v>
      </c>
      <c r="C142" s="25">
        <v>0</v>
      </c>
      <c r="D142" s="25">
        <v>1</v>
      </c>
      <c r="I142" s="30">
        <f>AVERAGE(D141:D164)</f>
        <v>22.625</v>
      </c>
      <c r="J142" s="30">
        <f>STDEV(D141:D164)/SQRT(COUNT(D141:D164))</f>
        <v>4.1304860313372886</v>
      </c>
      <c r="K142" s="25" t="s">
        <v>280</v>
      </c>
    </row>
    <row r="143" spans="1:12">
      <c r="B143" s="25">
        <v>3</v>
      </c>
      <c r="C143" s="25">
        <v>22</v>
      </c>
      <c r="D143" s="25">
        <v>25</v>
      </c>
      <c r="I143" s="30">
        <f>AVERAGE(C141:C164)</f>
        <v>17.25</v>
      </c>
      <c r="J143" s="30">
        <f>STDEV(C141:C164)/SQRT(COUNT(C141:C164))</f>
        <v>3.4247870980057531</v>
      </c>
      <c r="K143" s="25" t="s">
        <v>281</v>
      </c>
    </row>
    <row r="144" spans="1:12">
      <c r="A144" s="26" t="s">
        <v>165</v>
      </c>
      <c r="B144" s="25">
        <v>1</v>
      </c>
      <c r="C144" s="25">
        <v>56</v>
      </c>
      <c r="D144" s="25">
        <v>63</v>
      </c>
      <c r="I144" s="30">
        <f>AVERAGE(H166:H213)</f>
        <v>2.0833333333333335</v>
      </c>
      <c r="J144" s="30">
        <f>STDEV(H166:H213)/SQRT(COUNT(H166:H213))</f>
        <v>0.53081742575004587</v>
      </c>
      <c r="K144" s="25" t="s">
        <v>283</v>
      </c>
      <c r="L144" s="26"/>
    </row>
    <row r="145" spans="1:12">
      <c r="B145" s="25">
        <v>2</v>
      </c>
      <c r="C145" s="25">
        <v>24</v>
      </c>
      <c r="D145" s="25">
        <v>25</v>
      </c>
      <c r="I145" s="30">
        <f>AVERAGE(G166:G213)</f>
        <v>0.58333333333333337</v>
      </c>
      <c r="J145" s="30">
        <f>STDEV(G166:G213)/SQRT(COUNT(G166:G213))</f>
        <v>0.25756864631591286</v>
      </c>
      <c r="K145" s="25" t="s">
        <v>284</v>
      </c>
    </row>
    <row r="146" spans="1:12">
      <c r="B146" s="25">
        <v>3</v>
      </c>
      <c r="C146" s="25">
        <v>10</v>
      </c>
      <c r="D146" s="25">
        <v>9</v>
      </c>
      <c r="I146" s="9" t="s">
        <v>7</v>
      </c>
      <c r="J146" s="32" t="s">
        <v>8</v>
      </c>
    </row>
    <row r="147" spans="1:12">
      <c r="A147" s="26" t="s">
        <v>166</v>
      </c>
      <c r="B147" s="25">
        <v>1</v>
      </c>
      <c r="C147" s="25">
        <v>0</v>
      </c>
      <c r="D147" s="25">
        <v>0</v>
      </c>
      <c r="I147" s="31">
        <f>I143/I142</f>
        <v>0.76243093922651939</v>
      </c>
      <c r="J147" s="30">
        <f>SQRT(I147*(1-I147)/SUM(D141:D164))</f>
        <v>1.8263974045910701E-2</v>
      </c>
      <c r="K147" s="25" t="s">
        <v>282</v>
      </c>
      <c r="L147" s="26"/>
    </row>
    <row r="148" spans="1:12">
      <c r="B148" s="25">
        <v>2</v>
      </c>
      <c r="C148" s="25">
        <v>0</v>
      </c>
      <c r="D148" s="25">
        <v>33</v>
      </c>
      <c r="I148" s="31">
        <f>I145/I144</f>
        <v>0.27999999999999997</v>
      </c>
      <c r="J148" s="30">
        <f>SQRT(I148*(1-I148)/SUM(H166:H213))</f>
        <v>4.4899888641287293E-2</v>
      </c>
      <c r="K148" s="25" t="s">
        <v>285</v>
      </c>
    </row>
    <row r="149" spans="1:12">
      <c r="B149" s="25">
        <v>3</v>
      </c>
      <c r="C149" s="25">
        <v>0</v>
      </c>
      <c r="D149" s="25">
        <v>1</v>
      </c>
    </row>
    <row r="150" spans="1:12">
      <c r="A150" s="26" t="s">
        <v>167</v>
      </c>
      <c r="B150" s="25">
        <v>1</v>
      </c>
      <c r="C150" s="25">
        <v>19</v>
      </c>
      <c r="D150" s="25">
        <v>19</v>
      </c>
      <c r="I150" s="12" t="s">
        <v>11</v>
      </c>
      <c r="L150" s="26"/>
    </row>
    <row r="151" spans="1:12">
      <c r="B151" s="25">
        <v>2</v>
      </c>
      <c r="C151" s="25">
        <v>32</v>
      </c>
      <c r="D151" s="25">
        <v>32</v>
      </c>
      <c r="I151" s="9" t="s">
        <v>7</v>
      </c>
      <c r="J151" s="9" t="s">
        <v>8</v>
      </c>
    </row>
    <row r="152" spans="1:12">
      <c r="B152" s="25">
        <v>3</v>
      </c>
      <c r="C152" s="25">
        <v>0</v>
      </c>
      <c r="D152" s="25">
        <v>0</v>
      </c>
      <c r="I152" s="35">
        <v>0.80900000000000005</v>
      </c>
      <c r="J152" s="30">
        <v>8.5800000000000001E-2</v>
      </c>
      <c r="K152" s="25" t="s">
        <v>282</v>
      </c>
    </row>
    <row r="153" spans="1:12">
      <c r="A153" s="26" t="s">
        <v>168</v>
      </c>
      <c r="B153" s="25">
        <v>1</v>
      </c>
      <c r="C153" s="25">
        <v>11</v>
      </c>
      <c r="D153" s="25">
        <v>15</v>
      </c>
      <c r="I153" s="35">
        <v>0.153</v>
      </c>
      <c r="J153" s="30">
        <v>7.4099999999999999E-2</v>
      </c>
      <c r="K153" s="25" t="s">
        <v>285</v>
      </c>
    </row>
    <row r="154" spans="1:12">
      <c r="B154" s="25">
        <v>2</v>
      </c>
      <c r="C154" s="25">
        <v>24</v>
      </c>
      <c r="D154" s="25">
        <v>43</v>
      </c>
    </row>
    <row r="155" spans="1:12">
      <c r="B155" s="25">
        <v>3</v>
      </c>
      <c r="C155" s="25">
        <v>6</v>
      </c>
      <c r="D155" s="25">
        <v>10</v>
      </c>
    </row>
    <row r="156" spans="1:12">
      <c r="A156" s="26" t="s">
        <v>169</v>
      </c>
      <c r="B156" s="25">
        <v>1</v>
      </c>
      <c r="C156" s="25">
        <v>34</v>
      </c>
      <c r="D156" s="25">
        <v>47</v>
      </c>
    </row>
    <row r="157" spans="1:12">
      <c r="B157" s="25">
        <v>2</v>
      </c>
      <c r="C157" s="25">
        <v>22</v>
      </c>
      <c r="D157" s="25">
        <v>27</v>
      </c>
    </row>
    <row r="158" spans="1:12">
      <c r="B158" s="25">
        <v>3</v>
      </c>
      <c r="C158" s="25">
        <v>7</v>
      </c>
      <c r="D158" s="25">
        <v>8</v>
      </c>
    </row>
    <row r="159" spans="1:12">
      <c r="A159" s="26" t="s">
        <v>170</v>
      </c>
      <c r="B159" s="25">
        <v>1</v>
      </c>
      <c r="C159" s="25">
        <v>0</v>
      </c>
      <c r="D159" s="25">
        <v>0</v>
      </c>
    </row>
    <row r="160" spans="1:12">
      <c r="B160" s="25">
        <v>2</v>
      </c>
      <c r="C160" s="25">
        <v>0</v>
      </c>
      <c r="D160" s="25">
        <v>0</v>
      </c>
    </row>
    <row r="161" spans="1:8">
      <c r="B161" s="25">
        <v>3</v>
      </c>
      <c r="C161" s="25">
        <v>42</v>
      </c>
      <c r="D161" s="25">
        <v>51</v>
      </c>
    </row>
    <row r="162" spans="1:8">
      <c r="A162" s="26" t="s">
        <v>171</v>
      </c>
      <c r="B162" s="25">
        <v>1</v>
      </c>
      <c r="C162" s="25">
        <v>42</v>
      </c>
      <c r="D162" s="25">
        <v>54</v>
      </c>
    </row>
    <row r="163" spans="1:8">
      <c r="B163" s="25">
        <v>2</v>
      </c>
      <c r="C163" s="25">
        <v>0</v>
      </c>
      <c r="D163" s="25">
        <v>1</v>
      </c>
    </row>
    <row r="164" spans="1:8">
      <c r="B164" s="25">
        <v>3</v>
      </c>
      <c r="C164" s="25">
        <v>32</v>
      </c>
      <c r="D164" s="25">
        <v>32</v>
      </c>
    </row>
    <row r="165" spans="1:8" ht="16.5">
      <c r="B165" s="26" t="s">
        <v>155</v>
      </c>
      <c r="C165" s="26" t="s">
        <v>191</v>
      </c>
      <c r="D165" s="26" t="s">
        <v>269</v>
      </c>
      <c r="E165" s="26" t="s">
        <v>192</v>
      </c>
      <c r="F165" s="26" t="s">
        <v>193</v>
      </c>
      <c r="G165" s="26" t="s">
        <v>156</v>
      </c>
      <c r="H165" s="26" t="s">
        <v>157</v>
      </c>
    </row>
    <row r="166" spans="1:8">
      <c r="A166" s="26" t="s">
        <v>172</v>
      </c>
      <c r="B166" s="25">
        <v>1</v>
      </c>
      <c r="G166" s="25">
        <f t="shared" ref="G166:G195" si="5">SUM(C166:F166)</f>
        <v>0</v>
      </c>
      <c r="H166" s="25">
        <v>0</v>
      </c>
    </row>
    <row r="167" spans="1:8">
      <c r="B167" s="25">
        <v>2</v>
      </c>
      <c r="G167" s="25">
        <f t="shared" si="5"/>
        <v>0</v>
      </c>
      <c r="H167" s="25">
        <v>1</v>
      </c>
    </row>
    <row r="168" spans="1:8">
      <c r="B168" s="25">
        <v>3</v>
      </c>
      <c r="G168" s="25">
        <f t="shared" si="5"/>
        <v>0</v>
      </c>
      <c r="H168" s="25">
        <v>0</v>
      </c>
    </row>
    <row r="169" spans="1:8">
      <c r="A169" s="26" t="s">
        <v>173</v>
      </c>
      <c r="B169" s="25">
        <v>1</v>
      </c>
      <c r="G169" s="25">
        <f t="shared" si="5"/>
        <v>0</v>
      </c>
      <c r="H169" s="25">
        <v>5</v>
      </c>
    </row>
    <row r="170" spans="1:8">
      <c r="B170" s="25">
        <v>2</v>
      </c>
      <c r="G170" s="25">
        <f t="shared" si="5"/>
        <v>0</v>
      </c>
      <c r="H170" s="25">
        <v>6</v>
      </c>
    </row>
    <row r="171" spans="1:8">
      <c r="B171" s="25">
        <v>3</v>
      </c>
      <c r="G171" s="25">
        <f t="shared" si="5"/>
        <v>0</v>
      </c>
      <c r="H171" s="25">
        <v>11</v>
      </c>
    </row>
    <row r="172" spans="1:8">
      <c r="A172" s="26" t="s">
        <v>174</v>
      </c>
      <c r="B172" s="25">
        <v>1</v>
      </c>
      <c r="G172" s="25">
        <f t="shared" si="5"/>
        <v>0</v>
      </c>
      <c r="H172" s="25">
        <v>1</v>
      </c>
    </row>
    <row r="173" spans="1:8">
      <c r="B173" s="25">
        <v>2</v>
      </c>
      <c r="G173" s="25">
        <f t="shared" si="5"/>
        <v>0</v>
      </c>
      <c r="H173" s="25">
        <v>0</v>
      </c>
    </row>
    <row r="174" spans="1:8">
      <c r="B174" s="25">
        <v>3</v>
      </c>
      <c r="G174" s="25">
        <f t="shared" si="5"/>
        <v>0</v>
      </c>
      <c r="H174" s="25">
        <v>3</v>
      </c>
    </row>
    <row r="175" spans="1:8">
      <c r="A175" s="26" t="s">
        <v>175</v>
      </c>
      <c r="B175" s="25">
        <v>1</v>
      </c>
      <c r="C175" s="25">
        <v>1</v>
      </c>
      <c r="G175" s="25">
        <f t="shared" si="5"/>
        <v>1</v>
      </c>
      <c r="H175" s="25">
        <v>5</v>
      </c>
    </row>
    <row r="176" spans="1:8">
      <c r="B176" s="25">
        <v>2</v>
      </c>
      <c r="G176" s="25">
        <f t="shared" si="5"/>
        <v>0</v>
      </c>
      <c r="H176" s="25">
        <v>0</v>
      </c>
    </row>
    <row r="177" spans="1:8">
      <c r="B177" s="25">
        <v>3</v>
      </c>
      <c r="E177" s="25">
        <v>1</v>
      </c>
      <c r="G177" s="25">
        <f t="shared" si="5"/>
        <v>1</v>
      </c>
      <c r="H177" s="25">
        <v>8</v>
      </c>
    </row>
    <row r="178" spans="1:8">
      <c r="A178" s="26" t="s">
        <v>176</v>
      </c>
      <c r="B178" s="25">
        <v>1</v>
      </c>
      <c r="F178" s="25">
        <v>2</v>
      </c>
      <c r="G178" s="25">
        <f t="shared" si="5"/>
        <v>2</v>
      </c>
      <c r="H178" s="25">
        <v>6</v>
      </c>
    </row>
    <row r="179" spans="1:8">
      <c r="B179" s="25">
        <v>2</v>
      </c>
      <c r="C179" s="25">
        <v>1</v>
      </c>
      <c r="D179" s="25">
        <v>1</v>
      </c>
      <c r="G179" s="25">
        <f t="shared" si="5"/>
        <v>2</v>
      </c>
      <c r="H179" s="25">
        <v>4</v>
      </c>
    </row>
    <row r="180" spans="1:8">
      <c r="B180" s="25">
        <v>3</v>
      </c>
      <c r="C180" s="25">
        <v>2</v>
      </c>
      <c r="D180" s="25">
        <v>6</v>
      </c>
      <c r="E180" s="25">
        <v>1</v>
      </c>
      <c r="G180" s="25">
        <f t="shared" si="5"/>
        <v>9</v>
      </c>
      <c r="H180" s="25">
        <v>14</v>
      </c>
    </row>
    <row r="181" spans="1:8">
      <c r="A181" s="26" t="s">
        <v>177</v>
      </c>
      <c r="B181" s="25">
        <v>1</v>
      </c>
      <c r="G181" s="25">
        <f t="shared" si="5"/>
        <v>0</v>
      </c>
      <c r="H181" s="25">
        <v>0</v>
      </c>
    </row>
    <row r="182" spans="1:8">
      <c r="B182" s="25">
        <v>2</v>
      </c>
      <c r="G182" s="25">
        <f t="shared" si="5"/>
        <v>0</v>
      </c>
      <c r="H182" s="25">
        <v>0</v>
      </c>
    </row>
    <row r="183" spans="1:8">
      <c r="B183" s="25">
        <v>3</v>
      </c>
      <c r="G183" s="25">
        <f t="shared" si="5"/>
        <v>0</v>
      </c>
      <c r="H183" s="25">
        <v>0</v>
      </c>
    </row>
    <row r="184" spans="1:8">
      <c r="A184" s="26" t="s">
        <v>178</v>
      </c>
      <c r="B184" s="25">
        <v>1</v>
      </c>
      <c r="G184" s="25">
        <f t="shared" si="5"/>
        <v>0</v>
      </c>
      <c r="H184" s="25">
        <v>0</v>
      </c>
    </row>
    <row r="185" spans="1:8">
      <c r="B185" s="25">
        <v>2</v>
      </c>
      <c r="G185" s="25">
        <f t="shared" si="5"/>
        <v>0</v>
      </c>
      <c r="H185" s="25">
        <v>0</v>
      </c>
    </row>
    <row r="186" spans="1:8">
      <c r="B186" s="25">
        <v>3</v>
      </c>
      <c r="G186" s="25">
        <f t="shared" si="5"/>
        <v>0</v>
      </c>
      <c r="H186" s="25">
        <v>0</v>
      </c>
    </row>
    <row r="187" spans="1:8">
      <c r="A187" s="26" t="s">
        <v>179</v>
      </c>
      <c r="B187" s="25">
        <v>1</v>
      </c>
      <c r="G187" s="25">
        <f t="shared" si="5"/>
        <v>0</v>
      </c>
      <c r="H187" s="25">
        <v>0</v>
      </c>
    </row>
    <row r="188" spans="1:8">
      <c r="B188" s="25">
        <v>2</v>
      </c>
      <c r="G188" s="25">
        <f t="shared" si="5"/>
        <v>0</v>
      </c>
      <c r="H188" s="25">
        <v>0</v>
      </c>
    </row>
    <row r="189" spans="1:8">
      <c r="B189" s="25">
        <v>3</v>
      </c>
      <c r="G189" s="25">
        <f t="shared" si="5"/>
        <v>0</v>
      </c>
      <c r="H189" s="25">
        <v>2</v>
      </c>
    </row>
    <row r="190" spans="1:8">
      <c r="A190" s="26" t="s">
        <v>180</v>
      </c>
      <c r="B190" s="25">
        <v>1</v>
      </c>
      <c r="G190" s="25">
        <f t="shared" si="5"/>
        <v>0</v>
      </c>
      <c r="H190" s="25">
        <v>0</v>
      </c>
    </row>
    <row r="191" spans="1:8">
      <c r="B191" s="25">
        <v>2</v>
      </c>
      <c r="G191" s="25">
        <f t="shared" si="5"/>
        <v>0</v>
      </c>
      <c r="H191" s="25">
        <v>0</v>
      </c>
    </row>
    <row r="192" spans="1:8">
      <c r="B192" s="25">
        <v>3</v>
      </c>
      <c r="G192" s="25">
        <f t="shared" si="5"/>
        <v>0</v>
      </c>
      <c r="H192" s="25">
        <v>0</v>
      </c>
    </row>
    <row r="193" spans="1:8">
      <c r="A193" s="26" t="s">
        <v>181</v>
      </c>
      <c r="B193" s="25">
        <v>1</v>
      </c>
      <c r="G193" s="25">
        <f t="shared" si="5"/>
        <v>0</v>
      </c>
      <c r="H193" s="25">
        <v>0</v>
      </c>
    </row>
    <row r="194" spans="1:8">
      <c r="B194" s="25">
        <v>2</v>
      </c>
      <c r="G194" s="25">
        <f t="shared" si="5"/>
        <v>0</v>
      </c>
      <c r="H194" s="25">
        <v>0</v>
      </c>
    </row>
    <row r="195" spans="1:8">
      <c r="B195" s="25">
        <v>3</v>
      </c>
      <c r="G195" s="25">
        <f t="shared" si="5"/>
        <v>0</v>
      </c>
      <c r="H195" s="25">
        <v>1</v>
      </c>
    </row>
    <row r="196" spans="1:8">
      <c r="A196" s="26" t="s">
        <v>182</v>
      </c>
      <c r="B196" s="25">
        <v>1</v>
      </c>
      <c r="G196" s="25">
        <f t="shared" ref="G196:G201" si="6">SUM(C196:F196)</f>
        <v>0</v>
      </c>
      <c r="H196" s="25">
        <v>1</v>
      </c>
    </row>
    <row r="197" spans="1:8">
      <c r="B197" s="25">
        <v>2</v>
      </c>
      <c r="G197" s="25">
        <f t="shared" si="6"/>
        <v>0</v>
      </c>
      <c r="H197" s="25">
        <v>0</v>
      </c>
    </row>
    <row r="198" spans="1:8">
      <c r="B198" s="25">
        <v>3</v>
      </c>
      <c r="G198" s="25">
        <f t="shared" si="6"/>
        <v>0</v>
      </c>
      <c r="H198" s="25">
        <v>0</v>
      </c>
    </row>
    <row r="199" spans="1:8">
      <c r="A199" s="26" t="s">
        <v>183</v>
      </c>
      <c r="B199" s="25">
        <v>1</v>
      </c>
      <c r="C199" s="25">
        <v>1</v>
      </c>
      <c r="D199" s="25">
        <v>2</v>
      </c>
      <c r="E199" s="25">
        <v>2</v>
      </c>
      <c r="F199" s="25">
        <v>2</v>
      </c>
      <c r="G199" s="25">
        <f t="shared" si="6"/>
        <v>7</v>
      </c>
      <c r="H199" s="25">
        <v>14</v>
      </c>
    </row>
    <row r="200" spans="1:8">
      <c r="B200" s="25">
        <v>2</v>
      </c>
      <c r="C200" s="25">
        <v>2</v>
      </c>
      <c r="D200" s="25">
        <v>1</v>
      </c>
      <c r="E200" s="25">
        <v>1</v>
      </c>
      <c r="F200" s="25">
        <v>1</v>
      </c>
      <c r="G200" s="25">
        <f t="shared" si="6"/>
        <v>5</v>
      </c>
      <c r="H200" s="25">
        <v>10</v>
      </c>
    </row>
    <row r="201" spans="1:8">
      <c r="B201" s="25">
        <v>3</v>
      </c>
      <c r="F201" s="25">
        <v>1</v>
      </c>
      <c r="G201" s="25">
        <f t="shared" si="6"/>
        <v>1</v>
      </c>
      <c r="H201" s="25">
        <v>2</v>
      </c>
    </row>
    <row r="202" spans="1:8">
      <c r="A202" s="26" t="s">
        <v>184</v>
      </c>
      <c r="B202" s="25">
        <v>1</v>
      </c>
      <c r="G202" s="25">
        <f>SUM(C202:F202)</f>
        <v>0</v>
      </c>
      <c r="H202" s="25">
        <v>0</v>
      </c>
    </row>
    <row r="203" spans="1:8">
      <c r="B203" s="25">
        <v>2</v>
      </c>
      <c r="G203" s="25">
        <f t="shared" ref="G203:G213" si="7">SUM(C203:F203)</f>
        <v>0</v>
      </c>
      <c r="H203" s="25">
        <v>1</v>
      </c>
    </row>
    <row r="204" spans="1:8">
      <c r="B204" s="25">
        <v>3</v>
      </c>
      <c r="G204" s="25">
        <f t="shared" si="7"/>
        <v>0</v>
      </c>
      <c r="H204" s="25">
        <v>0</v>
      </c>
    </row>
    <row r="205" spans="1:8">
      <c r="A205" s="26" t="s">
        <v>185</v>
      </c>
      <c r="B205" s="25">
        <v>1</v>
      </c>
      <c r="G205" s="25">
        <f t="shared" si="7"/>
        <v>0</v>
      </c>
      <c r="H205" s="25">
        <v>0</v>
      </c>
    </row>
    <row r="206" spans="1:8">
      <c r="B206" s="25">
        <v>2</v>
      </c>
      <c r="G206" s="25">
        <f t="shared" si="7"/>
        <v>0</v>
      </c>
      <c r="H206" s="25">
        <v>1</v>
      </c>
    </row>
    <row r="207" spans="1:8">
      <c r="B207" s="25">
        <v>3</v>
      </c>
      <c r="G207" s="25">
        <f t="shared" si="7"/>
        <v>0</v>
      </c>
      <c r="H207" s="25">
        <v>0</v>
      </c>
    </row>
    <row r="208" spans="1:8">
      <c r="A208" s="26" t="s">
        <v>186</v>
      </c>
      <c r="B208" s="25">
        <v>1</v>
      </c>
      <c r="G208" s="25">
        <f t="shared" si="7"/>
        <v>0</v>
      </c>
      <c r="H208" s="25">
        <v>1</v>
      </c>
    </row>
    <row r="209" spans="1:17">
      <c r="B209" s="25">
        <v>2</v>
      </c>
      <c r="G209" s="25">
        <f t="shared" si="7"/>
        <v>0</v>
      </c>
      <c r="H209" s="25">
        <v>0</v>
      </c>
    </row>
    <row r="210" spans="1:17">
      <c r="B210" s="25">
        <v>3</v>
      </c>
      <c r="G210" s="25">
        <f t="shared" si="7"/>
        <v>0</v>
      </c>
      <c r="H210" s="25">
        <v>1</v>
      </c>
    </row>
    <row r="211" spans="1:17">
      <c r="A211" s="26" t="s">
        <v>187</v>
      </c>
      <c r="B211" s="25">
        <v>1</v>
      </c>
      <c r="G211" s="25">
        <f t="shared" si="7"/>
        <v>0</v>
      </c>
      <c r="H211" s="25">
        <v>2</v>
      </c>
    </row>
    <row r="212" spans="1:17">
      <c r="B212" s="25">
        <v>2</v>
      </c>
      <c r="G212" s="25">
        <f t="shared" si="7"/>
        <v>0</v>
      </c>
      <c r="H212" s="25">
        <v>0</v>
      </c>
    </row>
    <row r="213" spans="1:17">
      <c r="B213" s="25">
        <v>3</v>
      </c>
      <c r="G213" s="25">
        <f t="shared" si="7"/>
        <v>0</v>
      </c>
      <c r="H213" s="25">
        <v>0</v>
      </c>
    </row>
    <row r="215" spans="1:17">
      <c r="A215" s="25" t="s">
        <v>278</v>
      </c>
    </row>
    <row r="216" spans="1:17">
      <c r="A216" s="25" t="s">
        <v>279</v>
      </c>
    </row>
    <row r="217" spans="1:17">
      <c r="A217" s="25" t="s">
        <v>277</v>
      </c>
    </row>
    <row r="218" spans="1:17">
      <c r="A218" s="28" t="s">
        <v>161</v>
      </c>
      <c r="B218" s="26" t="s">
        <v>155</v>
      </c>
      <c r="C218" s="26" t="s">
        <v>156</v>
      </c>
      <c r="D218" s="26" t="s">
        <v>157</v>
      </c>
      <c r="E218" s="26"/>
      <c r="F218" s="26"/>
      <c r="I218" s="25" t="s">
        <v>265</v>
      </c>
      <c r="Q218" s="26"/>
    </row>
    <row r="219" spans="1:17">
      <c r="A219" s="26" t="s">
        <v>164</v>
      </c>
      <c r="B219" s="25">
        <v>1</v>
      </c>
      <c r="C219" s="25">
        <v>9</v>
      </c>
      <c r="D219" s="25">
        <v>45</v>
      </c>
      <c r="I219" s="9" t="s">
        <v>266</v>
      </c>
      <c r="J219" s="9" t="s">
        <v>8</v>
      </c>
    </row>
    <row r="220" spans="1:17">
      <c r="B220" s="25">
        <v>2</v>
      </c>
      <c r="C220" s="25">
        <v>32</v>
      </c>
      <c r="D220" s="25">
        <v>34</v>
      </c>
      <c r="I220" s="30">
        <f>AVERAGE(D219:D239)</f>
        <v>25.333333333333332</v>
      </c>
      <c r="J220" s="30">
        <f>STDEV(D219:D239)/SQRT(COUNT(D219:D239))</f>
        <v>3.8602574139022519</v>
      </c>
      <c r="K220" s="25" t="s">
        <v>280</v>
      </c>
    </row>
    <row r="221" spans="1:17">
      <c r="B221" s="25">
        <v>3</v>
      </c>
      <c r="C221" s="25">
        <v>16</v>
      </c>
      <c r="D221" s="25">
        <v>16</v>
      </c>
      <c r="I221" s="30">
        <f>AVERAGE(C219:C239)</f>
        <v>17.571428571428573</v>
      </c>
      <c r="J221" s="30">
        <f>STDEV(C219:C239)/SQRT(COUNT(C219:C239))</f>
        <v>3.0570538482814653</v>
      </c>
      <c r="K221" s="25" t="s">
        <v>281</v>
      </c>
    </row>
    <row r="222" spans="1:17">
      <c r="A222" s="26" t="s">
        <v>165</v>
      </c>
      <c r="B222" s="25">
        <v>1</v>
      </c>
      <c r="C222" s="25">
        <v>16</v>
      </c>
      <c r="D222" s="25">
        <v>23</v>
      </c>
      <c r="I222" s="30">
        <f>AVERAGE(D241:D288)</f>
        <v>0</v>
      </c>
      <c r="J222" s="30">
        <f>STDEV(D241:D288)/SQRT(COUNT(D241:D288))</f>
        <v>0</v>
      </c>
      <c r="K222" s="25" t="s">
        <v>283</v>
      </c>
    </row>
    <row r="223" spans="1:17">
      <c r="B223" s="25">
        <v>2</v>
      </c>
      <c r="C223" s="25">
        <v>52</v>
      </c>
      <c r="D223" s="25">
        <v>58</v>
      </c>
      <c r="I223" s="30">
        <f>AVERAGE(C241:C288)</f>
        <v>0</v>
      </c>
      <c r="J223" s="30">
        <f>STDEV(C241:C288)/SQRT(COUNT(C241:C288))</f>
        <v>0</v>
      </c>
      <c r="K223" s="25" t="s">
        <v>284</v>
      </c>
    </row>
    <row r="224" spans="1:17">
      <c r="B224" s="25">
        <v>3</v>
      </c>
      <c r="C224" s="25">
        <v>18</v>
      </c>
      <c r="D224" s="25">
        <v>20</v>
      </c>
      <c r="I224" s="9" t="s">
        <v>7</v>
      </c>
      <c r="J224" s="32" t="s">
        <v>298</v>
      </c>
    </row>
    <row r="225" spans="1:11">
      <c r="A225" s="26" t="s">
        <v>166</v>
      </c>
      <c r="B225" s="25">
        <v>1</v>
      </c>
      <c r="C225" s="25">
        <v>26</v>
      </c>
      <c r="D225" s="25">
        <v>48</v>
      </c>
      <c r="I225" s="31">
        <f>I221/I220</f>
        <v>0.69360902255639112</v>
      </c>
      <c r="J225" s="30">
        <f>SQRT(I225*(1-I225)/SUM(D219:D239))</f>
        <v>1.9986628348806261E-2</v>
      </c>
      <c r="K225" s="25" t="s">
        <v>282</v>
      </c>
    </row>
    <row r="226" spans="1:11">
      <c r="B226" s="25">
        <v>2</v>
      </c>
      <c r="C226" s="25">
        <v>19</v>
      </c>
      <c r="D226" s="25">
        <v>21</v>
      </c>
      <c r="I226" s="33" t="s">
        <v>286</v>
      </c>
      <c r="J226" s="33" t="s">
        <v>286</v>
      </c>
      <c r="K226" s="25" t="s">
        <v>285</v>
      </c>
    </row>
    <row r="227" spans="1:11">
      <c r="B227" s="25">
        <v>3</v>
      </c>
      <c r="C227" s="25">
        <v>25</v>
      </c>
      <c r="D227" s="25">
        <v>27</v>
      </c>
    </row>
    <row r="228" spans="1:11">
      <c r="A228" s="26" t="s">
        <v>167</v>
      </c>
      <c r="B228" s="25">
        <v>1</v>
      </c>
      <c r="C228" s="25">
        <v>43</v>
      </c>
      <c r="D228" s="25">
        <v>48</v>
      </c>
      <c r="I228" s="12" t="s">
        <v>11</v>
      </c>
    </row>
    <row r="229" spans="1:11">
      <c r="B229" s="25">
        <v>2</v>
      </c>
      <c r="C229" s="25">
        <v>5</v>
      </c>
      <c r="D229" s="25">
        <v>9</v>
      </c>
      <c r="I229" s="9" t="s">
        <v>7</v>
      </c>
      <c r="J229" s="9" t="s">
        <v>8</v>
      </c>
    </row>
    <row r="230" spans="1:11">
      <c r="B230" s="25">
        <v>3</v>
      </c>
      <c r="C230" s="25">
        <v>16</v>
      </c>
      <c r="D230" s="25">
        <v>16</v>
      </c>
      <c r="I230" s="35">
        <v>0.83099999999999996</v>
      </c>
      <c r="J230" s="25">
        <v>6.4000000000000001E-2</v>
      </c>
      <c r="K230" s="25" t="s">
        <v>282</v>
      </c>
    </row>
    <row r="231" spans="1:11">
      <c r="A231" s="26" t="s">
        <v>168</v>
      </c>
      <c r="B231" s="25">
        <v>1</v>
      </c>
      <c r="C231" s="25">
        <v>6</v>
      </c>
      <c r="D231" s="25">
        <v>35</v>
      </c>
      <c r="I231" s="33" t="s">
        <v>286</v>
      </c>
      <c r="J231" s="34" t="s">
        <v>286</v>
      </c>
      <c r="K231" s="25" t="s">
        <v>285</v>
      </c>
    </row>
    <row r="232" spans="1:11">
      <c r="B232" s="25">
        <v>2</v>
      </c>
      <c r="C232" s="25">
        <v>36</v>
      </c>
      <c r="D232" s="25">
        <v>37</v>
      </c>
    </row>
    <row r="233" spans="1:11">
      <c r="B233" s="25">
        <v>3</v>
      </c>
      <c r="C233" s="25">
        <v>3</v>
      </c>
      <c r="D233" s="25">
        <v>3</v>
      </c>
    </row>
    <row r="234" spans="1:11">
      <c r="A234" s="26" t="s">
        <v>169</v>
      </c>
      <c r="B234" s="25">
        <v>1</v>
      </c>
      <c r="C234" s="25">
        <v>17</v>
      </c>
      <c r="D234" s="25">
        <v>23</v>
      </c>
    </row>
    <row r="235" spans="1:11">
      <c r="B235" s="25">
        <v>2</v>
      </c>
      <c r="C235" s="25">
        <v>5</v>
      </c>
      <c r="D235" s="25">
        <v>6</v>
      </c>
    </row>
    <row r="236" spans="1:11">
      <c r="B236" s="25">
        <v>3</v>
      </c>
      <c r="C236" s="25">
        <v>0</v>
      </c>
      <c r="D236" s="25">
        <v>0</v>
      </c>
    </row>
    <row r="237" spans="1:11">
      <c r="A237" s="26" t="s">
        <v>170</v>
      </c>
      <c r="B237" s="25">
        <v>1</v>
      </c>
      <c r="C237" s="25">
        <v>0</v>
      </c>
      <c r="D237" s="25">
        <v>1</v>
      </c>
    </row>
    <row r="238" spans="1:11">
      <c r="B238" s="25">
        <v>2</v>
      </c>
      <c r="C238" s="25">
        <v>14</v>
      </c>
      <c r="D238" s="25">
        <v>51</v>
      </c>
    </row>
    <row r="239" spans="1:11">
      <c r="B239" s="25">
        <v>3</v>
      </c>
      <c r="C239" s="25">
        <v>11</v>
      </c>
      <c r="D239" s="25">
        <v>11</v>
      </c>
    </row>
    <row r="240" spans="1:11">
      <c r="B240" s="26" t="s">
        <v>155</v>
      </c>
      <c r="C240" s="26" t="s">
        <v>156</v>
      </c>
      <c r="D240" s="26" t="s">
        <v>157</v>
      </c>
    </row>
    <row r="241" spans="1:4">
      <c r="A241" s="26" t="s">
        <v>172</v>
      </c>
      <c r="B241" s="25">
        <v>1</v>
      </c>
      <c r="C241" s="25">
        <v>0</v>
      </c>
      <c r="D241" s="25">
        <v>0</v>
      </c>
    </row>
    <row r="242" spans="1:4">
      <c r="B242" s="25">
        <v>2</v>
      </c>
      <c r="C242" s="25">
        <v>0</v>
      </c>
      <c r="D242" s="25">
        <v>0</v>
      </c>
    </row>
    <row r="243" spans="1:4">
      <c r="B243" s="25">
        <v>3</v>
      </c>
      <c r="C243" s="25">
        <v>0</v>
      </c>
      <c r="D243" s="25">
        <v>0</v>
      </c>
    </row>
    <row r="244" spans="1:4">
      <c r="A244" s="26" t="s">
        <v>173</v>
      </c>
      <c r="B244" s="25">
        <v>1</v>
      </c>
      <c r="C244" s="25">
        <v>0</v>
      </c>
      <c r="D244" s="25">
        <v>0</v>
      </c>
    </row>
    <row r="245" spans="1:4">
      <c r="B245" s="25">
        <v>2</v>
      </c>
      <c r="C245" s="25">
        <v>0</v>
      </c>
      <c r="D245" s="25">
        <v>0</v>
      </c>
    </row>
    <row r="246" spans="1:4">
      <c r="B246" s="25">
        <v>3</v>
      </c>
      <c r="C246" s="25">
        <v>0</v>
      </c>
      <c r="D246" s="25">
        <v>0</v>
      </c>
    </row>
    <row r="247" spans="1:4">
      <c r="A247" s="26" t="s">
        <v>174</v>
      </c>
      <c r="B247" s="25">
        <v>1</v>
      </c>
      <c r="C247" s="25">
        <v>0</v>
      </c>
      <c r="D247" s="25">
        <v>0</v>
      </c>
    </row>
    <row r="248" spans="1:4">
      <c r="B248" s="25">
        <v>2</v>
      </c>
      <c r="C248" s="25">
        <v>0</v>
      </c>
      <c r="D248" s="25">
        <v>0</v>
      </c>
    </row>
    <row r="249" spans="1:4">
      <c r="B249" s="25">
        <v>3</v>
      </c>
      <c r="C249" s="25">
        <v>0</v>
      </c>
      <c r="D249" s="25">
        <v>0</v>
      </c>
    </row>
    <row r="250" spans="1:4">
      <c r="A250" s="26" t="s">
        <v>175</v>
      </c>
      <c r="B250" s="25">
        <v>1</v>
      </c>
      <c r="C250" s="25">
        <v>0</v>
      </c>
      <c r="D250" s="25">
        <v>0</v>
      </c>
    </row>
    <row r="251" spans="1:4">
      <c r="B251" s="25">
        <v>2</v>
      </c>
      <c r="C251" s="25">
        <v>0</v>
      </c>
      <c r="D251" s="25">
        <v>0</v>
      </c>
    </row>
    <row r="252" spans="1:4">
      <c r="B252" s="25">
        <v>3</v>
      </c>
      <c r="C252" s="25">
        <v>0</v>
      </c>
      <c r="D252" s="25">
        <v>0</v>
      </c>
    </row>
    <row r="253" spans="1:4">
      <c r="A253" s="26" t="s">
        <v>176</v>
      </c>
      <c r="B253" s="25">
        <v>1</v>
      </c>
      <c r="C253" s="25">
        <v>0</v>
      </c>
      <c r="D253" s="25">
        <v>0</v>
      </c>
    </row>
    <row r="254" spans="1:4">
      <c r="B254" s="25">
        <v>2</v>
      </c>
      <c r="C254" s="25">
        <v>0</v>
      </c>
      <c r="D254" s="25">
        <v>0</v>
      </c>
    </row>
    <row r="255" spans="1:4">
      <c r="B255" s="25">
        <v>3</v>
      </c>
      <c r="C255" s="25">
        <v>0</v>
      </c>
      <c r="D255" s="25">
        <v>0</v>
      </c>
    </row>
    <row r="256" spans="1:4">
      <c r="A256" s="26" t="s">
        <v>177</v>
      </c>
      <c r="B256" s="25">
        <v>1</v>
      </c>
      <c r="C256" s="25">
        <v>0</v>
      </c>
      <c r="D256" s="25">
        <v>0</v>
      </c>
    </row>
    <row r="257" spans="1:4">
      <c r="B257" s="25">
        <v>2</v>
      </c>
      <c r="C257" s="25">
        <v>0</v>
      </c>
      <c r="D257" s="25">
        <v>0</v>
      </c>
    </row>
    <row r="258" spans="1:4">
      <c r="B258" s="25">
        <v>3</v>
      </c>
      <c r="C258" s="25">
        <v>0</v>
      </c>
      <c r="D258" s="25">
        <v>0</v>
      </c>
    </row>
    <row r="259" spans="1:4">
      <c r="A259" s="26" t="s">
        <v>178</v>
      </c>
      <c r="B259" s="25">
        <v>1</v>
      </c>
      <c r="C259" s="25">
        <v>0</v>
      </c>
      <c r="D259" s="25">
        <v>0</v>
      </c>
    </row>
    <row r="260" spans="1:4">
      <c r="B260" s="25">
        <v>2</v>
      </c>
      <c r="C260" s="25">
        <v>0</v>
      </c>
      <c r="D260" s="25">
        <v>0</v>
      </c>
    </row>
    <row r="261" spans="1:4">
      <c r="B261" s="25">
        <v>3</v>
      </c>
      <c r="C261" s="25">
        <v>0</v>
      </c>
      <c r="D261" s="25">
        <v>0</v>
      </c>
    </row>
    <row r="262" spans="1:4">
      <c r="A262" s="26" t="s">
        <v>179</v>
      </c>
      <c r="B262" s="25">
        <v>1</v>
      </c>
      <c r="C262" s="25">
        <v>0</v>
      </c>
      <c r="D262" s="25">
        <v>0</v>
      </c>
    </row>
    <row r="263" spans="1:4">
      <c r="B263" s="25">
        <v>2</v>
      </c>
      <c r="C263" s="25">
        <v>0</v>
      </c>
      <c r="D263" s="25">
        <v>0</v>
      </c>
    </row>
    <row r="264" spans="1:4">
      <c r="B264" s="25">
        <v>3</v>
      </c>
      <c r="C264" s="25">
        <v>0</v>
      </c>
      <c r="D264" s="25">
        <v>0</v>
      </c>
    </row>
    <row r="265" spans="1:4">
      <c r="A265" s="26" t="s">
        <v>180</v>
      </c>
      <c r="B265" s="25">
        <v>1</v>
      </c>
      <c r="C265" s="25">
        <v>0</v>
      </c>
      <c r="D265" s="25">
        <v>0</v>
      </c>
    </row>
    <row r="266" spans="1:4">
      <c r="B266" s="25">
        <v>2</v>
      </c>
      <c r="C266" s="25">
        <v>0</v>
      </c>
      <c r="D266" s="25">
        <v>0</v>
      </c>
    </row>
    <row r="267" spans="1:4">
      <c r="B267" s="25">
        <v>3</v>
      </c>
      <c r="C267" s="25">
        <v>0</v>
      </c>
      <c r="D267" s="25">
        <v>0</v>
      </c>
    </row>
    <row r="268" spans="1:4">
      <c r="A268" s="26" t="s">
        <v>181</v>
      </c>
      <c r="B268" s="25">
        <v>1</v>
      </c>
      <c r="C268" s="25">
        <v>0</v>
      </c>
      <c r="D268" s="25">
        <v>0</v>
      </c>
    </row>
    <row r="269" spans="1:4">
      <c r="B269" s="25">
        <v>2</v>
      </c>
      <c r="C269" s="25">
        <v>0</v>
      </c>
      <c r="D269" s="25">
        <v>0</v>
      </c>
    </row>
    <row r="270" spans="1:4">
      <c r="B270" s="25">
        <v>3</v>
      </c>
      <c r="C270" s="25">
        <v>0</v>
      </c>
      <c r="D270" s="25">
        <v>0</v>
      </c>
    </row>
    <row r="271" spans="1:4">
      <c r="A271" s="26" t="s">
        <v>182</v>
      </c>
      <c r="B271" s="25">
        <v>1</v>
      </c>
      <c r="C271" s="25">
        <v>0</v>
      </c>
      <c r="D271" s="25">
        <v>0</v>
      </c>
    </row>
    <row r="272" spans="1:4">
      <c r="B272" s="25">
        <v>2</v>
      </c>
      <c r="C272" s="25">
        <v>0</v>
      </c>
      <c r="D272" s="25">
        <v>0</v>
      </c>
    </row>
    <row r="273" spans="1:4">
      <c r="B273" s="25">
        <v>3</v>
      </c>
      <c r="C273" s="25">
        <v>0</v>
      </c>
      <c r="D273" s="25">
        <v>0</v>
      </c>
    </row>
    <row r="274" spans="1:4">
      <c r="A274" s="26" t="s">
        <v>183</v>
      </c>
      <c r="B274" s="25">
        <v>1</v>
      </c>
      <c r="C274" s="25">
        <v>0</v>
      </c>
      <c r="D274" s="25">
        <v>0</v>
      </c>
    </row>
    <row r="275" spans="1:4">
      <c r="B275" s="25">
        <v>2</v>
      </c>
      <c r="C275" s="25">
        <v>0</v>
      </c>
      <c r="D275" s="25">
        <v>0</v>
      </c>
    </row>
    <row r="276" spans="1:4">
      <c r="B276" s="25">
        <v>3</v>
      </c>
      <c r="C276" s="25">
        <v>0</v>
      </c>
      <c r="D276" s="25">
        <v>0</v>
      </c>
    </row>
    <row r="277" spans="1:4">
      <c r="A277" s="26" t="s">
        <v>184</v>
      </c>
      <c r="B277" s="25">
        <v>1</v>
      </c>
      <c r="C277" s="25">
        <v>0</v>
      </c>
      <c r="D277" s="25">
        <v>0</v>
      </c>
    </row>
    <row r="278" spans="1:4">
      <c r="B278" s="25">
        <v>2</v>
      </c>
      <c r="C278" s="25">
        <v>0</v>
      </c>
      <c r="D278" s="25">
        <v>0</v>
      </c>
    </row>
    <row r="279" spans="1:4">
      <c r="B279" s="25">
        <v>3</v>
      </c>
      <c r="C279" s="25">
        <v>0</v>
      </c>
      <c r="D279" s="25">
        <v>0</v>
      </c>
    </row>
    <row r="280" spans="1:4">
      <c r="A280" s="26" t="s">
        <v>185</v>
      </c>
      <c r="B280" s="25">
        <v>1</v>
      </c>
      <c r="C280" s="25">
        <v>0</v>
      </c>
      <c r="D280" s="25">
        <v>0</v>
      </c>
    </row>
    <row r="281" spans="1:4">
      <c r="B281" s="25">
        <v>2</v>
      </c>
      <c r="C281" s="25">
        <v>0</v>
      </c>
      <c r="D281" s="25">
        <v>0</v>
      </c>
    </row>
    <row r="282" spans="1:4">
      <c r="B282" s="25">
        <v>3</v>
      </c>
      <c r="C282" s="25">
        <v>0</v>
      </c>
      <c r="D282" s="25">
        <v>0</v>
      </c>
    </row>
    <row r="283" spans="1:4">
      <c r="A283" s="26" t="s">
        <v>186</v>
      </c>
      <c r="B283" s="25">
        <v>1</v>
      </c>
      <c r="C283" s="25">
        <v>0</v>
      </c>
      <c r="D283" s="25">
        <v>0</v>
      </c>
    </row>
    <row r="284" spans="1:4">
      <c r="B284" s="25">
        <v>2</v>
      </c>
      <c r="C284" s="25">
        <v>0</v>
      </c>
      <c r="D284" s="25">
        <v>0</v>
      </c>
    </row>
    <row r="285" spans="1:4">
      <c r="B285" s="25">
        <v>3</v>
      </c>
      <c r="C285" s="25">
        <v>0</v>
      </c>
      <c r="D285" s="25">
        <v>0</v>
      </c>
    </row>
    <row r="286" spans="1:4">
      <c r="A286" s="26" t="s">
        <v>187</v>
      </c>
      <c r="B286" s="25">
        <v>1</v>
      </c>
      <c r="C286" s="25">
        <v>0</v>
      </c>
      <c r="D286" s="25">
        <v>0</v>
      </c>
    </row>
    <row r="287" spans="1:4">
      <c r="B287" s="25">
        <v>2</v>
      </c>
      <c r="C287" s="25">
        <v>0</v>
      </c>
      <c r="D287" s="25">
        <v>0</v>
      </c>
    </row>
    <row r="288" spans="1:4">
      <c r="B288" s="25">
        <v>3</v>
      </c>
      <c r="C288" s="25">
        <v>0</v>
      </c>
      <c r="D288" s="25">
        <v>0</v>
      </c>
    </row>
    <row r="290" spans="1:13">
      <c r="A290" s="25" t="s">
        <v>278</v>
      </c>
    </row>
    <row r="291" spans="1:13">
      <c r="A291" s="25" t="s">
        <v>279</v>
      </c>
    </row>
    <row r="292" spans="1:13">
      <c r="A292" s="25" t="s">
        <v>277</v>
      </c>
    </row>
    <row r="293" spans="1:13" ht="16.5">
      <c r="A293" s="28" t="s">
        <v>162</v>
      </c>
      <c r="B293" s="26" t="s">
        <v>155</v>
      </c>
      <c r="C293" s="26" t="s">
        <v>192</v>
      </c>
      <c r="D293" s="26" t="s">
        <v>193</v>
      </c>
      <c r="E293" s="26" t="s">
        <v>156</v>
      </c>
      <c r="F293" s="26" t="s">
        <v>157</v>
      </c>
      <c r="I293" s="25" t="s">
        <v>265</v>
      </c>
      <c r="M293" s="26"/>
    </row>
    <row r="294" spans="1:13">
      <c r="A294" s="26" t="s">
        <v>164</v>
      </c>
      <c r="B294" s="25">
        <v>1</v>
      </c>
      <c r="C294" s="25">
        <v>33</v>
      </c>
      <c r="D294" s="25">
        <v>36</v>
      </c>
      <c r="E294" s="25">
        <f t="shared" ref="E294:E317" si="8">SUM(C294:D294)</f>
        <v>69</v>
      </c>
      <c r="F294" s="25">
        <v>71</v>
      </c>
      <c r="I294" s="9" t="s">
        <v>266</v>
      </c>
      <c r="J294" s="9" t="s">
        <v>8</v>
      </c>
    </row>
    <row r="295" spans="1:13">
      <c r="B295" s="25">
        <v>2</v>
      </c>
      <c r="C295" s="25">
        <v>14</v>
      </c>
      <c r="D295" s="25">
        <v>15</v>
      </c>
      <c r="E295" s="25">
        <f t="shared" si="8"/>
        <v>29</v>
      </c>
      <c r="F295" s="25">
        <v>32</v>
      </c>
      <c r="I295" s="30">
        <f>AVERAGE(F294:F317)</f>
        <v>48.75</v>
      </c>
      <c r="J295" s="30">
        <f>STDEV(F294:F317)/SQRT(COUNT(F294:F317))</f>
        <v>2.5631516492029096</v>
      </c>
      <c r="K295" s="25" t="s">
        <v>280</v>
      </c>
    </row>
    <row r="296" spans="1:13">
      <c r="B296" s="25">
        <v>3</v>
      </c>
      <c r="C296" s="25">
        <v>20</v>
      </c>
      <c r="D296" s="25">
        <v>16</v>
      </c>
      <c r="E296" s="25">
        <f t="shared" si="8"/>
        <v>36</v>
      </c>
      <c r="F296" s="25">
        <v>37</v>
      </c>
      <c r="I296" s="30">
        <f>AVERAGE(E294:E317)</f>
        <v>44.333333333333336</v>
      </c>
      <c r="J296" s="30">
        <f>STDEV(E294:E317)/SQRT(COUNT(E294:E317))</f>
        <v>2.8314145250316831</v>
      </c>
      <c r="K296" s="25" t="s">
        <v>281</v>
      </c>
    </row>
    <row r="297" spans="1:13">
      <c r="A297" s="26" t="s">
        <v>165</v>
      </c>
      <c r="B297" s="25">
        <v>1</v>
      </c>
      <c r="C297" s="25">
        <v>26</v>
      </c>
      <c r="D297" s="25">
        <v>23</v>
      </c>
      <c r="E297" s="25">
        <f t="shared" si="8"/>
        <v>49</v>
      </c>
      <c r="F297" s="25">
        <v>51</v>
      </c>
      <c r="I297" s="30">
        <f>AVERAGE(H319:H375)</f>
        <v>20.666666666666668</v>
      </c>
      <c r="J297" s="30">
        <f>STDEV(H319:H375)/SQRT(COUNT(H319:H375))</f>
        <v>1.9037512983181268</v>
      </c>
      <c r="K297" s="25" t="s">
        <v>283</v>
      </c>
    </row>
    <row r="298" spans="1:13">
      <c r="B298" s="25">
        <v>2</v>
      </c>
      <c r="C298" s="25">
        <v>27</v>
      </c>
      <c r="D298" s="25">
        <v>24</v>
      </c>
      <c r="E298" s="25">
        <f t="shared" si="8"/>
        <v>51</v>
      </c>
      <c r="F298" s="25">
        <v>54</v>
      </c>
      <c r="I298" s="30">
        <f>AVERAGE(G319:G375)</f>
        <v>16.561403508771932</v>
      </c>
      <c r="J298" s="30">
        <f>STDEV(G319:G375)/SQRT(COUNT(G319:G375))</f>
        <v>1.8074646014863878</v>
      </c>
      <c r="K298" s="25" t="s">
        <v>284</v>
      </c>
    </row>
    <row r="299" spans="1:13">
      <c r="B299" s="25">
        <v>3</v>
      </c>
      <c r="C299" s="25">
        <v>21</v>
      </c>
      <c r="D299" s="25">
        <v>20</v>
      </c>
      <c r="E299" s="25">
        <f t="shared" si="8"/>
        <v>41</v>
      </c>
      <c r="F299" s="25">
        <v>42</v>
      </c>
      <c r="I299" s="9" t="s">
        <v>7</v>
      </c>
      <c r="J299" s="32" t="s">
        <v>8</v>
      </c>
    </row>
    <row r="300" spans="1:13">
      <c r="A300" s="26" t="s">
        <v>166</v>
      </c>
      <c r="B300" s="25">
        <v>1</v>
      </c>
      <c r="C300" s="25">
        <v>17</v>
      </c>
      <c r="D300" s="25">
        <v>25</v>
      </c>
      <c r="E300" s="25">
        <f t="shared" si="8"/>
        <v>42</v>
      </c>
      <c r="F300" s="25">
        <v>42</v>
      </c>
      <c r="I300" s="31">
        <f>I296/I295</f>
        <v>0.9094017094017095</v>
      </c>
      <c r="J300" s="30">
        <f>SQRT(I300*(1-I300)/SUM(F294:F317))</f>
        <v>8.3916034723237748E-3</v>
      </c>
      <c r="K300" s="25" t="s">
        <v>282</v>
      </c>
    </row>
    <row r="301" spans="1:13">
      <c r="B301" s="25">
        <v>2</v>
      </c>
      <c r="C301" s="25">
        <v>23</v>
      </c>
      <c r="D301" s="25">
        <v>23</v>
      </c>
      <c r="E301" s="25">
        <f t="shared" si="8"/>
        <v>46</v>
      </c>
      <c r="F301" s="25">
        <v>46</v>
      </c>
      <c r="I301" s="31">
        <f>I298/I297</f>
        <v>0.80135823429541597</v>
      </c>
      <c r="J301" s="30">
        <f>SQRT(I301*(1-I301)/SUM(H319:H375))</f>
        <v>1.1624545726463729E-2</v>
      </c>
      <c r="K301" s="25" t="s">
        <v>285</v>
      </c>
    </row>
    <row r="302" spans="1:13">
      <c r="B302" s="25">
        <v>3</v>
      </c>
      <c r="C302" s="25">
        <v>22</v>
      </c>
      <c r="D302" s="25">
        <v>23</v>
      </c>
      <c r="E302" s="25">
        <f t="shared" si="8"/>
        <v>45</v>
      </c>
      <c r="F302" s="25">
        <v>45</v>
      </c>
    </row>
    <row r="303" spans="1:13">
      <c r="A303" s="26" t="s">
        <v>167</v>
      </c>
      <c r="B303" s="25">
        <v>1</v>
      </c>
      <c r="C303" s="25">
        <v>33</v>
      </c>
      <c r="D303" s="25">
        <v>22</v>
      </c>
      <c r="E303" s="25">
        <f t="shared" si="8"/>
        <v>55</v>
      </c>
      <c r="F303" s="25">
        <v>70</v>
      </c>
      <c r="I303" s="12" t="s">
        <v>11</v>
      </c>
    </row>
    <row r="304" spans="1:13">
      <c r="B304" s="25">
        <v>2</v>
      </c>
      <c r="C304" s="25">
        <v>27</v>
      </c>
      <c r="D304" s="25">
        <v>16</v>
      </c>
      <c r="E304" s="25">
        <f t="shared" si="8"/>
        <v>43</v>
      </c>
      <c r="F304" s="25">
        <v>48</v>
      </c>
      <c r="I304" s="9" t="s">
        <v>7</v>
      </c>
      <c r="J304" s="9" t="s">
        <v>8</v>
      </c>
    </row>
    <row r="305" spans="1:11">
      <c r="B305" s="25">
        <v>3</v>
      </c>
      <c r="C305" s="25">
        <v>18</v>
      </c>
      <c r="D305" s="25">
        <v>25</v>
      </c>
      <c r="E305" s="25">
        <f t="shared" si="8"/>
        <v>43</v>
      </c>
      <c r="F305" s="25">
        <v>45</v>
      </c>
      <c r="I305" s="35">
        <v>0.94899999999999995</v>
      </c>
      <c r="J305" s="25">
        <v>1.6500000000000001E-2</v>
      </c>
      <c r="K305" s="25" t="s">
        <v>282</v>
      </c>
    </row>
    <row r="306" spans="1:11">
      <c r="A306" s="26" t="s">
        <v>168</v>
      </c>
      <c r="B306" s="25">
        <v>1</v>
      </c>
      <c r="C306" s="25">
        <v>7</v>
      </c>
      <c r="D306" s="25">
        <v>2</v>
      </c>
      <c r="E306" s="25">
        <f t="shared" si="8"/>
        <v>9</v>
      </c>
      <c r="F306" s="25">
        <v>40</v>
      </c>
      <c r="I306" s="35">
        <v>0.82799999999999996</v>
      </c>
      <c r="J306" s="25">
        <v>3.5700000000000003E-2</v>
      </c>
      <c r="K306" s="25" t="s">
        <v>285</v>
      </c>
    </row>
    <row r="307" spans="1:11">
      <c r="B307" s="25">
        <v>2</v>
      </c>
      <c r="C307" s="25">
        <v>32</v>
      </c>
      <c r="D307" s="25">
        <v>33</v>
      </c>
      <c r="E307" s="25">
        <f t="shared" si="8"/>
        <v>65</v>
      </c>
      <c r="F307" s="25">
        <v>63</v>
      </c>
      <c r="K307" s="26"/>
    </row>
    <row r="308" spans="1:11">
      <c r="B308" s="25">
        <v>3</v>
      </c>
      <c r="C308" s="25">
        <v>13</v>
      </c>
      <c r="D308" s="25">
        <v>19</v>
      </c>
      <c r="E308" s="25">
        <f t="shared" si="8"/>
        <v>32</v>
      </c>
      <c r="F308" s="25">
        <v>35</v>
      </c>
    </row>
    <row r="309" spans="1:11">
      <c r="A309" s="26" t="s">
        <v>169</v>
      </c>
      <c r="B309" s="25">
        <v>1</v>
      </c>
      <c r="C309" s="25">
        <v>32</v>
      </c>
      <c r="D309" s="25">
        <v>37</v>
      </c>
      <c r="E309" s="25">
        <f t="shared" si="8"/>
        <v>69</v>
      </c>
      <c r="F309" s="25">
        <v>73</v>
      </c>
    </row>
    <row r="310" spans="1:11">
      <c r="B310" s="25">
        <v>2</v>
      </c>
      <c r="C310" s="25">
        <v>22</v>
      </c>
      <c r="D310" s="25">
        <v>19</v>
      </c>
      <c r="E310" s="25">
        <f t="shared" si="8"/>
        <v>41</v>
      </c>
      <c r="F310" s="25">
        <v>42</v>
      </c>
      <c r="K310" s="26"/>
    </row>
    <row r="311" spans="1:11">
      <c r="B311" s="25">
        <v>3</v>
      </c>
      <c r="C311" s="25">
        <v>15</v>
      </c>
      <c r="D311" s="25">
        <v>17</v>
      </c>
      <c r="E311" s="25">
        <f t="shared" si="8"/>
        <v>32</v>
      </c>
      <c r="F311" s="25">
        <v>38</v>
      </c>
    </row>
    <row r="312" spans="1:11">
      <c r="A312" s="26" t="s">
        <v>170</v>
      </c>
      <c r="B312" s="25">
        <v>1</v>
      </c>
      <c r="C312" s="25">
        <v>24</v>
      </c>
      <c r="D312" s="25">
        <v>22</v>
      </c>
      <c r="E312" s="25">
        <f t="shared" si="8"/>
        <v>46</v>
      </c>
      <c r="F312" s="25">
        <v>52</v>
      </c>
    </row>
    <row r="313" spans="1:11">
      <c r="B313" s="25">
        <v>2</v>
      </c>
      <c r="C313" s="25">
        <v>22</v>
      </c>
      <c r="D313" s="25">
        <v>23</v>
      </c>
      <c r="E313" s="25">
        <f t="shared" si="8"/>
        <v>45</v>
      </c>
      <c r="F313" s="25">
        <v>47</v>
      </c>
      <c r="K313" s="26"/>
    </row>
    <row r="314" spans="1:11">
      <c r="B314" s="25">
        <v>3</v>
      </c>
      <c r="C314" s="25">
        <v>13</v>
      </c>
      <c r="D314" s="25">
        <v>14</v>
      </c>
      <c r="E314" s="25">
        <f t="shared" si="8"/>
        <v>27</v>
      </c>
      <c r="F314" s="25">
        <v>31</v>
      </c>
    </row>
    <row r="315" spans="1:11">
      <c r="A315" s="26" t="s">
        <v>171</v>
      </c>
      <c r="B315" s="25">
        <v>1</v>
      </c>
      <c r="C315" s="25">
        <v>28</v>
      </c>
      <c r="D315" s="25">
        <v>36</v>
      </c>
      <c r="E315" s="25">
        <f t="shared" si="8"/>
        <v>64</v>
      </c>
      <c r="F315" s="25">
        <v>72</v>
      </c>
    </row>
    <row r="316" spans="1:11">
      <c r="B316" s="25">
        <v>2</v>
      </c>
      <c r="C316" s="25">
        <v>23</v>
      </c>
      <c r="D316" s="25">
        <v>17</v>
      </c>
      <c r="E316" s="25">
        <f t="shared" si="8"/>
        <v>40</v>
      </c>
      <c r="F316" s="25">
        <v>49</v>
      </c>
      <c r="K316" s="26"/>
    </row>
    <row r="317" spans="1:11">
      <c r="B317" s="25">
        <v>3</v>
      </c>
      <c r="C317" s="25">
        <v>27</v>
      </c>
      <c r="D317" s="25">
        <v>18</v>
      </c>
      <c r="E317" s="25">
        <f t="shared" si="8"/>
        <v>45</v>
      </c>
      <c r="F317" s="25">
        <v>45</v>
      </c>
    </row>
    <row r="318" spans="1:11" ht="16.5">
      <c r="B318" s="26" t="s">
        <v>155</v>
      </c>
      <c r="C318" s="26" t="s">
        <v>191</v>
      </c>
      <c r="D318" s="26" t="s">
        <v>269</v>
      </c>
      <c r="E318" s="26" t="s">
        <v>192</v>
      </c>
      <c r="F318" s="26" t="s">
        <v>193</v>
      </c>
      <c r="G318" s="26" t="s">
        <v>156</v>
      </c>
      <c r="H318" s="26" t="s">
        <v>157</v>
      </c>
    </row>
    <row r="319" spans="1:11">
      <c r="A319" s="26" t="s">
        <v>172</v>
      </c>
      <c r="B319" s="25">
        <v>1</v>
      </c>
      <c r="C319" s="25">
        <v>4</v>
      </c>
      <c r="D319" s="25">
        <v>2</v>
      </c>
      <c r="E319" s="25">
        <v>0</v>
      </c>
      <c r="F319" s="25">
        <v>9</v>
      </c>
      <c r="G319" s="25">
        <f t="shared" ref="G319:G349" si="9">SUM(C319:F319)</f>
        <v>15</v>
      </c>
      <c r="H319" s="25">
        <v>26</v>
      </c>
    </row>
    <row r="320" spans="1:11">
      <c r="B320" s="25">
        <v>2</v>
      </c>
      <c r="C320" s="25">
        <v>8</v>
      </c>
      <c r="D320" s="25">
        <v>6</v>
      </c>
      <c r="E320" s="25">
        <v>11</v>
      </c>
      <c r="F320" s="25">
        <v>11</v>
      </c>
      <c r="G320" s="25">
        <f t="shared" si="9"/>
        <v>36</v>
      </c>
      <c r="H320" s="25">
        <v>44</v>
      </c>
    </row>
    <row r="321" spans="1:8">
      <c r="B321" s="25">
        <v>3</v>
      </c>
      <c r="C321" s="25">
        <v>5</v>
      </c>
      <c r="D321" s="25">
        <v>6</v>
      </c>
      <c r="E321" s="25">
        <v>5</v>
      </c>
      <c r="F321" s="25">
        <v>7</v>
      </c>
      <c r="G321" s="25">
        <f t="shared" si="9"/>
        <v>23</v>
      </c>
      <c r="H321" s="25">
        <v>25</v>
      </c>
    </row>
    <row r="322" spans="1:8">
      <c r="A322" s="26" t="s">
        <v>173</v>
      </c>
      <c r="B322" s="25">
        <v>1</v>
      </c>
      <c r="C322" s="25">
        <v>7</v>
      </c>
      <c r="D322" s="25">
        <v>3</v>
      </c>
      <c r="E322" s="25">
        <v>7</v>
      </c>
      <c r="F322" s="25">
        <v>3</v>
      </c>
      <c r="G322" s="25">
        <f t="shared" si="9"/>
        <v>20</v>
      </c>
      <c r="H322" s="25">
        <v>23</v>
      </c>
    </row>
    <row r="323" spans="1:8">
      <c r="B323" s="25">
        <v>2</v>
      </c>
      <c r="C323" s="25">
        <v>1</v>
      </c>
      <c r="D323" s="25">
        <v>2</v>
      </c>
      <c r="E323" s="25">
        <v>2</v>
      </c>
      <c r="F323" s="25">
        <v>2</v>
      </c>
      <c r="G323" s="25">
        <f t="shared" si="9"/>
        <v>7</v>
      </c>
      <c r="H323" s="25">
        <v>12</v>
      </c>
    </row>
    <row r="324" spans="1:8">
      <c r="B324" s="25">
        <v>3</v>
      </c>
      <c r="C324" s="25">
        <v>3</v>
      </c>
      <c r="D324" s="25">
        <v>3</v>
      </c>
      <c r="E324" s="25">
        <v>3</v>
      </c>
      <c r="F324" s="25">
        <v>3</v>
      </c>
      <c r="G324" s="25">
        <f t="shared" si="9"/>
        <v>12</v>
      </c>
      <c r="H324" s="25">
        <v>13</v>
      </c>
    </row>
    <row r="325" spans="1:8">
      <c r="A325" s="26" t="s">
        <v>174</v>
      </c>
      <c r="B325" s="25">
        <v>1</v>
      </c>
      <c r="C325" s="25">
        <v>2</v>
      </c>
      <c r="D325" s="25">
        <v>2</v>
      </c>
      <c r="E325" s="25">
        <v>1</v>
      </c>
      <c r="F325" s="25">
        <v>5</v>
      </c>
      <c r="G325" s="25">
        <f t="shared" si="9"/>
        <v>10</v>
      </c>
      <c r="H325" s="25">
        <v>19</v>
      </c>
    </row>
    <row r="326" spans="1:8">
      <c r="B326" s="25">
        <v>2</v>
      </c>
      <c r="C326" s="25">
        <v>0</v>
      </c>
      <c r="D326" s="25">
        <v>0</v>
      </c>
      <c r="E326" s="25">
        <v>0</v>
      </c>
      <c r="F326" s="25">
        <v>0</v>
      </c>
      <c r="G326" s="25">
        <f t="shared" si="9"/>
        <v>0</v>
      </c>
      <c r="H326" s="25">
        <v>0</v>
      </c>
    </row>
    <row r="327" spans="1:8">
      <c r="B327" s="25">
        <v>3</v>
      </c>
      <c r="C327" s="25">
        <v>3</v>
      </c>
      <c r="D327" s="25">
        <v>1</v>
      </c>
      <c r="E327" s="25">
        <v>3</v>
      </c>
      <c r="F327" s="25">
        <v>2</v>
      </c>
      <c r="G327" s="25">
        <f t="shared" si="9"/>
        <v>9</v>
      </c>
      <c r="H327" s="25">
        <v>14</v>
      </c>
    </row>
    <row r="328" spans="1:8">
      <c r="A328" s="26" t="s">
        <v>175</v>
      </c>
      <c r="B328" s="25">
        <v>1</v>
      </c>
      <c r="C328" s="25">
        <v>1</v>
      </c>
      <c r="D328" s="25">
        <v>1</v>
      </c>
      <c r="E328" s="25">
        <v>2</v>
      </c>
      <c r="F328" s="25">
        <v>1</v>
      </c>
      <c r="G328" s="25">
        <f t="shared" si="9"/>
        <v>5</v>
      </c>
      <c r="H328" s="25">
        <v>12</v>
      </c>
    </row>
    <row r="329" spans="1:8">
      <c r="B329" s="25">
        <v>2</v>
      </c>
      <c r="C329" s="25">
        <v>6</v>
      </c>
      <c r="D329" s="25">
        <v>4</v>
      </c>
      <c r="E329" s="25">
        <v>9</v>
      </c>
      <c r="F329" s="25">
        <v>7</v>
      </c>
      <c r="G329" s="25">
        <f t="shared" si="9"/>
        <v>26</v>
      </c>
      <c r="H329" s="25">
        <v>32</v>
      </c>
    </row>
    <row r="330" spans="1:8">
      <c r="B330" s="25">
        <v>3</v>
      </c>
      <c r="C330" s="25">
        <v>8</v>
      </c>
      <c r="D330" s="25">
        <v>9</v>
      </c>
      <c r="E330" s="25">
        <v>3</v>
      </c>
      <c r="F330" s="25">
        <v>4</v>
      </c>
      <c r="G330" s="25">
        <f t="shared" si="9"/>
        <v>24</v>
      </c>
      <c r="H330" s="25">
        <v>18</v>
      </c>
    </row>
    <row r="331" spans="1:8">
      <c r="A331" s="26" t="s">
        <v>176</v>
      </c>
      <c r="B331" s="25">
        <v>1</v>
      </c>
      <c r="C331" s="25">
        <v>16</v>
      </c>
      <c r="D331" s="25">
        <v>8</v>
      </c>
      <c r="E331" s="25">
        <v>12</v>
      </c>
      <c r="F331" s="25">
        <v>12</v>
      </c>
      <c r="G331" s="25">
        <f t="shared" si="9"/>
        <v>48</v>
      </c>
      <c r="H331" s="25">
        <v>45</v>
      </c>
    </row>
    <row r="332" spans="1:8">
      <c r="B332" s="25">
        <v>2</v>
      </c>
      <c r="C332" s="25">
        <v>14</v>
      </c>
      <c r="D332" s="25">
        <v>8</v>
      </c>
      <c r="E332" s="25">
        <v>8</v>
      </c>
      <c r="F332" s="25">
        <v>6</v>
      </c>
      <c r="G332" s="25">
        <f t="shared" si="9"/>
        <v>36</v>
      </c>
      <c r="H332" s="25">
        <v>44</v>
      </c>
    </row>
    <row r="333" spans="1:8">
      <c r="B333" s="25">
        <v>3</v>
      </c>
      <c r="C333" s="25">
        <v>4</v>
      </c>
      <c r="D333" s="25">
        <v>4</v>
      </c>
      <c r="E333" s="25">
        <v>8</v>
      </c>
      <c r="F333" s="25">
        <v>8</v>
      </c>
      <c r="G333" s="25">
        <f t="shared" si="9"/>
        <v>24</v>
      </c>
      <c r="H333" s="25">
        <v>26</v>
      </c>
    </row>
    <row r="334" spans="1:8">
      <c r="A334" s="26" t="s">
        <v>177</v>
      </c>
      <c r="B334" s="25">
        <v>1</v>
      </c>
      <c r="C334" s="25">
        <v>12</v>
      </c>
      <c r="D334" s="25">
        <v>7</v>
      </c>
      <c r="E334" s="25">
        <v>8</v>
      </c>
      <c r="F334" s="25">
        <v>9</v>
      </c>
      <c r="G334" s="25">
        <f t="shared" si="9"/>
        <v>36</v>
      </c>
      <c r="H334" s="25">
        <v>36</v>
      </c>
    </row>
    <row r="335" spans="1:8">
      <c r="B335" s="25">
        <v>2</v>
      </c>
      <c r="C335" s="25">
        <v>7</v>
      </c>
      <c r="D335" s="25">
        <v>7</v>
      </c>
      <c r="E335" s="25">
        <v>11</v>
      </c>
      <c r="F335" s="25">
        <v>8</v>
      </c>
      <c r="G335" s="25">
        <f t="shared" si="9"/>
        <v>33</v>
      </c>
      <c r="H335" s="25">
        <v>33</v>
      </c>
    </row>
    <row r="336" spans="1:8">
      <c r="B336" s="25">
        <v>3</v>
      </c>
      <c r="C336" s="25">
        <v>0</v>
      </c>
      <c r="D336" s="25">
        <v>0</v>
      </c>
      <c r="E336" s="25">
        <v>0</v>
      </c>
      <c r="F336" s="25">
        <v>0</v>
      </c>
      <c r="G336" s="25">
        <f t="shared" si="9"/>
        <v>0</v>
      </c>
      <c r="H336" s="25">
        <v>23</v>
      </c>
    </row>
    <row r="337" spans="1:13">
      <c r="A337" s="26" t="s">
        <v>178</v>
      </c>
      <c r="B337" s="25">
        <v>1</v>
      </c>
      <c r="C337" s="25">
        <v>12</v>
      </c>
      <c r="D337" s="25">
        <v>11</v>
      </c>
      <c r="E337" s="25">
        <v>15</v>
      </c>
      <c r="F337" s="25">
        <v>10</v>
      </c>
      <c r="G337" s="25">
        <f t="shared" si="9"/>
        <v>48</v>
      </c>
      <c r="H337" s="25">
        <v>50</v>
      </c>
    </row>
    <row r="338" spans="1:13">
      <c r="B338" s="25">
        <v>2</v>
      </c>
      <c r="C338" s="25">
        <v>0</v>
      </c>
      <c r="D338" s="25">
        <v>0</v>
      </c>
      <c r="E338" s="25">
        <v>0</v>
      </c>
      <c r="F338" s="25">
        <v>0</v>
      </c>
      <c r="G338" s="25">
        <f t="shared" si="9"/>
        <v>0</v>
      </c>
      <c r="H338" s="25">
        <v>0</v>
      </c>
    </row>
    <row r="339" spans="1:13">
      <c r="B339" s="25">
        <v>3</v>
      </c>
      <c r="C339" s="25">
        <v>3</v>
      </c>
      <c r="D339" s="25">
        <v>3</v>
      </c>
      <c r="E339" s="25">
        <v>2</v>
      </c>
      <c r="F339" s="25">
        <v>2</v>
      </c>
      <c r="G339" s="25">
        <f t="shared" si="9"/>
        <v>10</v>
      </c>
      <c r="H339" s="25">
        <v>10</v>
      </c>
    </row>
    <row r="340" spans="1:13">
      <c r="A340" s="26" t="s">
        <v>179</v>
      </c>
      <c r="B340" s="25">
        <v>1</v>
      </c>
      <c r="C340" s="25">
        <v>14</v>
      </c>
      <c r="D340" s="25">
        <v>0</v>
      </c>
      <c r="E340" s="25">
        <v>11</v>
      </c>
      <c r="F340" s="25">
        <v>7</v>
      </c>
      <c r="G340" s="25">
        <f t="shared" si="9"/>
        <v>32</v>
      </c>
      <c r="H340" s="25">
        <v>37</v>
      </c>
      <c r="M340" s="26"/>
    </row>
    <row r="341" spans="1:13">
      <c r="B341" s="25">
        <v>2</v>
      </c>
      <c r="C341" s="25">
        <v>12</v>
      </c>
      <c r="D341" s="25">
        <v>3</v>
      </c>
      <c r="E341" s="25">
        <v>5</v>
      </c>
      <c r="F341" s="25">
        <v>17</v>
      </c>
      <c r="G341" s="25">
        <f t="shared" si="9"/>
        <v>37</v>
      </c>
      <c r="H341" s="25">
        <v>40</v>
      </c>
    </row>
    <row r="342" spans="1:13">
      <c r="B342" s="25">
        <v>3</v>
      </c>
      <c r="C342" s="25">
        <v>4</v>
      </c>
      <c r="D342" s="25">
        <v>9</v>
      </c>
      <c r="E342" s="25">
        <v>5</v>
      </c>
      <c r="F342" s="25">
        <v>9</v>
      </c>
      <c r="G342" s="25">
        <f t="shared" si="9"/>
        <v>27</v>
      </c>
      <c r="H342" s="25">
        <v>27</v>
      </c>
    </row>
    <row r="343" spans="1:13">
      <c r="A343" s="26" t="s">
        <v>180</v>
      </c>
      <c r="B343" s="25">
        <v>1</v>
      </c>
      <c r="C343" s="25">
        <v>0</v>
      </c>
      <c r="D343" s="25">
        <v>6</v>
      </c>
      <c r="E343" s="25">
        <v>2</v>
      </c>
      <c r="F343" s="25">
        <v>2</v>
      </c>
      <c r="G343" s="25">
        <f t="shared" si="9"/>
        <v>10</v>
      </c>
      <c r="H343" s="25">
        <v>21</v>
      </c>
    </row>
    <row r="344" spans="1:13">
      <c r="B344" s="25">
        <v>2</v>
      </c>
      <c r="C344" s="25">
        <v>2</v>
      </c>
      <c r="D344" s="25">
        <v>4</v>
      </c>
      <c r="E344" s="25">
        <v>4</v>
      </c>
      <c r="F344" s="25">
        <v>5</v>
      </c>
      <c r="G344" s="25">
        <f t="shared" si="9"/>
        <v>15</v>
      </c>
      <c r="H344" s="25">
        <v>23</v>
      </c>
    </row>
    <row r="345" spans="1:13">
      <c r="B345" s="25">
        <v>3</v>
      </c>
      <c r="C345" s="25">
        <v>2</v>
      </c>
      <c r="D345" s="25">
        <v>4</v>
      </c>
      <c r="E345" s="25">
        <v>3</v>
      </c>
      <c r="F345" s="25">
        <v>1</v>
      </c>
      <c r="G345" s="25">
        <f t="shared" si="9"/>
        <v>10</v>
      </c>
      <c r="H345" s="25">
        <v>20</v>
      </c>
    </row>
    <row r="346" spans="1:13">
      <c r="A346" s="26" t="s">
        <v>181</v>
      </c>
      <c r="B346" s="25">
        <v>1</v>
      </c>
      <c r="C346" s="25">
        <v>0</v>
      </c>
      <c r="D346" s="25">
        <v>0</v>
      </c>
      <c r="E346" s="25">
        <v>0</v>
      </c>
      <c r="F346" s="25">
        <v>0</v>
      </c>
      <c r="G346" s="25">
        <f t="shared" si="9"/>
        <v>0</v>
      </c>
      <c r="H346" s="25">
        <v>0</v>
      </c>
    </row>
    <row r="347" spans="1:13">
      <c r="B347" s="25">
        <v>2</v>
      </c>
      <c r="C347" s="25">
        <v>12</v>
      </c>
      <c r="D347" s="25">
        <v>5</v>
      </c>
      <c r="E347" s="25">
        <v>11</v>
      </c>
      <c r="F347" s="25">
        <v>4</v>
      </c>
      <c r="G347" s="25">
        <f t="shared" si="9"/>
        <v>32</v>
      </c>
      <c r="H347" s="25">
        <v>40</v>
      </c>
    </row>
    <row r="348" spans="1:13">
      <c r="B348" s="25">
        <v>3</v>
      </c>
      <c r="C348" s="25">
        <v>4</v>
      </c>
      <c r="D348" s="25">
        <v>1</v>
      </c>
      <c r="E348" s="25">
        <v>1</v>
      </c>
      <c r="F348" s="25">
        <v>3</v>
      </c>
      <c r="G348" s="25">
        <f t="shared" si="9"/>
        <v>9</v>
      </c>
      <c r="H348" s="25">
        <v>13</v>
      </c>
    </row>
    <row r="349" spans="1:13">
      <c r="A349" s="26" t="s">
        <v>182</v>
      </c>
      <c r="B349" s="25">
        <v>1</v>
      </c>
      <c r="C349" s="25">
        <v>0</v>
      </c>
      <c r="D349" s="25">
        <v>0</v>
      </c>
      <c r="E349" s="25">
        <v>0</v>
      </c>
      <c r="F349" s="25">
        <v>0</v>
      </c>
      <c r="G349" s="25">
        <f t="shared" si="9"/>
        <v>0</v>
      </c>
      <c r="H349" s="25">
        <v>0</v>
      </c>
    </row>
    <row r="350" spans="1:13">
      <c r="B350" s="25">
        <v>2</v>
      </c>
      <c r="C350" s="25">
        <v>1</v>
      </c>
      <c r="D350" s="25">
        <v>2</v>
      </c>
      <c r="E350" s="25">
        <v>1</v>
      </c>
      <c r="F350" s="25">
        <v>2</v>
      </c>
      <c r="G350" s="25">
        <f t="shared" ref="G350:G375" si="10">SUM(C350:F350)</f>
        <v>6</v>
      </c>
      <c r="H350" s="25">
        <v>20</v>
      </c>
    </row>
    <row r="351" spans="1:13">
      <c r="B351" s="25">
        <v>3</v>
      </c>
      <c r="C351" s="25">
        <v>1</v>
      </c>
      <c r="D351" s="25">
        <v>0</v>
      </c>
      <c r="E351" s="25">
        <v>1</v>
      </c>
      <c r="F351" s="25">
        <v>0</v>
      </c>
      <c r="G351" s="25">
        <f t="shared" si="10"/>
        <v>2</v>
      </c>
      <c r="H351" s="25">
        <v>11</v>
      </c>
    </row>
    <row r="352" spans="1:13">
      <c r="A352" s="26" t="s">
        <v>183</v>
      </c>
      <c r="B352" s="25">
        <v>1</v>
      </c>
      <c r="C352" s="25">
        <v>3</v>
      </c>
      <c r="D352" s="25">
        <v>3</v>
      </c>
      <c r="E352" s="25">
        <v>2</v>
      </c>
      <c r="F352" s="25">
        <v>3</v>
      </c>
      <c r="G352" s="25">
        <f t="shared" si="10"/>
        <v>11</v>
      </c>
      <c r="H352" s="25">
        <v>19</v>
      </c>
    </row>
    <row r="353" spans="1:8">
      <c r="B353" s="25">
        <v>2</v>
      </c>
      <c r="C353" s="25">
        <v>1</v>
      </c>
      <c r="D353" s="25">
        <v>0</v>
      </c>
      <c r="E353" s="25">
        <v>7</v>
      </c>
      <c r="F353" s="25">
        <v>3</v>
      </c>
      <c r="G353" s="25">
        <f t="shared" si="10"/>
        <v>11</v>
      </c>
      <c r="H353" s="25">
        <v>14</v>
      </c>
    </row>
    <row r="354" spans="1:8">
      <c r="B354" s="25">
        <v>3</v>
      </c>
      <c r="C354" s="25">
        <v>0</v>
      </c>
      <c r="D354" s="25">
        <v>1</v>
      </c>
      <c r="E354" s="25">
        <v>0</v>
      </c>
      <c r="F354" s="25">
        <v>0</v>
      </c>
      <c r="G354" s="25">
        <f t="shared" si="10"/>
        <v>1</v>
      </c>
      <c r="H354" s="25">
        <v>6</v>
      </c>
    </row>
    <row r="355" spans="1:8">
      <c r="A355" s="26" t="s">
        <v>184</v>
      </c>
      <c r="B355" s="25">
        <v>1</v>
      </c>
      <c r="C355" s="25">
        <v>1</v>
      </c>
      <c r="D355" s="25">
        <v>1</v>
      </c>
      <c r="E355" s="25">
        <v>0</v>
      </c>
      <c r="F355" s="25">
        <v>0</v>
      </c>
      <c r="G355" s="25">
        <f t="shared" si="10"/>
        <v>2</v>
      </c>
      <c r="H355" s="25">
        <v>2</v>
      </c>
    </row>
    <row r="356" spans="1:8">
      <c r="B356" s="25">
        <v>2</v>
      </c>
      <c r="C356" s="25">
        <v>2</v>
      </c>
      <c r="D356" s="25">
        <v>4</v>
      </c>
      <c r="E356" s="25">
        <v>1</v>
      </c>
      <c r="F356" s="25">
        <v>1</v>
      </c>
      <c r="G356" s="25">
        <f t="shared" si="10"/>
        <v>8</v>
      </c>
      <c r="H356" s="25">
        <v>12</v>
      </c>
    </row>
    <row r="357" spans="1:8">
      <c r="B357" s="25">
        <v>3</v>
      </c>
      <c r="C357" s="25">
        <v>0</v>
      </c>
      <c r="D357" s="25">
        <v>3</v>
      </c>
      <c r="E357" s="25">
        <v>2</v>
      </c>
      <c r="F357" s="25">
        <v>0</v>
      </c>
      <c r="G357" s="25">
        <f t="shared" si="10"/>
        <v>5</v>
      </c>
      <c r="H357" s="25">
        <v>8</v>
      </c>
    </row>
    <row r="358" spans="1:8">
      <c r="A358" s="26" t="s">
        <v>185</v>
      </c>
      <c r="B358" s="25">
        <v>1</v>
      </c>
      <c r="C358" s="25">
        <v>13</v>
      </c>
      <c r="D358" s="25">
        <v>5</v>
      </c>
      <c r="E358" s="25">
        <v>9</v>
      </c>
      <c r="F358" s="25">
        <v>6</v>
      </c>
      <c r="G358" s="25">
        <f t="shared" si="10"/>
        <v>33</v>
      </c>
      <c r="H358" s="25">
        <v>35</v>
      </c>
    </row>
    <row r="359" spans="1:8">
      <c r="B359" s="25">
        <v>2</v>
      </c>
      <c r="C359" s="25">
        <v>0</v>
      </c>
      <c r="D359" s="25">
        <v>0</v>
      </c>
      <c r="E359" s="25">
        <v>0</v>
      </c>
      <c r="F359" s="25">
        <v>0</v>
      </c>
      <c r="G359" s="25">
        <f t="shared" si="10"/>
        <v>0</v>
      </c>
      <c r="H359" s="25">
        <v>0</v>
      </c>
    </row>
    <row r="360" spans="1:8">
      <c r="B360" s="25">
        <v>3</v>
      </c>
      <c r="C360" s="25">
        <v>9</v>
      </c>
      <c r="D360" s="25">
        <v>7</v>
      </c>
      <c r="E360" s="25">
        <v>4</v>
      </c>
      <c r="F360" s="25">
        <v>4</v>
      </c>
      <c r="G360" s="25">
        <f t="shared" si="10"/>
        <v>24</v>
      </c>
      <c r="H360" s="25">
        <v>25</v>
      </c>
    </row>
    <row r="361" spans="1:8">
      <c r="A361" s="26" t="s">
        <v>186</v>
      </c>
      <c r="B361" s="25">
        <v>1</v>
      </c>
      <c r="C361" s="25">
        <v>6</v>
      </c>
      <c r="D361" s="25">
        <v>2</v>
      </c>
      <c r="E361" s="25">
        <v>10</v>
      </c>
      <c r="F361" s="25">
        <v>7</v>
      </c>
      <c r="G361" s="25">
        <f t="shared" si="10"/>
        <v>25</v>
      </c>
      <c r="H361" s="25">
        <v>34</v>
      </c>
    </row>
    <row r="362" spans="1:8">
      <c r="B362" s="25">
        <v>2</v>
      </c>
      <c r="C362" s="25">
        <v>2</v>
      </c>
      <c r="D362" s="25">
        <v>2</v>
      </c>
      <c r="E362" s="25">
        <v>2</v>
      </c>
      <c r="F362" s="25">
        <v>2</v>
      </c>
      <c r="G362" s="25">
        <f t="shared" si="10"/>
        <v>8</v>
      </c>
      <c r="H362" s="25">
        <v>10</v>
      </c>
    </row>
    <row r="363" spans="1:8">
      <c r="B363" s="25">
        <v>3</v>
      </c>
      <c r="C363" s="25">
        <v>8</v>
      </c>
      <c r="D363" s="25">
        <v>4</v>
      </c>
      <c r="E363" s="25">
        <v>3</v>
      </c>
      <c r="F363" s="25">
        <v>5</v>
      </c>
      <c r="G363" s="25">
        <f t="shared" si="10"/>
        <v>20</v>
      </c>
      <c r="H363" s="25">
        <v>29</v>
      </c>
    </row>
    <row r="364" spans="1:8">
      <c r="A364" s="26" t="s">
        <v>187</v>
      </c>
      <c r="B364" s="25">
        <v>1</v>
      </c>
      <c r="C364" s="25">
        <v>8</v>
      </c>
      <c r="D364" s="25">
        <v>10</v>
      </c>
      <c r="E364" s="25">
        <v>12</v>
      </c>
      <c r="F364" s="25">
        <v>12</v>
      </c>
      <c r="G364" s="25">
        <f t="shared" si="10"/>
        <v>42</v>
      </c>
      <c r="H364" s="25">
        <v>53</v>
      </c>
    </row>
    <row r="365" spans="1:8">
      <c r="B365" s="25">
        <v>2</v>
      </c>
      <c r="C365" s="25">
        <v>4</v>
      </c>
      <c r="D365" s="25">
        <v>14</v>
      </c>
      <c r="E365" s="25">
        <v>7</v>
      </c>
      <c r="F365" s="25">
        <v>2</v>
      </c>
      <c r="G365" s="25">
        <f t="shared" si="10"/>
        <v>27</v>
      </c>
      <c r="H365" s="25">
        <v>32</v>
      </c>
    </row>
    <row r="366" spans="1:8">
      <c r="B366" s="25">
        <v>3</v>
      </c>
      <c r="C366" s="25">
        <v>8</v>
      </c>
      <c r="D366" s="25">
        <v>8</v>
      </c>
      <c r="E366" s="25">
        <v>10</v>
      </c>
      <c r="F366" s="25">
        <v>10</v>
      </c>
      <c r="G366" s="25">
        <f t="shared" si="10"/>
        <v>36</v>
      </c>
      <c r="H366" s="25">
        <v>42</v>
      </c>
    </row>
    <row r="367" spans="1:8">
      <c r="A367" s="26" t="s">
        <v>188</v>
      </c>
      <c r="B367" s="25">
        <v>1</v>
      </c>
      <c r="C367" s="25">
        <v>0</v>
      </c>
      <c r="D367" s="25">
        <v>0</v>
      </c>
      <c r="E367" s="25">
        <v>0</v>
      </c>
      <c r="F367" s="25">
        <v>0</v>
      </c>
      <c r="G367" s="25">
        <f t="shared" si="10"/>
        <v>0</v>
      </c>
      <c r="H367" s="25">
        <v>0</v>
      </c>
    </row>
    <row r="368" spans="1:8">
      <c r="B368" s="25">
        <v>2</v>
      </c>
      <c r="C368" s="25">
        <v>0</v>
      </c>
      <c r="D368" s="25">
        <v>0</v>
      </c>
      <c r="E368" s="25">
        <v>0</v>
      </c>
      <c r="F368" s="25">
        <v>0</v>
      </c>
      <c r="G368" s="25">
        <f t="shared" si="10"/>
        <v>0</v>
      </c>
      <c r="H368" s="25">
        <v>0</v>
      </c>
    </row>
    <row r="369" spans="1:14">
      <c r="B369" s="25">
        <v>3</v>
      </c>
      <c r="C369" s="25">
        <v>0</v>
      </c>
      <c r="D369" s="25">
        <v>0</v>
      </c>
      <c r="E369" s="25">
        <v>0</v>
      </c>
      <c r="F369" s="25">
        <v>0</v>
      </c>
      <c r="G369" s="25">
        <f t="shared" si="10"/>
        <v>0</v>
      </c>
      <c r="H369" s="25">
        <v>0</v>
      </c>
    </row>
    <row r="370" spans="1:14">
      <c r="A370" s="26" t="s">
        <v>189</v>
      </c>
      <c r="B370" s="25">
        <v>1</v>
      </c>
      <c r="C370" s="25">
        <v>2</v>
      </c>
      <c r="D370" s="25">
        <v>2</v>
      </c>
      <c r="E370" s="25">
        <v>1</v>
      </c>
      <c r="F370" s="25">
        <v>4</v>
      </c>
      <c r="G370" s="25">
        <f t="shared" si="10"/>
        <v>9</v>
      </c>
      <c r="H370" s="25">
        <v>7</v>
      </c>
    </row>
    <row r="371" spans="1:14">
      <c r="B371" s="25">
        <v>2</v>
      </c>
      <c r="C371" s="25">
        <v>2</v>
      </c>
      <c r="D371" s="25">
        <v>3</v>
      </c>
      <c r="E371" s="25">
        <v>2</v>
      </c>
      <c r="F371" s="25">
        <v>3</v>
      </c>
      <c r="G371" s="25">
        <f t="shared" si="10"/>
        <v>10</v>
      </c>
      <c r="H371" s="25">
        <v>11</v>
      </c>
    </row>
    <row r="372" spans="1:14">
      <c r="B372" s="25">
        <v>3</v>
      </c>
      <c r="C372" s="25">
        <v>6</v>
      </c>
      <c r="D372" s="25">
        <v>4</v>
      </c>
      <c r="E372" s="25">
        <v>4</v>
      </c>
      <c r="F372" s="25">
        <v>4</v>
      </c>
      <c r="G372" s="25">
        <f t="shared" si="10"/>
        <v>18</v>
      </c>
      <c r="H372" s="25">
        <v>22</v>
      </c>
    </row>
    <row r="373" spans="1:14">
      <c r="A373" s="26" t="s">
        <v>305</v>
      </c>
      <c r="B373" s="25">
        <v>1</v>
      </c>
      <c r="C373" s="25">
        <v>5</v>
      </c>
      <c r="D373" s="25">
        <v>2</v>
      </c>
      <c r="E373" s="25">
        <v>6</v>
      </c>
      <c r="F373" s="25">
        <v>7</v>
      </c>
      <c r="G373" s="25">
        <f t="shared" si="10"/>
        <v>20</v>
      </c>
      <c r="H373" s="25">
        <v>24</v>
      </c>
    </row>
    <row r="374" spans="1:14">
      <c r="B374" s="25">
        <v>2</v>
      </c>
      <c r="C374" s="25">
        <v>7</v>
      </c>
      <c r="D374" s="25">
        <v>2</v>
      </c>
      <c r="E374" s="25">
        <v>2</v>
      </c>
      <c r="F374" s="25">
        <v>3</v>
      </c>
      <c r="G374" s="25">
        <f t="shared" si="10"/>
        <v>14</v>
      </c>
      <c r="H374" s="25">
        <v>13</v>
      </c>
    </row>
    <row r="375" spans="1:14">
      <c r="B375" s="25">
        <v>3</v>
      </c>
      <c r="C375" s="25">
        <v>4</v>
      </c>
      <c r="D375" s="25">
        <v>3</v>
      </c>
      <c r="E375" s="25">
        <v>8</v>
      </c>
      <c r="F375" s="25">
        <v>3</v>
      </c>
      <c r="G375" s="25">
        <f t="shared" si="10"/>
        <v>18</v>
      </c>
      <c r="H375" s="25">
        <v>23</v>
      </c>
    </row>
    <row r="377" spans="1:14">
      <c r="A377" s="25" t="s">
        <v>278</v>
      </c>
    </row>
    <row r="378" spans="1:14">
      <c r="A378" s="25" t="s">
        <v>279</v>
      </c>
    </row>
    <row r="379" spans="1:14">
      <c r="A379" s="25" t="s">
        <v>277</v>
      </c>
    </row>
    <row r="380" spans="1:14" ht="16.5">
      <c r="A380" s="28" t="s">
        <v>163</v>
      </c>
      <c r="B380" s="26" t="s">
        <v>155</v>
      </c>
      <c r="C380" s="26" t="s">
        <v>192</v>
      </c>
      <c r="D380" s="26" t="s">
        <v>193</v>
      </c>
      <c r="E380" s="26" t="s">
        <v>156</v>
      </c>
      <c r="F380" s="26" t="s">
        <v>157</v>
      </c>
      <c r="I380" s="25" t="s">
        <v>265</v>
      </c>
      <c r="N380" s="26"/>
    </row>
    <row r="381" spans="1:14">
      <c r="A381" s="26" t="s">
        <v>164</v>
      </c>
      <c r="B381" s="25">
        <v>1</v>
      </c>
      <c r="C381" s="25">
        <v>22</v>
      </c>
      <c r="D381" s="25">
        <v>15</v>
      </c>
      <c r="E381" s="25">
        <f t="shared" ref="E381:E398" si="11">SUM(C381:D381)</f>
        <v>37</v>
      </c>
      <c r="F381" s="25">
        <v>47</v>
      </c>
      <c r="I381" s="9" t="s">
        <v>266</v>
      </c>
      <c r="J381" s="9" t="s">
        <v>8</v>
      </c>
    </row>
    <row r="382" spans="1:14">
      <c r="B382" s="25">
        <v>2</v>
      </c>
      <c r="C382" s="25">
        <v>15</v>
      </c>
      <c r="D382" s="25">
        <v>16</v>
      </c>
      <c r="E382" s="25">
        <f t="shared" si="11"/>
        <v>31</v>
      </c>
      <c r="F382" s="25">
        <v>33</v>
      </c>
      <c r="I382" s="30">
        <f>AVERAGE(F381:F398)</f>
        <v>39.5</v>
      </c>
      <c r="J382" s="30">
        <f>STDEV(F381:F398)/SQRT(COUNT(F381:F398))</f>
        <v>2.1178512973405521</v>
      </c>
      <c r="K382" s="25" t="s">
        <v>280</v>
      </c>
    </row>
    <row r="383" spans="1:14">
      <c r="B383" s="25">
        <v>3</v>
      </c>
      <c r="C383" s="25">
        <v>17</v>
      </c>
      <c r="D383" s="25">
        <v>17</v>
      </c>
      <c r="E383" s="25">
        <f t="shared" si="11"/>
        <v>34</v>
      </c>
      <c r="F383" s="25">
        <v>37</v>
      </c>
      <c r="I383" s="30">
        <f>AVERAGE(E381:E398)</f>
        <v>30.333333333333332</v>
      </c>
      <c r="J383" s="30">
        <f>STDEV(E381:E398)/SQRT(COUNT(E381:E398))</f>
        <v>3.8603057889646166</v>
      </c>
      <c r="K383" s="25" t="s">
        <v>281</v>
      </c>
    </row>
    <row r="384" spans="1:14">
      <c r="A384" s="26" t="s">
        <v>165</v>
      </c>
      <c r="B384" s="25">
        <v>1</v>
      </c>
      <c r="C384" s="25">
        <v>21</v>
      </c>
      <c r="D384" s="25">
        <v>30</v>
      </c>
      <c r="E384" s="25">
        <f t="shared" si="11"/>
        <v>51</v>
      </c>
      <c r="F384" s="25">
        <v>60</v>
      </c>
      <c r="I384" s="30">
        <f>AVERAGE(H400:H423)</f>
        <v>5.583333333333333</v>
      </c>
      <c r="J384" s="30">
        <f>STDEV(H400:H423)/SQRT(COUNT(H400:H423))</f>
        <v>1.4841147591603179</v>
      </c>
      <c r="K384" s="25" t="s">
        <v>283</v>
      </c>
    </row>
    <row r="385" spans="1:12">
      <c r="B385" s="25">
        <v>2</v>
      </c>
      <c r="C385" s="25">
        <v>20</v>
      </c>
      <c r="D385" s="25">
        <v>13</v>
      </c>
      <c r="E385" s="25">
        <f t="shared" si="11"/>
        <v>33</v>
      </c>
      <c r="F385" s="25">
        <v>34</v>
      </c>
      <c r="I385" s="30">
        <f>AVERAGE(G400:G423)</f>
        <v>2.8333333333333335</v>
      </c>
      <c r="J385" s="30">
        <f>STDEV(G400:G423)/SQRT(COUNT(G400:G423))</f>
        <v>0.89009579900197633</v>
      </c>
      <c r="K385" s="25" t="s">
        <v>284</v>
      </c>
    </row>
    <row r="386" spans="1:12">
      <c r="B386" s="25">
        <v>3</v>
      </c>
      <c r="C386" s="25">
        <v>13</v>
      </c>
      <c r="D386" s="25">
        <v>16</v>
      </c>
      <c r="E386" s="25">
        <f t="shared" si="11"/>
        <v>29</v>
      </c>
      <c r="F386" s="25">
        <v>32</v>
      </c>
      <c r="I386" s="9" t="s">
        <v>7</v>
      </c>
      <c r="J386" s="32" t="s">
        <v>8</v>
      </c>
    </row>
    <row r="387" spans="1:12">
      <c r="A387" s="26" t="s">
        <v>166</v>
      </c>
      <c r="B387" s="25">
        <v>1</v>
      </c>
      <c r="C387" s="25">
        <v>14</v>
      </c>
      <c r="D387" s="25">
        <v>6</v>
      </c>
      <c r="E387" s="25">
        <f t="shared" si="11"/>
        <v>20</v>
      </c>
      <c r="F387" s="25">
        <v>29</v>
      </c>
      <c r="I387" s="31">
        <f>I383/I382</f>
        <v>0.76793248945147674</v>
      </c>
      <c r="J387" s="30">
        <f>SQRT(I387*(1-I387)/SUM(F381:F398))</f>
        <v>1.5831931143611443E-2</v>
      </c>
      <c r="K387" s="25" t="s">
        <v>282</v>
      </c>
    </row>
    <row r="388" spans="1:12">
      <c r="B388" s="25">
        <v>2</v>
      </c>
      <c r="C388" s="25">
        <v>20</v>
      </c>
      <c r="D388" s="25">
        <v>23</v>
      </c>
      <c r="E388" s="25">
        <f t="shared" si="11"/>
        <v>43</v>
      </c>
      <c r="F388" s="25">
        <v>47</v>
      </c>
      <c r="I388" s="31">
        <f>I385/I384</f>
        <v>0.5074626865671642</v>
      </c>
      <c r="J388" s="30">
        <f>SQRT(I388*(1-I388)/SUM(H400:H423))</f>
        <v>4.318860998177889E-2</v>
      </c>
      <c r="K388" s="25" t="s">
        <v>285</v>
      </c>
    </row>
    <row r="389" spans="1:12">
      <c r="B389" s="25">
        <v>3</v>
      </c>
      <c r="C389" s="25">
        <v>16</v>
      </c>
      <c r="D389" s="25">
        <v>12</v>
      </c>
      <c r="E389" s="25">
        <f t="shared" si="11"/>
        <v>28</v>
      </c>
      <c r="F389" s="25">
        <v>33</v>
      </c>
    </row>
    <row r="390" spans="1:12">
      <c r="A390" s="26" t="s">
        <v>167</v>
      </c>
      <c r="B390" s="25">
        <v>1</v>
      </c>
      <c r="C390" s="25">
        <v>0</v>
      </c>
      <c r="D390" s="25">
        <v>0</v>
      </c>
      <c r="E390" s="25">
        <f t="shared" si="11"/>
        <v>0</v>
      </c>
      <c r="F390" s="25">
        <v>42</v>
      </c>
      <c r="I390" s="12" t="s">
        <v>11</v>
      </c>
    </row>
    <row r="391" spans="1:12">
      <c r="B391" s="25">
        <v>2</v>
      </c>
      <c r="C391" s="25">
        <v>0</v>
      </c>
      <c r="D391" s="25">
        <v>0</v>
      </c>
      <c r="E391" s="25">
        <f t="shared" si="11"/>
        <v>0</v>
      </c>
      <c r="F391" s="25">
        <v>35</v>
      </c>
      <c r="I391" s="9" t="s">
        <v>7</v>
      </c>
      <c r="J391" s="9" t="s">
        <v>8</v>
      </c>
    </row>
    <row r="392" spans="1:12">
      <c r="B392" s="25">
        <v>3</v>
      </c>
      <c r="C392" s="25">
        <v>0</v>
      </c>
      <c r="D392" s="25">
        <v>0</v>
      </c>
      <c r="E392" s="25">
        <f t="shared" si="11"/>
        <v>0</v>
      </c>
      <c r="F392" s="25">
        <v>30</v>
      </c>
      <c r="I392" s="35">
        <v>0.85599999999999998</v>
      </c>
      <c r="J392" s="25">
        <v>0.114</v>
      </c>
      <c r="K392" s="25" t="s">
        <v>282</v>
      </c>
    </row>
    <row r="393" spans="1:12">
      <c r="A393" s="26" t="s">
        <v>168</v>
      </c>
      <c r="B393" s="25">
        <v>1</v>
      </c>
      <c r="C393" s="25">
        <v>23</v>
      </c>
      <c r="D393" s="25">
        <v>21</v>
      </c>
      <c r="E393" s="25">
        <f t="shared" si="11"/>
        <v>44</v>
      </c>
      <c r="F393" s="25">
        <v>44</v>
      </c>
      <c r="I393" s="35">
        <v>0.42499999999999999</v>
      </c>
      <c r="J393" s="25">
        <v>0.182</v>
      </c>
      <c r="K393" s="25" t="s">
        <v>285</v>
      </c>
    </row>
    <row r="394" spans="1:12">
      <c r="B394" s="25">
        <v>2</v>
      </c>
      <c r="C394" s="25">
        <v>27</v>
      </c>
      <c r="D394" s="25">
        <v>23</v>
      </c>
      <c r="E394" s="25">
        <f t="shared" si="11"/>
        <v>50</v>
      </c>
      <c r="F394" s="25">
        <v>50</v>
      </c>
    </row>
    <row r="395" spans="1:12">
      <c r="B395" s="25">
        <v>3</v>
      </c>
      <c r="C395" s="25">
        <v>17</v>
      </c>
      <c r="D395" s="25">
        <v>22</v>
      </c>
      <c r="E395" s="25">
        <f t="shared" si="11"/>
        <v>39</v>
      </c>
      <c r="F395" s="25">
        <v>39</v>
      </c>
    </row>
    <row r="396" spans="1:12">
      <c r="A396" s="26" t="s">
        <v>169</v>
      </c>
      <c r="B396" s="25">
        <v>1</v>
      </c>
      <c r="C396" s="25">
        <v>18</v>
      </c>
      <c r="D396" s="25">
        <v>15</v>
      </c>
      <c r="E396" s="25">
        <f t="shared" si="11"/>
        <v>33</v>
      </c>
      <c r="F396" s="25">
        <v>43</v>
      </c>
    </row>
    <row r="397" spans="1:12">
      <c r="B397" s="25">
        <v>2</v>
      </c>
      <c r="C397" s="25">
        <v>24</v>
      </c>
      <c r="D397" s="25">
        <v>25</v>
      </c>
      <c r="E397" s="25">
        <f t="shared" si="11"/>
        <v>49</v>
      </c>
      <c r="F397" s="25">
        <v>50</v>
      </c>
    </row>
    <row r="398" spans="1:12">
      <c r="B398" s="25">
        <v>3</v>
      </c>
      <c r="C398" s="25">
        <v>11</v>
      </c>
      <c r="D398" s="25">
        <v>14</v>
      </c>
      <c r="E398" s="25">
        <f t="shared" si="11"/>
        <v>25</v>
      </c>
      <c r="F398" s="25">
        <v>26</v>
      </c>
    </row>
    <row r="399" spans="1:12" ht="16.5">
      <c r="B399" s="26" t="s">
        <v>155</v>
      </c>
      <c r="C399" s="26" t="s">
        <v>191</v>
      </c>
      <c r="D399" s="26" t="s">
        <v>269</v>
      </c>
      <c r="E399" s="26" t="s">
        <v>192</v>
      </c>
      <c r="F399" s="26" t="s">
        <v>193</v>
      </c>
      <c r="G399" s="26" t="s">
        <v>156</v>
      </c>
      <c r="H399" s="26" t="s">
        <v>157</v>
      </c>
    </row>
    <row r="400" spans="1:12">
      <c r="A400" s="26" t="s">
        <v>172</v>
      </c>
      <c r="B400" s="25">
        <v>1</v>
      </c>
      <c r="C400" s="25">
        <v>3</v>
      </c>
      <c r="D400" s="25">
        <v>3</v>
      </c>
      <c r="E400" s="25">
        <v>4</v>
      </c>
      <c r="F400" s="25">
        <v>0</v>
      </c>
      <c r="G400" s="25">
        <f t="shared" ref="G400:G409" si="12">SUM(C400:F400)</f>
        <v>10</v>
      </c>
      <c r="H400" s="25">
        <v>18</v>
      </c>
      <c r="L400" s="26"/>
    </row>
    <row r="401" spans="1:14">
      <c r="B401" s="25">
        <v>2</v>
      </c>
      <c r="C401" s="25">
        <v>1</v>
      </c>
      <c r="D401" s="25">
        <v>0</v>
      </c>
      <c r="E401" s="25">
        <v>1</v>
      </c>
      <c r="F401" s="25">
        <v>0</v>
      </c>
      <c r="G401" s="25">
        <f t="shared" si="12"/>
        <v>2</v>
      </c>
      <c r="H401" s="25">
        <v>5</v>
      </c>
    </row>
    <row r="402" spans="1:14">
      <c r="B402" s="25">
        <v>3</v>
      </c>
      <c r="C402" s="25">
        <v>0</v>
      </c>
      <c r="D402" s="25">
        <v>0</v>
      </c>
      <c r="E402" s="25">
        <v>0</v>
      </c>
      <c r="F402" s="25">
        <v>0</v>
      </c>
      <c r="G402" s="25">
        <f t="shared" si="12"/>
        <v>0</v>
      </c>
      <c r="H402" s="25">
        <v>0</v>
      </c>
    </row>
    <row r="403" spans="1:14">
      <c r="A403" s="26" t="s">
        <v>173</v>
      </c>
      <c r="B403" s="25">
        <v>1</v>
      </c>
      <c r="C403" s="25">
        <v>0</v>
      </c>
      <c r="D403" s="25">
        <v>0</v>
      </c>
      <c r="E403" s="25">
        <v>0</v>
      </c>
      <c r="F403" s="25">
        <v>1</v>
      </c>
      <c r="G403" s="25">
        <f t="shared" si="12"/>
        <v>1</v>
      </c>
      <c r="H403" s="25">
        <v>3</v>
      </c>
      <c r="L403" s="26"/>
      <c r="N403" s="26"/>
    </row>
    <row r="404" spans="1:14">
      <c r="B404" s="25">
        <v>2</v>
      </c>
      <c r="C404" s="25">
        <v>2</v>
      </c>
      <c r="D404" s="25">
        <v>1</v>
      </c>
      <c r="E404" s="25">
        <v>2</v>
      </c>
      <c r="F404" s="25">
        <v>1</v>
      </c>
      <c r="G404" s="25">
        <f t="shared" si="12"/>
        <v>6</v>
      </c>
      <c r="H404" s="25">
        <v>7</v>
      </c>
    </row>
    <row r="405" spans="1:14">
      <c r="B405" s="25">
        <v>3</v>
      </c>
      <c r="C405" s="25">
        <v>0</v>
      </c>
      <c r="D405" s="25">
        <v>0</v>
      </c>
      <c r="E405" s="25">
        <v>0</v>
      </c>
      <c r="F405" s="25">
        <v>0</v>
      </c>
      <c r="G405" s="25">
        <f t="shared" si="12"/>
        <v>0</v>
      </c>
      <c r="H405" s="25">
        <v>0</v>
      </c>
    </row>
    <row r="406" spans="1:14">
      <c r="A406" s="26" t="s">
        <v>174</v>
      </c>
      <c r="B406" s="25">
        <v>1</v>
      </c>
      <c r="C406" s="25">
        <v>0</v>
      </c>
      <c r="D406" s="25">
        <v>0</v>
      </c>
      <c r="E406" s="25">
        <v>0</v>
      </c>
      <c r="F406" s="25">
        <v>0</v>
      </c>
      <c r="G406" s="25">
        <f t="shared" si="12"/>
        <v>0</v>
      </c>
      <c r="H406" s="25">
        <v>14</v>
      </c>
    </row>
    <row r="407" spans="1:14">
      <c r="B407" s="25">
        <v>2</v>
      </c>
      <c r="C407" s="25">
        <v>0</v>
      </c>
      <c r="D407" s="25">
        <v>0</v>
      </c>
      <c r="E407" s="25">
        <v>0</v>
      </c>
      <c r="F407" s="25">
        <v>0</v>
      </c>
      <c r="G407" s="25">
        <f t="shared" si="12"/>
        <v>0</v>
      </c>
      <c r="H407" s="25">
        <v>1</v>
      </c>
    </row>
    <row r="408" spans="1:14">
      <c r="B408" s="25">
        <v>3</v>
      </c>
      <c r="C408" s="25">
        <v>0</v>
      </c>
      <c r="D408" s="25">
        <v>0</v>
      </c>
      <c r="E408" s="25">
        <v>0</v>
      </c>
      <c r="F408" s="25">
        <v>0</v>
      </c>
      <c r="G408" s="25">
        <f t="shared" si="12"/>
        <v>0</v>
      </c>
      <c r="H408" s="25">
        <v>0</v>
      </c>
    </row>
    <row r="409" spans="1:14">
      <c r="A409" s="26" t="s">
        <v>175</v>
      </c>
      <c r="B409" s="25">
        <v>1</v>
      </c>
      <c r="C409" s="25">
        <v>0</v>
      </c>
      <c r="D409" s="25">
        <v>0</v>
      </c>
      <c r="E409" s="25">
        <v>0</v>
      </c>
      <c r="F409" s="25">
        <v>0</v>
      </c>
      <c r="G409" s="25">
        <f t="shared" si="12"/>
        <v>0</v>
      </c>
      <c r="H409" s="25">
        <v>3</v>
      </c>
    </row>
    <row r="410" spans="1:14">
      <c r="B410" s="25">
        <v>2</v>
      </c>
      <c r="C410" s="25">
        <v>0</v>
      </c>
      <c r="D410" s="25">
        <v>0</v>
      </c>
      <c r="E410" s="25">
        <v>0</v>
      </c>
      <c r="F410" s="25">
        <v>0</v>
      </c>
      <c r="G410" s="25">
        <f t="shared" ref="G410:G411" si="13">SUM(C410:F410)</f>
        <v>0</v>
      </c>
      <c r="H410" s="25">
        <v>2</v>
      </c>
    </row>
    <row r="411" spans="1:14">
      <c r="B411" s="25">
        <v>3</v>
      </c>
      <c r="C411" s="25">
        <v>0</v>
      </c>
      <c r="D411" s="25">
        <v>0</v>
      </c>
      <c r="E411" s="25">
        <v>2</v>
      </c>
      <c r="F411" s="25">
        <v>1</v>
      </c>
      <c r="G411" s="25">
        <f t="shared" si="13"/>
        <v>3</v>
      </c>
      <c r="H411" s="25">
        <v>5</v>
      </c>
    </row>
    <row r="412" spans="1:14">
      <c r="A412" s="26" t="s">
        <v>176</v>
      </c>
      <c r="B412" s="25">
        <v>1</v>
      </c>
      <c r="C412" s="25">
        <v>3</v>
      </c>
      <c r="D412" s="25">
        <v>3</v>
      </c>
      <c r="E412" s="25">
        <v>4</v>
      </c>
      <c r="F412" s="25">
        <v>3</v>
      </c>
      <c r="G412" s="25">
        <f t="shared" ref="G412:G421" si="14">SUM(C412:F412)</f>
        <v>13</v>
      </c>
      <c r="H412" s="25">
        <v>13</v>
      </c>
    </row>
    <row r="413" spans="1:14">
      <c r="B413" s="25">
        <v>2</v>
      </c>
      <c r="C413" s="25">
        <v>1</v>
      </c>
      <c r="D413" s="25">
        <v>0</v>
      </c>
      <c r="E413" s="25">
        <v>4</v>
      </c>
      <c r="F413" s="25">
        <v>4</v>
      </c>
      <c r="G413" s="25">
        <f t="shared" si="14"/>
        <v>9</v>
      </c>
      <c r="H413" s="25">
        <v>9</v>
      </c>
    </row>
    <row r="414" spans="1:14">
      <c r="B414" s="25">
        <v>3</v>
      </c>
      <c r="C414" s="25">
        <v>1</v>
      </c>
      <c r="D414" s="25">
        <v>2</v>
      </c>
      <c r="E414" s="25">
        <v>4</v>
      </c>
      <c r="F414" s="25">
        <v>2</v>
      </c>
      <c r="G414" s="25">
        <f t="shared" si="14"/>
        <v>9</v>
      </c>
      <c r="H414" s="25">
        <v>13</v>
      </c>
    </row>
    <row r="415" spans="1:14">
      <c r="A415" s="26" t="s">
        <v>177</v>
      </c>
      <c r="B415" s="25">
        <v>1</v>
      </c>
      <c r="C415" s="25">
        <v>0</v>
      </c>
      <c r="D415" s="25">
        <v>0</v>
      </c>
      <c r="E415" s="25">
        <v>0</v>
      </c>
      <c r="F415" s="25">
        <v>0</v>
      </c>
      <c r="G415" s="25">
        <f t="shared" si="14"/>
        <v>0</v>
      </c>
      <c r="H415" s="25">
        <v>0</v>
      </c>
    </row>
    <row r="416" spans="1:14">
      <c r="B416" s="25">
        <v>2</v>
      </c>
      <c r="C416" s="25">
        <v>0</v>
      </c>
      <c r="D416" s="25">
        <v>0</v>
      </c>
      <c r="E416" s="25">
        <v>0</v>
      </c>
      <c r="F416" s="25">
        <v>0</v>
      </c>
      <c r="G416" s="25">
        <f t="shared" si="14"/>
        <v>0</v>
      </c>
      <c r="H416" s="25">
        <v>6</v>
      </c>
    </row>
    <row r="417" spans="1:11">
      <c r="B417" s="25">
        <v>3</v>
      </c>
      <c r="C417" s="25">
        <v>4</v>
      </c>
      <c r="D417" s="25">
        <v>2</v>
      </c>
      <c r="E417" s="25">
        <v>1</v>
      </c>
      <c r="F417" s="25">
        <v>5</v>
      </c>
      <c r="G417" s="25">
        <f t="shared" si="14"/>
        <v>12</v>
      </c>
      <c r="H417" s="25">
        <v>29</v>
      </c>
    </row>
    <row r="418" spans="1:11">
      <c r="A418" s="26" t="s">
        <v>178</v>
      </c>
      <c r="B418" s="25">
        <v>1</v>
      </c>
      <c r="C418" s="25">
        <v>1</v>
      </c>
      <c r="D418" s="25">
        <v>0</v>
      </c>
      <c r="E418" s="25">
        <v>1</v>
      </c>
      <c r="F418" s="25">
        <v>0</v>
      </c>
      <c r="G418" s="25">
        <f t="shared" si="14"/>
        <v>2</v>
      </c>
      <c r="H418" s="25">
        <v>1</v>
      </c>
    </row>
    <row r="419" spans="1:11">
      <c r="B419" s="25">
        <v>2</v>
      </c>
      <c r="C419" s="25">
        <v>0</v>
      </c>
      <c r="D419" s="25">
        <v>0</v>
      </c>
      <c r="E419" s="25">
        <v>0</v>
      </c>
      <c r="F419" s="25">
        <v>0</v>
      </c>
      <c r="G419" s="25">
        <f t="shared" si="14"/>
        <v>0</v>
      </c>
      <c r="H419" s="25">
        <v>0</v>
      </c>
    </row>
    <row r="420" spans="1:11">
      <c r="B420" s="25">
        <v>3</v>
      </c>
      <c r="C420" s="25">
        <v>0</v>
      </c>
      <c r="D420" s="25">
        <v>1</v>
      </c>
      <c r="E420" s="25">
        <v>0</v>
      </c>
      <c r="F420" s="25">
        <v>0</v>
      </c>
      <c r="G420" s="25">
        <f t="shared" si="14"/>
        <v>1</v>
      </c>
      <c r="H420" s="25">
        <v>5</v>
      </c>
    </row>
    <row r="421" spans="1:11">
      <c r="A421" s="26" t="s">
        <v>179</v>
      </c>
      <c r="B421" s="25">
        <v>1</v>
      </c>
      <c r="C421" s="25">
        <v>0</v>
      </c>
      <c r="D421" s="25">
        <v>0</v>
      </c>
      <c r="E421" s="25">
        <v>0</v>
      </c>
      <c r="F421" s="25">
        <v>0</v>
      </c>
      <c r="G421" s="25">
        <f t="shared" si="14"/>
        <v>0</v>
      </c>
      <c r="H421" s="25">
        <v>0</v>
      </c>
    </row>
    <row r="422" spans="1:11">
      <c r="B422" s="25">
        <v>2</v>
      </c>
      <c r="C422" s="25">
        <v>0</v>
      </c>
      <c r="D422" s="25">
        <v>0</v>
      </c>
      <c r="E422" s="25">
        <v>0</v>
      </c>
      <c r="F422" s="25">
        <v>0</v>
      </c>
      <c r="G422" s="25">
        <f t="shared" ref="G422:G423" si="15">SUM(C422:F422)</f>
        <v>0</v>
      </c>
      <c r="H422" s="25">
        <v>0</v>
      </c>
    </row>
    <row r="423" spans="1:11">
      <c r="B423" s="25">
        <v>3</v>
      </c>
      <c r="C423" s="25">
        <v>0</v>
      </c>
      <c r="D423" s="25">
        <v>0</v>
      </c>
      <c r="E423" s="25">
        <v>0</v>
      </c>
      <c r="F423" s="25">
        <v>0</v>
      </c>
      <c r="G423" s="25">
        <f t="shared" si="15"/>
        <v>0</v>
      </c>
      <c r="H423" s="25">
        <v>0</v>
      </c>
    </row>
    <row r="431" spans="1:11">
      <c r="A431" s="26"/>
      <c r="K431" s="26"/>
    </row>
    <row r="432" spans="1:11">
      <c r="A432" s="26"/>
    </row>
    <row r="435" spans="1:1">
      <c r="A435" s="26"/>
    </row>
    <row r="438" spans="1:1">
      <c r="A438" s="26"/>
    </row>
    <row r="441" spans="1:1">
      <c r="A441" s="26"/>
    </row>
    <row r="444" spans="1:1">
      <c r="A444" s="26"/>
    </row>
    <row r="447" spans="1:1">
      <c r="A447" s="26"/>
    </row>
    <row r="450" spans="1:1">
      <c r="A450" s="26"/>
    </row>
    <row r="453" spans="1:1">
      <c r="A453" s="26"/>
    </row>
    <row r="456" spans="1:1">
      <c r="A456" s="26"/>
    </row>
    <row r="459" spans="1:1">
      <c r="A459" s="26"/>
    </row>
    <row r="462" spans="1:1">
      <c r="A462" s="26"/>
    </row>
    <row r="465" spans="1:1">
      <c r="A465" s="26"/>
    </row>
    <row r="468" spans="1:1">
      <c r="A468" s="26"/>
    </row>
    <row r="471" spans="1:1">
      <c r="A471" s="26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233E9-3661-264A-90CB-C8B48588C210}">
  <dimension ref="A1:AY313"/>
  <sheetViews>
    <sheetView zoomScaleNormal="100" workbookViewId="0"/>
  </sheetViews>
  <sheetFormatPr defaultColWidth="10.83203125" defaultRowHeight="15.5"/>
  <cols>
    <col min="1" max="1" width="19.5" style="1" customWidth="1"/>
    <col min="2" max="2" width="8.6640625" style="1" customWidth="1"/>
    <col min="3" max="9" width="10.83203125" style="1"/>
    <col min="10" max="10" width="20.1640625" style="1" customWidth="1"/>
    <col min="11" max="11" width="8.6640625" style="1" customWidth="1"/>
    <col min="12" max="18" width="10.83203125" style="1"/>
    <col min="19" max="19" width="19.6640625" style="1" customWidth="1"/>
    <col min="20" max="20" width="8.6640625" style="1" customWidth="1"/>
    <col min="21" max="27" width="10.83203125" style="1"/>
    <col min="28" max="28" width="15.5" style="1" customWidth="1"/>
    <col min="29" max="29" width="8.6640625" style="1" customWidth="1"/>
    <col min="30" max="32" width="10.83203125" style="1"/>
    <col min="33" max="33" width="17.5" style="1" customWidth="1"/>
    <col min="34" max="36" width="10.83203125" style="1"/>
    <col min="37" max="37" width="15" style="1" customWidth="1"/>
    <col min="38" max="40" width="10.83203125" style="1"/>
    <col min="41" max="41" width="16.5" style="1" customWidth="1"/>
    <col min="42" max="44" width="10.83203125" style="1"/>
    <col min="45" max="45" width="16.6640625" style="1" customWidth="1"/>
    <col min="46" max="16384" width="10.83203125" style="1"/>
  </cols>
  <sheetData>
    <row r="1" spans="1:34">
      <c r="A1" s="26" t="s">
        <v>360</v>
      </c>
      <c r="B1" s="26"/>
      <c r="K1" s="26"/>
      <c r="T1" s="26"/>
      <c r="AC1" s="26"/>
    </row>
    <row r="3" spans="1:34">
      <c r="A3" s="3" t="s">
        <v>194</v>
      </c>
      <c r="B3" s="3"/>
      <c r="K3" s="3"/>
      <c r="T3" s="3"/>
      <c r="AC3" s="3"/>
    </row>
    <row r="4" spans="1:34">
      <c r="A4" s="1" t="s">
        <v>287</v>
      </c>
    </row>
    <row r="5" spans="1:34">
      <c r="D5" s="25"/>
    </row>
    <row r="6" spans="1:34">
      <c r="A6" s="1" t="s">
        <v>289</v>
      </c>
      <c r="D6" s="25"/>
      <c r="G6" s="25"/>
      <c r="J6" s="1" t="s">
        <v>293</v>
      </c>
      <c r="S6" s="1" t="s">
        <v>289</v>
      </c>
      <c r="AB6" s="1" t="s">
        <v>293</v>
      </c>
    </row>
    <row r="7" spans="1:34">
      <c r="A7" s="1" t="s">
        <v>290</v>
      </c>
      <c r="D7" s="29"/>
      <c r="J7" s="1" t="s">
        <v>295</v>
      </c>
      <c r="S7" s="1" t="s">
        <v>290</v>
      </c>
      <c r="AB7" s="1" t="s">
        <v>295</v>
      </c>
    </row>
    <row r="8" spans="1:34" s="3" customFormat="1">
      <c r="A8" s="3" t="s">
        <v>197</v>
      </c>
      <c r="B8" s="3" t="s">
        <v>155</v>
      </c>
      <c r="C8" s="3" t="s">
        <v>299</v>
      </c>
      <c r="D8" s="3" t="s">
        <v>156</v>
      </c>
      <c r="E8" s="25" t="s">
        <v>265</v>
      </c>
      <c r="F8" s="25"/>
      <c r="G8" s="25"/>
      <c r="H8" s="25"/>
      <c r="I8" s="25"/>
      <c r="J8" s="3" t="s">
        <v>196</v>
      </c>
      <c r="K8" s="3" t="s">
        <v>155</v>
      </c>
      <c r="L8" s="3" t="s">
        <v>299</v>
      </c>
      <c r="M8" s="3" t="s">
        <v>156</v>
      </c>
      <c r="N8" s="25" t="s">
        <v>265</v>
      </c>
      <c r="O8" s="25"/>
      <c r="P8" s="25"/>
      <c r="S8" s="3" t="s">
        <v>198</v>
      </c>
      <c r="T8" s="3" t="s">
        <v>155</v>
      </c>
      <c r="U8" s="3" t="s">
        <v>299</v>
      </c>
      <c r="V8" s="3" t="s">
        <v>156</v>
      </c>
      <c r="W8" s="25" t="s">
        <v>265</v>
      </c>
      <c r="X8" s="25"/>
      <c r="Y8" s="25"/>
      <c r="AB8" s="3" t="s">
        <v>199</v>
      </c>
      <c r="AC8" s="3" t="s">
        <v>155</v>
      </c>
      <c r="AD8" s="3" t="s">
        <v>299</v>
      </c>
      <c r="AE8" s="3" t="s">
        <v>156</v>
      </c>
      <c r="AF8" s="25" t="s">
        <v>265</v>
      </c>
      <c r="AG8" s="25"/>
      <c r="AH8" s="25"/>
    </row>
    <row r="9" spans="1:34">
      <c r="A9" s="1" t="s">
        <v>200</v>
      </c>
      <c r="B9" s="25">
        <v>1</v>
      </c>
      <c r="C9" s="1">
        <v>54</v>
      </c>
      <c r="D9" s="1">
        <v>51</v>
      </c>
      <c r="E9" s="9" t="s">
        <v>266</v>
      </c>
      <c r="F9" s="9" t="s">
        <v>8</v>
      </c>
      <c r="G9" s="25"/>
      <c r="H9" s="25"/>
      <c r="I9" s="25"/>
      <c r="J9" s="1" t="s">
        <v>238</v>
      </c>
      <c r="K9" s="25">
        <v>1</v>
      </c>
      <c r="L9" s="1">
        <v>28</v>
      </c>
      <c r="M9" s="6">
        <v>24</v>
      </c>
      <c r="N9" s="9" t="s">
        <v>266</v>
      </c>
      <c r="O9" s="9" t="s">
        <v>8</v>
      </c>
      <c r="P9" s="25"/>
      <c r="Q9" s="6"/>
      <c r="S9" s="1" t="s">
        <v>200</v>
      </c>
      <c r="T9" s="25">
        <v>1</v>
      </c>
      <c r="U9" s="1">
        <v>49</v>
      </c>
      <c r="V9" s="6">
        <v>48</v>
      </c>
      <c r="W9" s="9" t="s">
        <v>266</v>
      </c>
      <c r="X9" s="9" t="s">
        <v>8</v>
      </c>
      <c r="Y9" s="25"/>
      <c r="Z9" s="6"/>
      <c r="AB9" s="1" t="s">
        <v>238</v>
      </c>
      <c r="AC9" s="25">
        <v>1</v>
      </c>
      <c r="AD9" s="1">
        <v>38</v>
      </c>
      <c r="AE9" s="6">
        <v>35</v>
      </c>
      <c r="AF9" s="9" t="s">
        <v>266</v>
      </c>
      <c r="AG9" s="9" t="s">
        <v>8</v>
      </c>
      <c r="AH9" s="25"/>
    </row>
    <row r="10" spans="1:34">
      <c r="B10" s="25">
        <v>2</v>
      </c>
      <c r="C10" s="1">
        <v>35</v>
      </c>
      <c r="D10" s="1">
        <v>32</v>
      </c>
      <c r="E10" s="30">
        <f>AVERAGE(C9:C32)</f>
        <v>26.958333333333332</v>
      </c>
      <c r="F10" s="30">
        <f>STDEV(C9:C32)/SQRT(COUNT(C9:C32))</f>
        <v>3.3833989249014307</v>
      </c>
      <c r="G10" s="25" t="s">
        <v>280</v>
      </c>
      <c r="H10" s="25"/>
      <c r="I10" s="25"/>
      <c r="K10" s="25">
        <v>2</v>
      </c>
      <c r="L10" s="1">
        <v>17</v>
      </c>
      <c r="M10" s="6">
        <v>14</v>
      </c>
      <c r="N10" s="30">
        <f>AVERAGE(L9:L32)</f>
        <v>19.75</v>
      </c>
      <c r="O10" s="30">
        <f>STDEV(L9:L32)/SQRT(COUNT(L9:L32))</f>
        <v>1.7017148213885114</v>
      </c>
      <c r="P10" s="25" t="s">
        <v>280</v>
      </c>
      <c r="Q10" s="6"/>
      <c r="T10" s="25">
        <v>2</v>
      </c>
      <c r="U10" s="1">
        <v>26</v>
      </c>
      <c r="V10" s="6">
        <v>25</v>
      </c>
      <c r="W10" s="30">
        <f>AVERAGE(U9:U29)</f>
        <v>29.80952380952381</v>
      </c>
      <c r="X10" s="30">
        <f>STDEV(U9:U29)/SQRT(COUNT(U9:U29))</f>
        <v>3.0563120069620227</v>
      </c>
      <c r="Y10" s="25" t="s">
        <v>280</v>
      </c>
      <c r="Z10" s="6"/>
      <c r="AC10" s="25">
        <v>2</v>
      </c>
      <c r="AD10" s="1">
        <v>40</v>
      </c>
      <c r="AE10" s="6">
        <v>35</v>
      </c>
      <c r="AF10" s="30">
        <f>AVERAGE(AD9:AD29)</f>
        <v>31.19047619047619</v>
      </c>
      <c r="AG10" s="30">
        <f>STDEV(AD9:AD29)/SQRT(COUNT(AD9:AD29))</f>
        <v>1.827852041030736</v>
      </c>
      <c r="AH10" s="25" t="s">
        <v>280</v>
      </c>
    </row>
    <row r="11" spans="1:34">
      <c r="B11" s="25">
        <v>3</v>
      </c>
      <c r="C11" s="1">
        <v>19</v>
      </c>
      <c r="D11" s="1">
        <v>19</v>
      </c>
      <c r="E11" s="30">
        <f>AVERAGE(D9:D32)</f>
        <v>24.208333333333332</v>
      </c>
      <c r="F11" s="30">
        <f>STDEV(D9:D32)/SQRT(COUNT(D9:D32))</f>
        <v>3.0437505269866323</v>
      </c>
      <c r="G11" s="25" t="s">
        <v>281</v>
      </c>
      <c r="H11" s="25"/>
      <c r="I11" s="25"/>
      <c r="K11" s="25">
        <v>3</v>
      </c>
      <c r="L11" s="1">
        <v>20</v>
      </c>
      <c r="M11" s="6">
        <v>20</v>
      </c>
      <c r="N11" s="30">
        <f>AVERAGE(M9:M32)</f>
        <v>17.958333333333332</v>
      </c>
      <c r="O11" s="30">
        <f>STDEV(M9:M32)/SQRT(COUNT(M9:M32))</f>
        <v>1.4173857936083265</v>
      </c>
      <c r="P11" s="25" t="s">
        <v>281</v>
      </c>
      <c r="Q11" s="6"/>
      <c r="T11" s="25">
        <v>3</v>
      </c>
      <c r="U11" s="1">
        <v>27</v>
      </c>
      <c r="V11" s="6">
        <v>26</v>
      </c>
      <c r="W11" s="30">
        <f>AVERAGE(V9:V29)</f>
        <v>26.047619047619047</v>
      </c>
      <c r="X11" s="30">
        <f>STDEV(V9:V29)/SQRT(COUNT(V9:V29))</f>
        <v>2.5778139414149521</v>
      </c>
      <c r="Y11" s="25" t="s">
        <v>281</v>
      </c>
      <c r="Z11" s="6"/>
      <c r="AC11" s="25">
        <v>3</v>
      </c>
      <c r="AD11" s="1">
        <v>29</v>
      </c>
      <c r="AE11" s="6">
        <v>24</v>
      </c>
      <c r="AF11" s="30">
        <f>AVERAGE(AE9:AE29)</f>
        <v>28</v>
      </c>
      <c r="AG11" s="30">
        <f>STDEV(AE9:AE29)/SQRT(COUNT(AE9:AE29))</f>
        <v>1.7901848800506344</v>
      </c>
      <c r="AH11" s="25" t="s">
        <v>281</v>
      </c>
    </row>
    <row r="12" spans="1:34">
      <c r="A12" s="6" t="s">
        <v>202</v>
      </c>
      <c r="B12" s="25">
        <v>1</v>
      </c>
      <c r="C12" s="1">
        <v>50</v>
      </c>
      <c r="D12" s="1">
        <v>46</v>
      </c>
      <c r="E12" s="30">
        <f>AVERAGE(C35:C106)</f>
        <v>7.0277777777777777</v>
      </c>
      <c r="F12" s="30">
        <f>STDEV(C35:C106)/SQRT(COUNT(C35:C106))</f>
        <v>1.6966749474306333</v>
      </c>
      <c r="G12" s="25" t="s">
        <v>283</v>
      </c>
      <c r="H12" s="25"/>
      <c r="I12" s="25"/>
      <c r="J12" s="1" t="s">
        <v>239</v>
      </c>
      <c r="K12" s="25">
        <v>1</v>
      </c>
      <c r="L12" s="1">
        <v>11</v>
      </c>
      <c r="M12" s="6">
        <v>11</v>
      </c>
      <c r="N12" s="30">
        <f>AVERAGE(L35:L85)</f>
        <v>17.901960784313726</v>
      </c>
      <c r="O12" s="30">
        <f>STDEV(L35:L85)/SQRT(COUNT(L35:L85))</f>
        <v>1.4772138326661521</v>
      </c>
      <c r="P12" s="25" t="s">
        <v>283</v>
      </c>
      <c r="Q12" s="6"/>
      <c r="S12" s="6" t="s">
        <v>202</v>
      </c>
      <c r="T12" s="25">
        <v>1</v>
      </c>
      <c r="U12" s="1">
        <v>51</v>
      </c>
      <c r="V12" s="6">
        <v>43</v>
      </c>
      <c r="W12" s="30">
        <f>AVERAGE(U35:U88)</f>
        <v>9.5925925925925934</v>
      </c>
      <c r="X12" s="30">
        <f>STDEV(U35:U88)/SQRT(COUNT(U35:U88))</f>
        <v>1.549671076778687</v>
      </c>
      <c r="Y12" s="25" t="s">
        <v>283</v>
      </c>
      <c r="Z12" s="6"/>
      <c r="AB12" s="1" t="s">
        <v>239</v>
      </c>
      <c r="AC12" s="25">
        <v>1</v>
      </c>
      <c r="AD12" s="1">
        <v>46</v>
      </c>
      <c r="AE12" s="6">
        <v>41</v>
      </c>
      <c r="AF12" s="30">
        <f>AVERAGE(AD35:AD70)</f>
        <v>23.166666666666668</v>
      </c>
      <c r="AG12" s="30">
        <f>STDEV(AD35:AD70)/SQRT(COUNT(AD35:AD70))</f>
        <v>2.2241459926959375</v>
      </c>
      <c r="AH12" s="25" t="s">
        <v>283</v>
      </c>
    </row>
    <row r="13" spans="1:34">
      <c r="B13" s="25">
        <v>2</v>
      </c>
      <c r="C13" s="1">
        <v>30</v>
      </c>
      <c r="D13" s="1">
        <v>26</v>
      </c>
      <c r="E13" s="30">
        <f>AVERAGE(D35:D106)</f>
        <v>2.1666666666666665</v>
      </c>
      <c r="F13" s="30">
        <f>STDEV(D35:D106)/SQRT(COUNT(D35:D106))</f>
        <v>0.87813823545235781</v>
      </c>
      <c r="G13" s="25" t="s">
        <v>284</v>
      </c>
      <c r="H13" s="25"/>
      <c r="I13" s="25"/>
      <c r="K13" s="25">
        <v>2</v>
      </c>
      <c r="L13" s="1">
        <v>23</v>
      </c>
      <c r="M13" s="6">
        <v>23</v>
      </c>
      <c r="N13" s="30">
        <f>AVERAGE(M35:M85)</f>
        <v>15.921568627450981</v>
      </c>
      <c r="O13" s="30">
        <f>STDEV(M35:M85)/SQRT(COUNT(M35:M85))</f>
        <v>1.2894270310627185</v>
      </c>
      <c r="P13" s="25" t="s">
        <v>284</v>
      </c>
      <c r="Q13" s="6"/>
      <c r="T13" s="25">
        <v>2</v>
      </c>
      <c r="U13" s="1">
        <v>17</v>
      </c>
      <c r="V13" s="6">
        <v>17</v>
      </c>
      <c r="W13" s="30">
        <f>AVERAGE(V35:V88)</f>
        <v>3.4444444444444446</v>
      </c>
      <c r="X13" s="30">
        <f>STDEV(V35:V88)/SQRT(COUNT(V35:V88))</f>
        <v>1.2034967300420842</v>
      </c>
      <c r="Y13" s="25" t="s">
        <v>284</v>
      </c>
      <c r="Z13" s="6"/>
      <c r="AC13" s="25">
        <v>2</v>
      </c>
      <c r="AD13" s="1">
        <v>30</v>
      </c>
      <c r="AE13" s="6">
        <v>26</v>
      </c>
      <c r="AF13" s="30">
        <f>AVERAGE(AE35:AE70)</f>
        <v>17.694444444444443</v>
      </c>
      <c r="AG13" s="30">
        <f>STDEV(AE35:AE70)/SQRT(COUNT(AE35:AE70))</f>
        <v>2.1066107001473502</v>
      </c>
      <c r="AH13" s="25" t="s">
        <v>284</v>
      </c>
    </row>
    <row r="14" spans="1:34">
      <c r="B14" s="25">
        <v>3</v>
      </c>
      <c r="C14" s="1">
        <v>21</v>
      </c>
      <c r="D14" s="1">
        <v>18</v>
      </c>
      <c r="E14" s="9" t="s">
        <v>7</v>
      </c>
      <c r="F14" s="32" t="s">
        <v>8</v>
      </c>
      <c r="G14" s="25"/>
      <c r="H14" s="25"/>
      <c r="I14" s="25"/>
      <c r="K14" s="25">
        <v>3</v>
      </c>
      <c r="L14" s="1">
        <v>26</v>
      </c>
      <c r="M14" s="6">
        <v>24</v>
      </c>
      <c r="N14" s="9" t="s">
        <v>7</v>
      </c>
      <c r="O14" s="32" t="s">
        <v>8</v>
      </c>
      <c r="P14" s="25"/>
      <c r="Q14" s="6"/>
      <c r="T14" s="25">
        <v>3</v>
      </c>
      <c r="U14" s="1">
        <v>28</v>
      </c>
      <c r="V14" s="6">
        <v>27</v>
      </c>
      <c r="W14" s="9" t="s">
        <v>7</v>
      </c>
      <c r="X14" s="32" t="s">
        <v>8</v>
      </c>
      <c r="Y14" s="25"/>
      <c r="Z14" s="6"/>
      <c r="AC14" s="25">
        <v>3</v>
      </c>
      <c r="AD14" s="1">
        <v>41</v>
      </c>
      <c r="AE14" s="6">
        <v>38</v>
      </c>
      <c r="AF14" s="9" t="s">
        <v>7</v>
      </c>
      <c r="AG14" s="32" t="s">
        <v>8</v>
      </c>
      <c r="AH14" s="25"/>
    </row>
    <row r="15" spans="1:34">
      <c r="A15" s="6" t="s">
        <v>205</v>
      </c>
      <c r="B15" s="25">
        <v>1</v>
      </c>
      <c r="C15" s="1">
        <v>31</v>
      </c>
      <c r="D15" s="1">
        <v>26</v>
      </c>
      <c r="E15" s="31">
        <f>E11/E10</f>
        <v>0.89799072642967537</v>
      </c>
      <c r="F15" s="30">
        <f>SQRT(E15*(1-E15)/SUM(C9:C32))</f>
        <v>1.1898812279250645E-2</v>
      </c>
      <c r="G15" s="25" t="s">
        <v>282</v>
      </c>
      <c r="H15" s="25"/>
      <c r="I15" s="25"/>
      <c r="J15" s="1" t="s">
        <v>240</v>
      </c>
      <c r="K15" s="25">
        <v>1</v>
      </c>
      <c r="L15" s="1">
        <v>29</v>
      </c>
      <c r="M15" s="6">
        <v>19</v>
      </c>
      <c r="N15" s="31">
        <f>N11/N10</f>
        <v>0.90928270042194081</v>
      </c>
      <c r="O15" s="30">
        <f>SQRT(N15*(1-N15)/SUM(L9:L32))</f>
        <v>1.3191839244334452E-2</v>
      </c>
      <c r="P15" s="25" t="s">
        <v>282</v>
      </c>
      <c r="Q15" s="6"/>
      <c r="S15" s="6" t="s">
        <v>205</v>
      </c>
      <c r="T15" s="25">
        <v>1</v>
      </c>
      <c r="U15" s="1">
        <v>44</v>
      </c>
      <c r="V15" s="6">
        <v>41</v>
      </c>
      <c r="W15" s="31">
        <f>W11/W10</f>
        <v>0.87380191693290732</v>
      </c>
      <c r="X15" s="30">
        <f>SQRT(W15*(1-W15)/SUM(U9:U29))</f>
        <v>1.3272285309768771E-2</v>
      </c>
      <c r="Y15" s="25" t="s">
        <v>282</v>
      </c>
      <c r="Z15" s="6"/>
      <c r="AB15" s="1" t="s">
        <v>240</v>
      </c>
      <c r="AC15" s="25">
        <v>1</v>
      </c>
      <c r="AD15" s="1">
        <v>30</v>
      </c>
      <c r="AE15" s="6">
        <v>28</v>
      </c>
      <c r="AF15" s="31">
        <f>AF11/AF10</f>
        <v>0.89770992366412217</v>
      </c>
      <c r="AG15" s="30">
        <f>SQRT(AF15*(1-AF15)/SUM(AD9:AD29))</f>
        <v>1.1840338388698943E-2</v>
      </c>
      <c r="AH15" s="25" t="s">
        <v>282</v>
      </c>
    </row>
    <row r="16" spans="1:34">
      <c r="B16" s="25">
        <v>2</v>
      </c>
      <c r="C16" s="1">
        <v>14</v>
      </c>
      <c r="D16" s="1">
        <v>14</v>
      </c>
      <c r="E16" s="33">
        <f>E13/E12</f>
        <v>0.30830039525691699</v>
      </c>
      <c r="F16" s="30">
        <f>SQRT(E16*(1-E16)/SUM(C35:C106))</f>
        <v>2.0529130057353878E-2</v>
      </c>
      <c r="G16" s="25" t="s">
        <v>285</v>
      </c>
      <c r="H16" s="25"/>
      <c r="I16" s="25"/>
      <c r="K16" s="25">
        <v>2</v>
      </c>
      <c r="L16" s="1">
        <v>20</v>
      </c>
      <c r="M16" s="6">
        <v>20</v>
      </c>
      <c r="N16" s="33">
        <f>N13/N12</f>
        <v>0.88937568455640748</v>
      </c>
      <c r="O16" s="30">
        <f>SQRT(N16*(1-N16)/SUM(L35:L85))</f>
        <v>1.0380840905958354E-2</v>
      </c>
      <c r="P16" s="25" t="s">
        <v>285</v>
      </c>
      <c r="Q16" s="6"/>
      <c r="T16" s="25">
        <v>2</v>
      </c>
      <c r="U16" s="1">
        <v>30</v>
      </c>
      <c r="V16" s="6">
        <v>27</v>
      </c>
      <c r="W16" s="33">
        <f>W13/W12</f>
        <v>0.35907335907335908</v>
      </c>
      <c r="X16" s="30">
        <f>SQRT(W16*(1-W16)/SUM(U35:U88))</f>
        <v>2.107807154720058E-2</v>
      </c>
      <c r="Y16" s="25" t="s">
        <v>285</v>
      </c>
      <c r="Z16" s="6"/>
      <c r="AC16" s="25">
        <v>2</v>
      </c>
      <c r="AD16" s="1">
        <v>20</v>
      </c>
      <c r="AE16" s="6">
        <v>19</v>
      </c>
      <c r="AF16" s="33">
        <f>AF13/AF12</f>
        <v>0.76378896882493996</v>
      </c>
      <c r="AG16" s="30">
        <f>SQRT(AF16*(1-AF16)/SUM(AD35:AD70))</f>
        <v>1.4708004473586951E-2</v>
      </c>
      <c r="AH16" s="25" t="s">
        <v>285</v>
      </c>
    </row>
    <row r="17" spans="1:34">
      <c r="B17" s="25">
        <v>3</v>
      </c>
      <c r="C17" s="1">
        <v>15</v>
      </c>
      <c r="D17" s="1">
        <v>13</v>
      </c>
      <c r="E17" s="25"/>
      <c r="F17" s="25"/>
      <c r="G17" s="25"/>
      <c r="H17" s="25"/>
      <c r="I17" s="25"/>
      <c r="K17" s="25">
        <v>3</v>
      </c>
      <c r="L17" s="1">
        <v>18</v>
      </c>
      <c r="M17" s="6">
        <v>17</v>
      </c>
      <c r="N17" s="25"/>
      <c r="O17" s="25"/>
      <c r="P17" s="25"/>
      <c r="Q17" s="6"/>
      <c r="T17" s="25">
        <v>3</v>
      </c>
      <c r="U17" s="1">
        <v>19</v>
      </c>
      <c r="V17" s="6">
        <v>18</v>
      </c>
      <c r="W17" s="25"/>
      <c r="X17" s="25"/>
      <c r="Y17" s="25"/>
      <c r="Z17" s="6"/>
      <c r="AC17" s="25">
        <v>3</v>
      </c>
      <c r="AD17" s="1">
        <v>35</v>
      </c>
      <c r="AE17" s="6">
        <v>33</v>
      </c>
      <c r="AF17" s="25"/>
      <c r="AG17" s="25"/>
      <c r="AH17" s="25"/>
    </row>
    <row r="18" spans="1:34">
      <c r="A18" s="1" t="s">
        <v>203</v>
      </c>
      <c r="B18" s="25">
        <v>1</v>
      </c>
      <c r="C18" s="1">
        <v>46</v>
      </c>
      <c r="D18" s="1">
        <v>43</v>
      </c>
      <c r="E18" s="12" t="s">
        <v>11</v>
      </c>
      <c r="F18" s="25"/>
      <c r="G18" s="25"/>
      <c r="H18" s="25"/>
      <c r="I18" s="25"/>
      <c r="J18" s="1" t="s">
        <v>241</v>
      </c>
      <c r="K18" s="25">
        <v>1</v>
      </c>
      <c r="L18" s="1">
        <v>26</v>
      </c>
      <c r="M18" s="6">
        <v>20</v>
      </c>
      <c r="N18" s="12" t="s">
        <v>11</v>
      </c>
      <c r="O18" s="25"/>
      <c r="P18" s="25"/>
      <c r="Q18" s="6"/>
      <c r="S18" s="1" t="s">
        <v>203</v>
      </c>
      <c r="T18" s="25">
        <v>1</v>
      </c>
      <c r="U18" s="1">
        <v>36</v>
      </c>
      <c r="V18" s="6">
        <v>32</v>
      </c>
      <c r="W18" s="12" t="s">
        <v>11</v>
      </c>
      <c r="X18" s="25"/>
      <c r="Y18" s="25"/>
      <c r="Z18" s="6"/>
      <c r="AB18" s="1" t="s">
        <v>241</v>
      </c>
      <c r="AC18" s="25">
        <v>1</v>
      </c>
      <c r="AD18" s="1">
        <v>33</v>
      </c>
      <c r="AE18" s="6">
        <v>27</v>
      </c>
      <c r="AF18" s="12" t="s">
        <v>11</v>
      </c>
      <c r="AG18" s="25"/>
      <c r="AH18" s="25"/>
    </row>
    <row r="19" spans="1:34">
      <c r="B19" s="25">
        <v>2</v>
      </c>
      <c r="C19" s="1">
        <v>17</v>
      </c>
      <c r="D19" s="1">
        <v>15</v>
      </c>
      <c r="E19" s="9" t="s">
        <v>7</v>
      </c>
      <c r="F19" s="9" t="s">
        <v>8</v>
      </c>
      <c r="G19" s="25"/>
      <c r="H19" s="25"/>
      <c r="I19" s="25"/>
      <c r="K19" s="25">
        <v>2</v>
      </c>
      <c r="L19" s="1">
        <v>19</v>
      </c>
      <c r="M19" s="6">
        <v>20</v>
      </c>
      <c r="N19" s="9" t="s">
        <v>7</v>
      </c>
      <c r="O19" s="9" t="s">
        <v>8</v>
      </c>
      <c r="P19" s="25"/>
      <c r="Q19" s="6"/>
      <c r="T19" s="25">
        <v>2</v>
      </c>
      <c r="U19" s="1">
        <v>13</v>
      </c>
      <c r="V19" s="6">
        <v>12</v>
      </c>
      <c r="W19" s="9" t="s">
        <v>7</v>
      </c>
      <c r="X19" s="9" t="s">
        <v>8</v>
      </c>
      <c r="Y19" s="25"/>
      <c r="Z19" s="6"/>
      <c r="AC19" s="25">
        <v>2</v>
      </c>
      <c r="AD19" s="1">
        <v>38</v>
      </c>
      <c r="AE19" s="6">
        <v>37</v>
      </c>
      <c r="AF19" s="9" t="s">
        <v>7</v>
      </c>
      <c r="AG19" s="9" t="s">
        <v>8</v>
      </c>
      <c r="AH19" s="25"/>
    </row>
    <row r="20" spans="1:34">
      <c r="B20" s="25">
        <v>3</v>
      </c>
      <c r="C20" s="1">
        <v>26</v>
      </c>
      <c r="D20" s="1">
        <v>26</v>
      </c>
      <c r="E20" s="35">
        <v>0.91800000000000004</v>
      </c>
      <c r="F20" s="30">
        <v>1.7399999999999999E-2</v>
      </c>
      <c r="G20" s="25" t="s">
        <v>282</v>
      </c>
      <c r="H20" s="25"/>
      <c r="I20" s="25"/>
      <c r="K20" s="25">
        <v>3</v>
      </c>
      <c r="L20" s="1">
        <v>21</v>
      </c>
      <c r="M20" s="6">
        <v>21</v>
      </c>
      <c r="N20" s="35">
        <v>0.95299999999999996</v>
      </c>
      <c r="O20" s="25">
        <v>1.9E-2</v>
      </c>
      <c r="P20" s="25" t="s">
        <v>282</v>
      </c>
      <c r="Q20" s="6"/>
      <c r="T20" s="25">
        <v>3</v>
      </c>
      <c r="U20" s="1">
        <v>12</v>
      </c>
      <c r="V20" s="6">
        <v>11</v>
      </c>
      <c r="W20" s="35">
        <v>0.90800000000000003</v>
      </c>
      <c r="X20" s="25">
        <v>2.1899999999999999E-2</v>
      </c>
      <c r="Y20" s="25" t="s">
        <v>282</v>
      </c>
      <c r="Z20" s="6"/>
      <c r="AC20" s="25">
        <v>3</v>
      </c>
      <c r="AD20" s="1">
        <v>15</v>
      </c>
      <c r="AE20" s="6">
        <v>13</v>
      </c>
      <c r="AF20" s="25">
        <v>0.89800000000000002</v>
      </c>
      <c r="AG20" s="25">
        <v>1.18E-2</v>
      </c>
      <c r="AH20" s="25" t="s">
        <v>282</v>
      </c>
    </row>
    <row r="21" spans="1:34">
      <c r="A21" s="6" t="s">
        <v>206</v>
      </c>
      <c r="B21" s="25">
        <v>1</v>
      </c>
      <c r="C21" s="1">
        <v>47</v>
      </c>
      <c r="D21" s="1">
        <v>43</v>
      </c>
      <c r="E21" s="36">
        <v>1.7600000000000001E-3</v>
      </c>
      <c r="F21" s="34">
        <v>5.64E-3</v>
      </c>
      <c r="G21" s="25" t="s">
        <v>285</v>
      </c>
      <c r="H21" s="25"/>
      <c r="I21" s="25"/>
      <c r="J21" s="1" t="s">
        <v>242</v>
      </c>
      <c r="K21" s="25">
        <v>1</v>
      </c>
      <c r="L21" s="1">
        <v>37</v>
      </c>
      <c r="M21" s="6">
        <v>30</v>
      </c>
      <c r="N21" s="36">
        <v>0.90600000000000003</v>
      </c>
      <c r="O21" s="34">
        <v>1.4800000000000001E-2</v>
      </c>
      <c r="P21" s="25" t="s">
        <v>285</v>
      </c>
      <c r="Q21" s="6"/>
      <c r="S21" s="6" t="s">
        <v>206</v>
      </c>
      <c r="T21" s="25">
        <v>1</v>
      </c>
      <c r="U21" s="1">
        <v>56</v>
      </c>
      <c r="V21" s="6">
        <v>35</v>
      </c>
      <c r="W21" s="36">
        <v>1.66E-2</v>
      </c>
      <c r="X21" s="34">
        <v>2.7199999999999998E-2</v>
      </c>
      <c r="Y21" s="25" t="s">
        <v>285</v>
      </c>
      <c r="Z21" s="6"/>
      <c r="AB21" s="1" t="s">
        <v>242</v>
      </c>
      <c r="AC21" s="25">
        <v>1</v>
      </c>
      <c r="AD21" s="1">
        <v>31</v>
      </c>
      <c r="AE21" s="6">
        <v>26</v>
      </c>
      <c r="AF21" s="33">
        <v>0.752</v>
      </c>
      <c r="AG21" s="34">
        <v>5.6399999999999999E-2</v>
      </c>
      <c r="AH21" s="25" t="s">
        <v>285</v>
      </c>
    </row>
    <row r="22" spans="1:34">
      <c r="B22" s="25">
        <v>2</v>
      </c>
      <c r="C22" s="1">
        <v>27</v>
      </c>
      <c r="D22" s="1">
        <v>26</v>
      </c>
      <c r="K22" s="25">
        <v>2</v>
      </c>
      <c r="L22" s="1">
        <v>8</v>
      </c>
      <c r="M22" s="6">
        <v>8</v>
      </c>
      <c r="N22" s="37"/>
      <c r="O22" s="6"/>
      <c r="P22" s="6"/>
      <c r="Q22" s="6"/>
      <c r="T22" s="25">
        <v>2</v>
      </c>
      <c r="U22" s="1">
        <v>16</v>
      </c>
      <c r="V22" s="6">
        <v>7</v>
      </c>
      <c r="W22" s="37"/>
      <c r="X22" s="6"/>
      <c r="Y22" s="6"/>
      <c r="Z22" s="6"/>
      <c r="AC22" s="25">
        <v>2</v>
      </c>
      <c r="AD22" s="1">
        <v>32</v>
      </c>
      <c r="AE22" s="6">
        <v>29</v>
      </c>
    </row>
    <row r="23" spans="1:34">
      <c r="B23" s="25">
        <v>3</v>
      </c>
      <c r="C23" s="1">
        <v>12</v>
      </c>
      <c r="D23" s="1">
        <v>12</v>
      </c>
      <c r="K23" s="25">
        <v>3</v>
      </c>
      <c r="L23" s="1">
        <v>16</v>
      </c>
      <c r="M23" s="6">
        <v>15</v>
      </c>
      <c r="N23" s="6"/>
      <c r="O23" s="6"/>
      <c r="P23" s="6"/>
      <c r="Q23" s="6"/>
      <c r="T23" s="25">
        <v>3</v>
      </c>
      <c r="U23" s="1">
        <v>28</v>
      </c>
      <c r="V23" s="6">
        <v>23</v>
      </c>
      <c r="W23" s="6"/>
      <c r="X23" s="6"/>
      <c r="Y23" s="6"/>
      <c r="Z23" s="6"/>
      <c r="AC23" s="25">
        <v>3</v>
      </c>
      <c r="AD23" s="1">
        <v>29</v>
      </c>
      <c r="AE23" s="6">
        <v>26</v>
      </c>
    </row>
    <row r="24" spans="1:34">
      <c r="A24" s="6" t="s">
        <v>207</v>
      </c>
      <c r="B24" s="25">
        <v>1</v>
      </c>
      <c r="C24" s="1">
        <v>40</v>
      </c>
      <c r="D24" s="1">
        <v>36</v>
      </c>
      <c r="J24" s="1" t="s">
        <v>243</v>
      </c>
      <c r="K24" s="25">
        <v>1</v>
      </c>
      <c r="L24" s="1">
        <v>17</v>
      </c>
      <c r="M24" s="6">
        <v>16</v>
      </c>
      <c r="N24" s="6"/>
      <c r="O24" s="6"/>
      <c r="P24" s="6"/>
      <c r="Q24" s="6"/>
      <c r="S24" s="6" t="s">
        <v>207</v>
      </c>
      <c r="T24" s="25">
        <v>1</v>
      </c>
      <c r="U24" s="1">
        <v>54</v>
      </c>
      <c r="V24" s="6">
        <v>46</v>
      </c>
      <c r="W24" s="6"/>
      <c r="X24" s="6"/>
      <c r="Y24" s="6"/>
      <c r="Z24" s="6"/>
      <c r="AB24" s="1" t="s">
        <v>243</v>
      </c>
      <c r="AC24" s="25">
        <v>1</v>
      </c>
      <c r="AD24" s="1">
        <v>11</v>
      </c>
      <c r="AE24" s="6">
        <v>7</v>
      </c>
    </row>
    <row r="25" spans="1:34">
      <c r="B25" s="25">
        <v>2</v>
      </c>
      <c r="C25" s="1">
        <v>26</v>
      </c>
      <c r="D25" s="1">
        <v>24</v>
      </c>
      <c r="K25" s="25">
        <v>2</v>
      </c>
      <c r="L25" s="1">
        <v>14</v>
      </c>
      <c r="M25" s="6">
        <v>14</v>
      </c>
      <c r="N25" s="6"/>
      <c r="O25" s="6"/>
      <c r="P25" s="6"/>
      <c r="Q25" s="6"/>
      <c r="T25" s="25">
        <v>2</v>
      </c>
      <c r="U25" s="1">
        <v>22</v>
      </c>
      <c r="V25" s="6">
        <v>20</v>
      </c>
      <c r="W25" s="6"/>
      <c r="X25" s="6"/>
      <c r="Y25" s="6"/>
      <c r="Z25" s="6"/>
      <c r="AC25" s="25">
        <v>2</v>
      </c>
      <c r="AD25" s="1">
        <v>25</v>
      </c>
      <c r="AE25" s="6">
        <v>22</v>
      </c>
    </row>
    <row r="26" spans="1:34">
      <c r="B26" s="25">
        <v>3</v>
      </c>
      <c r="C26" s="1">
        <v>24</v>
      </c>
      <c r="D26" s="1">
        <v>22</v>
      </c>
      <c r="K26" s="25">
        <v>3</v>
      </c>
      <c r="L26" s="1">
        <v>18</v>
      </c>
      <c r="M26" s="6">
        <v>18</v>
      </c>
      <c r="N26" s="6"/>
      <c r="O26" s="6"/>
      <c r="P26" s="6"/>
      <c r="Q26" s="6"/>
      <c r="T26" s="25">
        <v>3</v>
      </c>
      <c r="U26" s="1">
        <v>11</v>
      </c>
      <c r="V26" s="6">
        <v>10</v>
      </c>
      <c r="W26" s="6"/>
      <c r="X26" s="6"/>
      <c r="Y26" s="6"/>
      <c r="Z26" s="6"/>
      <c r="AC26" s="25">
        <v>3</v>
      </c>
      <c r="AD26" s="1">
        <v>35</v>
      </c>
      <c r="AE26" s="6">
        <v>31</v>
      </c>
    </row>
    <row r="27" spans="1:34">
      <c r="A27" s="1" t="s">
        <v>208</v>
      </c>
      <c r="B27" s="25">
        <v>1</v>
      </c>
      <c r="C27" s="1">
        <v>0</v>
      </c>
      <c r="D27" s="1">
        <v>0</v>
      </c>
      <c r="J27" s="1" t="s">
        <v>244</v>
      </c>
      <c r="K27" s="25">
        <v>1</v>
      </c>
      <c r="L27" s="1">
        <v>20</v>
      </c>
      <c r="M27" s="6">
        <v>20</v>
      </c>
      <c r="N27" s="6"/>
      <c r="O27" s="6"/>
      <c r="P27" s="6"/>
      <c r="Q27" s="6"/>
      <c r="S27" s="1" t="s">
        <v>208</v>
      </c>
      <c r="T27" s="25">
        <v>1</v>
      </c>
      <c r="U27" s="1">
        <v>34</v>
      </c>
      <c r="V27" s="6">
        <v>28</v>
      </c>
      <c r="W27" s="6"/>
      <c r="X27" s="6"/>
      <c r="Y27" s="6"/>
      <c r="Z27" s="6"/>
      <c r="AB27" s="1" t="s">
        <v>244</v>
      </c>
      <c r="AC27" s="25">
        <v>1</v>
      </c>
      <c r="AD27" s="1">
        <v>29</v>
      </c>
      <c r="AE27" s="6">
        <v>27</v>
      </c>
    </row>
    <row r="28" spans="1:34">
      <c r="B28" s="25">
        <v>2</v>
      </c>
      <c r="C28" s="1">
        <v>0</v>
      </c>
      <c r="D28" s="1">
        <v>0</v>
      </c>
      <c r="K28" s="25">
        <v>2</v>
      </c>
      <c r="L28" s="1">
        <v>27</v>
      </c>
      <c r="M28" s="6">
        <v>25</v>
      </c>
      <c r="N28" s="6"/>
      <c r="O28" s="6"/>
      <c r="P28" s="6"/>
      <c r="Q28" s="6"/>
      <c r="T28" s="25">
        <v>2</v>
      </c>
      <c r="U28" s="1">
        <v>22</v>
      </c>
      <c r="V28" s="6">
        <v>21</v>
      </c>
      <c r="W28" s="6"/>
      <c r="X28" s="6"/>
      <c r="Y28" s="6"/>
      <c r="Z28" s="6"/>
      <c r="AC28" s="25">
        <v>2</v>
      </c>
      <c r="AD28" s="1">
        <v>31</v>
      </c>
      <c r="AE28" s="6">
        <v>29</v>
      </c>
    </row>
    <row r="29" spans="1:34">
      <c r="B29" s="25">
        <v>3</v>
      </c>
      <c r="C29" s="1">
        <v>0</v>
      </c>
      <c r="D29" s="1">
        <v>0</v>
      </c>
      <c r="K29" s="25">
        <v>3</v>
      </c>
      <c r="L29" s="1">
        <v>5</v>
      </c>
      <c r="M29" s="6">
        <v>5</v>
      </c>
      <c r="N29" s="6"/>
      <c r="O29" s="6"/>
      <c r="P29" s="6"/>
      <c r="Q29" s="6"/>
      <c r="T29" s="25">
        <v>3</v>
      </c>
      <c r="U29" s="1">
        <v>31</v>
      </c>
      <c r="V29" s="6">
        <v>30</v>
      </c>
      <c r="W29" s="6"/>
      <c r="X29" s="6"/>
      <c r="Y29" s="6"/>
      <c r="Z29" s="6"/>
      <c r="AC29" s="25">
        <v>3</v>
      </c>
      <c r="AD29" s="1">
        <v>37</v>
      </c>
      <c r="AE29" s="6">
        <v>35</v>
      </c>
    </row>
    <row r="30" spans="1:34">
      <c r="A30" s="6" t="s">
        <v>209</v>
      </c>
      <c r="B30" s="25">
        <v>1</v>
      </c>
      <c r="C30" s="1">
        <v>58</v>
      </c>
      <c r="D30" s="1">
        <v>50</v>
      </c>
      <c r="J30" s="1" t="s">
        <v>245</v>
      </c>
      <c r="K30" s="25">
        <v>1</v>
      </c>
      <c r="L30" s="1">
        <v>25</v>
      </c>
      <c r="M30" s="6">
        <v>19</v>
      </c>
      <c r="N30" s="6"/>
      <c r="O30" s="6"/>
      <c r="P30" s="6"/>
      <c r="Q30" s="6"/>
      <c r="T30" s="25"/>
      <c r="AC30" s="25"/>
    </row>
    <row r="31" spans="1:34">
      <c r="A31" s="6"/>
      <c r="B31" s="25">
        <v>2</v>
      </c>
      <c r="C31" s="1">
        <v>36</v>
      </c>
      <c r="D31" s="1">
        <v>20</v>
      </c>
      <c r="K31" s="25">
        <v>2</v>
      </c>
      <c r="L31" s="1">
        <v>0</v>
      </c>
      <c r="M31" s="6">
        <v>0</v>
      </c>
      <c r="N31" s="6"/>
      <c r="O31" s="6"/>
      <c r="P31" s="6"/>
      <c r="Q31" s="6"/>
      <c r="T31" s="25"/>
      <c r="AC31" s="25"/>
    </row>
    <row r="32" spans="1:34">
      <c r="B32" s="25">
        <v>3</v>
      </c>
      <c r="C32" s="1">
        <v>19</v>
      </c>
      <c r="D32" s="1">
        <v>19</v>
      </c>
      <c r="K32" s="25">
        <v>3</v>
      </c>
      <c r="L32" s="1">
        <v>29</v>
      </c>
      <c r="M32" s="6">
        <v>28</v>
      </c>
      <c r="N32" s="6"/>
      <c r="O32" s="6"/>
      <c r="P32" s="6"/>
      <c r="Q32" s="6"/>
      <c r="T32" s="25"/>
      <c r="AC32" s="25"/>
    </row>
    <row r="33" spans="1:31">
      <c r="D33" s="29"/>
      <c r="M33" s="6"/>
      <c r="N33" s="6"/>
      <c r="O33" s="6"/>
      <c r="P33" s="6"/>
      <c r="Q33" s="6"/>
    </row>
    <row r="34" spans="1:31" s="3" customFormat="1" ht="15">
      <c r="B34" s="3" t="s">
        <v>155</v>
      </c>
      <c r="C34" s="3" t="s">
        <v>299</v>
      </c>
      <c r="D34" s="3" t="s">
        <v>156</v>
      </c>
      <c r="K34" s="3" t="s">
        <v>155</v>
      </c>
      <c r="L34" s="3" t="s">
        <v>299</v>
      </c>
      <c r="M34" s="3" t="s">
        <v>156</v>
      </c>
      <c r="T34" s="3" t="s">
        <v>155</v>
      </c>
      <c r="U34" s="3" t="s">
        <v>299</v>
      </c>
      <c r="V34" s="3" t="s">
        <v>156</v>
      </c>
      <c r="AC34" s="3" t="s">
        <v>155</v>
      </c>
      <c r="AD34" s="3" t="s">
        <v>299</v>
      </c>
      <c r="AE34" s="3" t="s">
        <v>156</v>
      </c>
    </row>
    <row r="35" spans="1:31">
      <c r="A35" s="1" t="s">
        <v>210</v>
      </c>
      <c r="B35" s="25">
        <v>1</v>
      </c>
      <c r="C35" s="1">
        <v>37</v>
      </c>
      <c r="D35" s="1">
        <v>37</v>
      </c>
      <c r="J35" s="1" t="s">
        <v>246</v>
      </c>
      <c r="K35" s="25">
        <v>1</v>
      </c>
      <c r="L35" s="1">
        <v>25</v>
      </c>
      <c r="M35" s="6">
        <v>23</v>
      </c>
      <c r="O35" s="6"/>
      <c r="P35" s="6"/>
      <c r="Q35" s="6"/>
      <c r="S35" s="1" t="s">
        <v>210</v>
      </c>
      <c r="T35" s="25">
        <v>1</v>
      </c>
      <c r="U35" s="1">
        <v>0</v>
      </c>
      <c r="V35" s="6">
        <v>0</v>
      </c>
      <c r="W35" s="6"/>
      <c r="X35" s="6"/>
      <c r="Y35" s="6"/>
      <c r="Z35" s="6"/>
      <c r="AB35" s="1" t="s">
        <v>246</v>
      </c>
      <c r="AC35" s="25">
        <v>1</v>
      </c>
      <c r="AD35" s="1">
        <v>22</v>
      </c>
      <c r="AE35" s="6">
        <v>17</v>
      </c>
    </row>
    <row r="36" spans="1:31">
      <c r="B36" s="25">
        <v>2</v>
      </c>
      <c r="C36" s="1">
        <v>1</v>
      </c>
      <c r="D36" s="1">
        <v>0</v>
      </c>
      <c r="K36" s="25">
        <v>2</v>
      </c>
      <c r="L36" s="1">
        <v>10</v>
      </c>
      <c r="M36" s="6">
        <v>10</v>
      </c>
      <c r="O36" s="6"/>
      <c r="P36" s="6"/>
      <c r="Q36" s="6"/>
      <c r="T36" s="25">
        <v>2</v>
      </c>
      <c r="U36" s="1">
        <v>10</v>
      </c>
      <c r="V36" s="6">
        <v>0</v>
      </c>
      <c r="W36" s="6"/>
      <c r="X36" s="6"/>
      <c r="Y36" s="6"/>
      <c r="Z36" s="6"/>
      <c r="AC36" s="25">
        <v>2</v>
      </c>
      <c r="AD36" s="1">
        <v>17</v>
      </c>
      <c r="AE36" s="6">
        <v>15</v>
      </c>
    </row>
    <row r="37" spans="1:31">
      <c r="B37" s="25">
        <v>3</v>
      </c>
      <c r="C37" s="1">
        <v>35</v>
      </c>
      <c r="D37" s="1">
        <v>35</v>
      </c>
      <c r="K37" s="25">
        <v>3</v>
      </c>
      <c r="L37" s="1">
        <v>27</v>
      </c>
      <c r="M37" s="6">
        <v>25</v>
      </c>
      <c r="O37" s="6"/>
      <c r="P37" s="6"/>
      <c r="Q37" s="6"/>
      <c r="T37" s="25">
        <v>3</v>
      </c>
      <c r="U37" s="1">
        <v>13</v>
      </c>
      <c r="V37" s="6">
        <v>0</v>
      </c>
      <c r="W37" s="6"/>
      <c r="X37" s="6"/>
      <c r="Y37" s="6"/>
      <c r="Z37" s="6"/>
      <c r="AC37" s="25">
        <v>3</v>
      </c>
      <c r="AD37" s="1">
        <v>26</v>
      </c>
      <c r="AE37" s="6">
        <v>23</v>
      </c>
    </row>
    <row r="38" spans="1:31">
      <c r="A38" s="1" t="s">
        <v>212</v>
      </c>
      <c r="B38" s="25">
        <v>1</v>
      </c>
      <c r="C38" s="1">
        <v>0</v>
      </c>
      <c r="D38" s="1">
        <v>0</v>
      </c>
      <c r="J38" s="1" t="s">
        <v>247</v>
      </c>
      <c r="K38" s="25">
        <v>1</v>
      </c>
      <c r="L38" s="1">
        <v>0</v>
      </c>
      <c r="M38" s="6">
        <v>0</v>
      </c>
      <c r="O38" s="6"/>
      <c r="P38" s="6"/>
      <c r="Q38" s="6"/>
      <c r="S38" s="1" t="s">
        <v>212</v>
      </c>
      <c r="T38" s="25">
        <v>1</v>
      </c>
      <c r="U38" s="1">
        <v>10</v>
      </c>
      <c r="V38" s="6">
        <v>0</v>
      </c>
      <c r="W38" s="6"/>
      <c r="X38" s="6"/>
      <c r="Y38" s="6"/>
      <c r="Z38" s="6"/>
      <c r="AB38" s="1" t="s">
        <v>247</v>
      </c>
      <c r="AC38" s="25">
        <v>1</v>
      </c>
      <c r="AD38" s="1">
        <v>33</v>
      </c>
      <c r="AE38" s="6">
        <v>21</v>
      </c>
    </row>
    <row r="39" spans="1:31">
      <c r="B39" s="25">
        <v>2</v>
      </c>
      <c r="C39" s="1">
        <v>0</v>
      </c>
      <c r="D39" s="1">
        <v>0</v>
      </c>
      <c r="K39" s="25">
        <v>2</v>
      </c>
      <c r="L39" s="1">
        <v>17</v>
      </c>
      <c r="M39" s="6">
        <v>16</v>
      </c>
      <c r="O39" s="6"/>
      <c r="P39" s="6"/>
      <c r="Q39" s="6"/>
      <c r="T39" s="25">
        <v>2</v>
      </c>
      <c r="U39" s="1">
        <v>12</v>
      </c>
      <c r="V39" s="6">
        <v>0</v>
      </c>
      <c r="W39" s="6"/>
      <c r="X39" s="6"/>
      <c r="Y39" s="6"/>
      <c r="Z39" s="6"/>
      <c r="AC39" s="25">
        <v>2</v>
      </c>
      <c r="AD39" s="1">
        <v>12</v>
      </c>
      <c r="AE39" s="6">
        <v>8</v>
      </c>
    </row>
    <row r="40" spans="1:31">
      <c r="B40" s="25">
        <v>3</v>
      </c>
      <c r="C40" s="1">
        <v>0</v>
      </c>
      <c r="D40" s="1">
        <v>0</v>
      </c>
      <c r="K40" s="25">
        <v>3</v>
      </c>
      <c r="L40" s="1">
        <v>5</v>
      </c>
      <c r="M40" s="6">
        <v>5</v>
      </c>
      <c r="O40" s="6"/>
      <c r="P40" s="6"/>
      <c r="Q40" s="6"/>
      <c r="T40" s="25">
        <v>3</v>
      </c>
      <c r="U40" s="1">
        <v>0</v>
      </c>
      <c r="V40" s="6">
        <v>0</v>
      </c>
      <c r="W40" s="6"/>
      <c r="X40" s="6"/>
      <c r="Y40" s="6"/>
      <c r="Z40" s="6"/>
      <c r="AC40" s="25">
        <v>3</v>
      </c>
      <c r="AD40" s="1">
        <v>11</v>
      </c>
      <c r="AE40" s="6">
        <v>10</v>
      </c>
    </row>
    <row r="41" spans="1:31">
      <c r="A41" s="1" t="s">
        <v>214</v>
      </c>
      <c r="B41" s="25">
        <v>1</v>
      </c>
      <c r="C41" s="1">
        <v>0</v>
      </c>
      <c r="D41" s="1">
        <v>0</v>
      </c>
      <c r="J41" s="1" t="s">
        <v>248</v>
      </c>
      <c r="K41" s="25">
        <v>1</v>
      </c>
      <c r="L41" s="1">
        <v>37</v>
      </c>
      <c r="M41" s="6">
        <v>34</v>
      </c>
      <c r="O41" s="6"/>
      <c r="P41" s="6"/>
      <c r="Q41" s="6"/>
      <c r="S41" s="1" t="s">
        <v>214</v>
      </c>
      <c r="T41" s="25">
        <v>1</v>
      </c>
      <c r="U41" s="1">
        <v>3</v>
      </c>
      <c r="V41" s="6">
        <v>0</v>
      </c>
      <c r="W41" s="6"/>
      <c r="X41" s="6"/>
      <c r="Y41" s="6"/>
      <c r="Z41" s="6"/>
      <c r="AB41" s="1" t="s">
        <v>248</v>
      </c>
      <c r="AC41" s="25">
        <v>1</v>
      </c>
      <c r="AD41" s="1">
        <v>47</v>
      </c>
      <c r="AE41" s="6">
        <v>36</v>
      </c>
    </row>
    <row r="42" spans="1:31">
      <c r="B42" s="25">
        <v>2</v>
      </c>
      <c r="C42" s="1">
        <v>0</v>
      </c>
      <c r="D42" s="1">
        <v>0</v>
      </c>
      <c r="K42" s="25">
        <v>2</v>
      </c>
      <c r="L42" s="1">
        <v>33</v>
      </c>
      <c r="M42" s="6">
        <v>29</v>
      </c>
      <c r="O42" s="6"/>
      <c r="P42" s="6"/>
      <c r="Q42" s="6"/>
      <c r="T42" s="25">
        <v>2</v>
      </c>
      <c r="U42" s="1">
        <v>3</v>
      </c>
      <c r="V42" s="6">
        <v>0</v>
      </c>
      <c r="W42" s="6"/>
      <c r="X42" s="6"/>
      <c r="Y42" s="6"/>
      <c r="Z42" s="6"/>
      <c r="AC42" s="25">
        <v>2</v>
      </c>
      <c r="AD42" s="1">
        <v>23</v>
      </c>
      <c r="AE42" s="6">
        <v>15</v>
      </c>
    </row>
    <row r="43" spans="1:31">
      <c r="B43" s="25">
        <v>3</v>
      </c>
      <c r="C43" s="1">
        <v>0</v>
      </c>
      <c r="D43" s="1">
        <v>0</v>
      </c>
      <c r="K43" s="25">
        <v>3</v>
      </c>
      <c r="L43" s="1">
        <v>15</v>
      </c>
      <c r="M43" s="6">
        <v>15</v>
      </c>
      <c r="O43" s="6"/>
      <c r="P43" s="6"/>
      <c r="Q43" s="6"/>
      <c r="T43" s="25">
        <v>3</v>
      </c>
      <c r="U43" s="1">
        <v>4</v>
      </c>
      <c r="V43" s="6">
        <v>0</v>
      </c>
      <c r="W43" s="6"/>
      <c r="X43" s="6"/>
      <c r="Y43" s="6"/>
      <c r="Z43" s="6"/>
      <c r="AC43" s="25">
        <v>3</v>
      </c>
      <c r="AD43" s="1">
        <v>17</v>
      </c>
      <c r="AE43" s="6">
        <v>14</v>
      </c>
    </row>
    <row r="44" spans="1:31">
      <c r="A44" s="1" t="s">
        <v>216</v>
      </c>
      <c r="B44" s="25">
        <v>1</v>
      </c>
      <c r="C44" s="1">
        <v>15</v>
      </c>
      <c r="D44" s="1">
        <v>0</v>
      </c>
      <c r="J44" s="1" t="s">
        <v>249</v>
      </c>
      <c r="K44" s="25">
        <v>1</v>
      </c>
      <c r="L44" s="1">
        <v>8</v>
      </c>
      <c r="M44" s="6">
        <v>8</v>
      </c>
      <c r="O44" s="6"/>
      <c r="P44" s="6"/>
      <c r="Q44" s="6"/>
      <c r="S44" s="1" t="s">
        <v>216</v>
      </c>
      <c r="T44" s="25">
        <v>1</v>
      </c>
      <c r="U44" s="1">
        <v>0</v>
      </c>
      <c r="V44" s="6">
        <v>0</v>
      </c>
      <c r="W44" s="6"/>
      <c r="X44" s="6"/>
      <c r="Y44" s="6"/>
      <c r="Z44" s="6"/>
      <c r="AB44" s="1" t="s">
        <v>249</v>
      </c>
      <c r="AC44" s="25">
        <v>1</v>
      </c>
      <c r="AD44" s="1">
        <v>60</v>
      </c>
      <c r="AE44" s="6">
        <v>48</v>
      </c>
    </row>
    <row r="45" spans="1:31">
      <c r="B45" s="25">
        <v>2</v>
      </c>
      <c r="C45" s="1">
        <v>0</v>
      </c>
      <c r="D45" s="1">
        <v>0</v>
      </c>
      <c r="K45" s="25">
        <v>2</v>
      </c>
      <c r="L45" s="1">
        <v>14</v>
      </c>
      <c r="M45" s="6">
        <v>14</v>
      </c>
      <c r="O45" s="6"/>
      <c r="P45" s="6"/>
      <c r="Q45" s="6"/>
      <c r="T45" s="25">
        <v>2</v>
      </c>
      <c r="U45" s="1">
        <v>0</v>
      </c>
      <c r="V45" s="6">
        <v>0</v>
      </c>
      <c r="W45" s="6"/>
      <c r="X45" s="6"/>
      <c r="Y45" s="6"/>
      <c r="Z45" s="6"/>
      <c r="AC45" s="25">
        <v>2</v>
      </c>
      <c r="AD45" s="1">
        <v>20</v>
      </c>
      <c r="AE45" s="6">
        <v>17</v>
      </c>
    </row>
    <row r="46" spans="1:31">
      <c r="B46" s="25">
        <v>3</v>
      </c>
      <c r="C46" s="1">
        <v>0</v>
      </c>
      <c r="D46" s="1">
        <v>0</v>
      </c>
      <c r="K46" s="25">
        <v>3</v>
      </c>
      <c r="L46" s="1">
        <v>21</v>
      </c>
      <c r="M46" s="6">
        <v>20</v>
      </c>
      <c r="O46" s="6"/>
      <c r="P46" s="6"/>
      <c r="Q46" s="6"/>
      <c r="T46" s="25">
        <v>3</v>
      </c>
      <c r="U46" s="1">
        <v>29</v>
      </c>
      <c r="V46" s="6">
        <v>0</v>
      </c>
      <c r="W46" s="6"/>
      <c r="X46" s="6"/>
      <c r="Y46" s="6"/>
      <c r="Z46" s="6"/>
      <c r="AC46" s="25">
        <v>3</v>
      </c>
      <c r="AD46" s="1">
        <v>35</v>
      </c>
      <c r="AE46" s="6">
        <v>32</v>
      </c>
    </row>
    <row r="47" spans="1:31">
      <c r="A47" s="1" t="s">
        <v>218</v>
      </c>
      <c r="B47" s="25">
        <v>1</v>
      </c>
      <c r="C47" s="1">
        <v>20</v>
      </c>
      <c r="D47" s="1">
        <v>3</v>
      </c>
      <c r="J47" s="1" t="s">
        <v>250</v>
      </c>
      <c r="K47" s="25">
        <v>1</v>
      </c>
      <c r="L47" s="1">
        <v>19</v>
      </c>
      <c r="M47" s="6">
        <v>17</v>
      </c>
      <c r="O47" s="6"/>
      <c r="P47" s="6"/>
      <c r="Q47" s="6"/>
      <c r="S47" s="1" t="s">
        <v>218</v>
      </c>
      <c r="T47" s="25">
        <v>1</v>
      </c>
      <c r="U47" s="1">
        <v>0</v>
      </c>
      <c r="V47" s="6">
        <v>0</v>
      </c>
      <c r="W47" s="6"/>
      <c r="X47" s="6"/>
      <c r="Y47" s="6"/>
      <c r="Z47" s="6"/>
      <c r="AB47" s="1" t="s">
        <v>250</v>
      </c>
      <c r="AC47" s="25">
        <v>1</v>
      </c>
      <c r="AD47" s="1">
        <v>9</v>
      </c>
      <c r="AE47" s="6">
        <v>0</v>
      </c>
    </row>
    <row r="48" spans="1:31">
      <c r="B48" s="25">
        <v>2</v>
      </c>
      <c r="C48" s="1">
        <v>42</v>
      </c>
      <c r="D48" s="1">
        <v>19</v>
      </c>
      <c r="K48" s="25">
        <v>2</v>
      </c>
      <c r="L48" s="1">
        <v>11</v>
      </c>
      <c r="M48" s="6">
        <v>9</v>
      </c>
      <c r="O48" s="6"/>
      <c r="P48" s="6"/>
      <c r="Q48" s="6"/>
      <c r="T48" s="25">
        <v>2</v>
      </c>
      <c r="U48" s="1">
        <v>8</v>
      </c>
      <c r="V48" s="6">
        <v>0</v>
      </c>
      <c r="W48" s="6"/>
      <c r="X48" s="6"/>
      <c r="Y48" s="6"/>
      <c r="Z48" s="6"/>
      <c r="AC48" s="25">
        <v>2</v>
      </c>
      <c r="AD48" s="1">
        <v>13</v>
      </c>
      <c r="AE48" s="6">
        <v>0</v>
      </c>
    </row>
    <row r="49" spans="1:31">
      <c r="B49" s="25">
        <v>3</v>
      </c>
      <c r="C49" s="1">
        <v>25</v>
      </c>
      <c r="D49" s="1">
        <v>0</v>
      </c>
      <c r="K49" s="25">
        <v>3</v>
      </c>
      <c r="L49" s="1">
        <v>9</v>
      </c>
      <c r="M49" s="6">
        <v>9</v>
      </c>
      <c r="O49" s="6"/>
      <c r="P49" s="6"/>
      <c r="Q49" s="6"/>
      <c r="T49" s="25">
        <v>3</v>
      </c>
      <c r="U49" s="1">
        <v>5</v>
      </c>
      <c r="V49" s="6">
        <v>0</v>
      </c>
      <c r="W49" s="6"/>
      <c r="X49" s="6"/>
      <c r="Y49" s="6"/>
      <c r="Z49" s="6"/>
      <c r="AC49" s="25">
        <v>3</v>
      </c>
      <c r="AD49" s="1">
        <v>12</v>
      </c>
      <c r="AE49" s="6">
        <v>10</v>
      </c>
    </row>
    <row r="50" spans="1:31">
      <c r="A50" s="1" t="s">
        <v>219</v>
      </c>
      <c r="B50" s="25">
        <v>1</v>
      </c>
      <c r="C50" s="1">
        <v>0</v>
      </c>
      <c r="D50" s="1">
        <v>0</v>
      </c>
      <c r="J50" s="1" t="s">
        <v>251</v>
      </c>
      <c r="K50" s="25">
        <v>1</v>
      </c>
      <c r="L50" s="1">
        <v>24</v>
      </c>
      <c r="M50" s="6">
        <v>18</v>
      </c>
      <c r="O50" s="6"/>
      <c r="P50" s="6"/>
      <c r="Q50" s="6"/>
      <c r="S50" s="1" t="s">
        <v>219</v>
      </c>
      <c r="T50" s="25">
        <v>1</v>
      </c>
      <c r="U50" s="1">
        <v>0</v>
      </c>
      <c r="V50" s="6">
        <v>0</v>
      </c>
      <c r="W50" s="6"/>
      <c r="X50" s="6"/>
      <c r="Y50" s="6"/>
      <c r="Z50" s="6"/>
      <c r="AB50" s="1" t="s">
        <v>251</v>
      </c>
      <c r="AC50" s="25">
        <v>1</v>
      </c>
      <c r="AD50" s="1">
        <v>21</v>
      </c>
      <c r="AE50" s="6">
        <v>3</v>
      </c>
    </row>
    <row r="51" spans="1:31">
      <c r="B51" s="25">
        <v>2</v>
      </c>
      <c r="C51" s="1">
        <v>0</v>
      </c>
      <c r="D51" s="1">
        <v>0</v>
      </c>
      <c r="K51" s="25">
        <v>2</v>
      </c>
      <c r="L51" s="1">
        <v>24</v>
      </c>
      <c r="M51" s="6">
        <v>23</v>
      </c>
      <c r="O51" s="6"/>
      <c r="P51" s="6"/>
      <c r="Q51" s="6"/>
      <c r="T51" s="25">
        <v>2</v>
      </c>
      <c r="U51" s="1">
        <v>0</v>
      </c>
      <c r="V51" s="6">
        <v>0</v>
      </c>
      <c r="W51" s="6"/>
      <c r="X51" s="6"/>
      <c r="Y51" s="6"/>
      <c r="Z51" s="6"/>
      <c r="AC51" s="25">
        <v>2</v>
      </c>
      <c r="AD51" s="1">
        <v>5</v>
      </c>
      <c r="AE51" s="6">
        <v>0</v>
      </c>
    </row>
    <row r="52" spans="1:31">
      <c r="B52" s="25">
        <v>3</v>
      </c>
      <c r="C52" s="1">
        <v>4</v>
      </c>
      <c r="D52" s="1">
        <v>0</v>
      </c>
      <c r="K52" s="25">
        <v>3</v>
      </c>
      <c r="L52" s="1">
        <v>24</v>
      </c>
      <c r="M52" s="6">
        <v>21</v>
      </c>
      <c r="O52" s="6"/>
      <c r="P52" s="6"/>
      <c r="Q52" s="6"/>
      <c r="T52" s="25">
        <v>3</v>
      </c>
      <c r="U52" s="1">
        <v>22</v>
      </c>
      <c r="V52" s="6">
        <v>0</v>
      </c>
      <c r="W52" s="6"/>
      <c r="X52" s="6"/>
      <c r="Y52" s="6"/>
      <c r="Z52" s="6"/>
      <c r="AC52" s="25">
        <v>3</v>
      </c>
      <c r="AD52" s="1">
        <v>14</v>
      </c>
      <c r="AE52" s="6">
        <v>3</v>
      </c>
    </row>
    <row r="53" spans="1:31">
      <c r="A53" s="1" t="s">
        <v>220</v>
      </c>
      <c r="B53" s="25">
        <v>1</v>
      </c>
      <c r="C53" s="1">
        <v>1</v>
      </c>
      <c r="D53" s="1">
        <v>0</v>
      </c>
      <c r="J53" s="1" t="s">
        <v>252</v>
      </c>
      <c r="K53" s="25">
        <v>1</v>
      </c>
      <c r="L53" s="1">
        <v>0</v>
      </c>
      <c r="M53" s="6">
        <v>0</v>
      </c>
      <c r="O53" s="6"/>
      <c r="P53" s="6"/>
      <c r="Q53" s="6"/>
      <c r="S53" s="1" t="s">
        <v>220</v>
      </c>
      <c r="T53" s="25">
        <v>1</v>
      </c>
      <c r="U53" s="1">
        <v>0</v>
      </c>
      <c r="V53" s="6">
        <v>0</v>
      </c>
      <c r="W53" s="6"/>
      <c r="X53" s="6"/>
      <c r="Y53" s="6"/>
      <c r="Z53" s="6"/>
      <c r="AB53" s="1" t="s">
        <v>252</v>
      </c>
      <c r="AC53" s="25">
        <v>1</v>
      </c>
      <c r="AD53" s="1">
        <v>28</v>
      </c>
      <c r="AE53" s="6">
        <v>24</v>
      </c>
    </row>
    <row r="54" spans="1:31">
      <c r="B54" s="25">
        <v>2</v>
      </c>
      <c r="C54" s="1">
        <v>1</v>
      </c>
      <c r="D54" s="1">
        <v>0</v>
      </c>
      <c r="K54" s="25">
        <v>2</v>
      </c>
      <c r="L54" s="1">
        <v>5</v>
      </c>
      <c r="M54" s="6">
        <v>0</v>
      </c>
      <c r="O54" s="6"/>
      <c r="P54" s="6"/>
      <c r="Q54" s="6"/>
      <c r="T54" s="25">
        <v>2</v>
      </c>
      <c r="U54" s="1">
        <v>0</v>
      </c>
      <c r="V54" s="6">
        <v>0</v>
      </c>
      <c r="W54" s="6"/>
      <c r="X54" s="6"/>
      <c r="Y54" s="6"/>
      <c r="Z54" s="6"/>
      <c r="AC54" s="25">
        <v>2</v>
      </c>
      <c r="AD54" s="1">
        <v>34</v>
      </c>
      <c r="AE54" s="6">
        <v>32</v>
      </c>
    </row>
    <row r="55" spans="1:31">
      <c r="B55" s="25">
        <v>3</v>
      </c>
      <c r="C55" s="1">
        <v>39</v>
      </c>
      <c r="D55" s="1">
        <v>0</v>
      </c>
      <c r="K55" s="25">
        <v>3</v>
      </c>
      <c r="L55" s="1">
        <v>31</v>
      </c>
      <c r="M55" s="6">
        <v>29</v>
      </c>
      <c r="O55" s="6"/>
      <c r="P55" s="6"/>
      <c r="Q55" s="6"/>
      <c r="T55" s="25">
        <v>3</v>
      </c>
      <c r="U55" s="1">
        <v>0</v>
      </c>
      <c r="V55" s="6">
        <v>0</v>
      </c>
      <c r="W55" s="6"/>
      <c r="X55" s="6"/>
      <c r="Y55" s="6"/>
      <c r="Z55" s="6"/>
      <c r="AC55" s="25">
        <v>3</v>
      </c>
      <c r="AD55" s="1">
        <v>16</v>
      </c>
      <c r="AE55" s="6">
        <v>14</v>
      </c>
    </row>
    <row r="56" spans="1:31">
      <c r="A56" s="1" t="s">
        <v>221</v>
      </c>
      <c r="B56" s="25">
        <v>1</v>
      </c>
      <c r="C56" s="1">
        <v>0</v>
      </c>
      <c r="D56" s="1">
        <v>0</v>
      </c>
      <c r="J56" s="1" t="s">
        <v>253</v>
      </c>
      <c r="K56" s="25">
        <v>1</v>
      </c>
      <c r="L56" s="1">
        <v>32</v>
      </c>
      <c r="M56" s="6">
        <v>27</v>
      </c>
      <c r="O56" s="6"/>
      <c r="P56" s="6"/>
      <c r="Q56" s="6"/>
      <c r="S56" s="1" t="s">
        <v>221</v>
      </c>
      <c r="T56" s="25">
        <v>1</v>
      </c>
      <c r="U56" s="1">
        <v>0</v>
      </c>
      <c r="V56" s="6">
        <v>0</v>
      </c>
      <c r="W56" s="6"/>
      <c r="X56" s="6"/>
      <c r="Y56" s="6"/>
      <c r="Z56" s="6"/>
      <c r="AB56" s="1" t="s">
        <v>253</v>
      </c>
      <c r="AC56" s="25">
        <v>1</v>
      </c>
      <c r="AD56" s="1">
        <v>44</v>
      </c>
      <c r="AE56" s="6">
        <v>40</v>
      </c>
    </row>
    <row r="57" spans="1:31">
      <c r="B57" s="25">
        <v>2</v>
      </c>
      <c r="C57" s="1">
        <v>0</v>
      </c>
      <c r="D57" s="1">
        <v>0</v>
      </c>
      <c r="K57" s="25">
        <v>2</v>
      </c>
      <c r="L57" s="1">
        <v>20</v>
      </c>
      <c r="M57" s="6">
        <v>19</v>
      </c>
      <c r="O57" s="6"/>
      <c r="P57" s="6"/>
      <c r="Q57" s="6"/>
      <c r="T57" s="25">
        <v>2</v>
      </c>
      <c r="U57" s="1">
        <v>0</v>
      </c>
      <c r="V57" s="6">
        <v>0</v>
      </c>
      <c r="W57" s="6"/>
      <c r="X57" s="6"/>
      <c r="Y57" s="6"/>
      <c r="Z57" s="6"/>
      <c r="AC57" s="25">
        <v>2</v>
      </c>
      <c r="AD57" s="1">
        <v>23</v>
      </c>
      <c r="AE57" s="6">
        <v>23</v>
      </c>
    </row>
    <row r="58" spans="1:31">
      <c r="B58" s="25">
        <v>3</v>
      </c>
      <c r="C58" s="1">
        <v>0</v>
      </c>
      <c r="D58" s="1">
        <v>0</v>
      </c>
      <c r="K58" s="25">
        <v>3</v>
      </c>
      <c r="L58" s="1">
        <v>13</v>
      </c>
      <c r="M58" s="6">
        <v>13</v>
      </c>
      <c r="O58" s="6"/>
      <c r="P58" s="6"/>
      <c r="Q58" s="6"/>
      <c r="T58" s="25">
        <v>3</v>
      </c>
      <c r="U58" s="1">
        <v>0</v>
      </c>
      <c r="V58" s="6">
        <v>0</v>
      </c>
      <c r="W58" s="6"/>
      <c r="X58" s="6"/>
      <c r="Y58" s="6"/>
      <c r="Z58" s="6"/>
      <c r="AC58" s="25">
        <v>3</v>
      </c>
      <c r="AD58" s="1">
        <v>35</v>
      </c>
      <c r="AE58" s="6">
        <v>21</v>
      </c>
    </row>
    <row r="59" spans="1:31">
      <c r="A59" s="1" t="s">
        <v>222</v>
      </c>
      <c r="B59" s="25">
        <v>1</v>
      </c>
      <c r="C59" s="1">
        <v>0</v>
      </c>
      <c r="D59" s="1">
        <v>0</v>
      </c>
      <c r="J59" s="1" t="s">
        <v>254</v>
      </c>
      <c r="K59" s="25">
        <v>1</v>
      </c>
      <c r="L59" s="1">
        <v>25</v>
      </c>
      <c r="M59" s="6">
        <v>24</v>
      </c>
      <c r="O59" s="6"/>
      <c r="P59" s="6"/>
      <c r="Q59" s="6"/>
      <c r="S59" s="1" t="s">
        <v>222</v>
      </c>
      <c r="T59" s="25">
        <v>1</v>
      </c>
      <c r="U59" s="1">
        <v>0</v>
      </c>
      <c r="V59" s="6">
        <v>0</v>
      </c>
      <c r="W59" s="6"/>
      <c r="X59" s="6"/>
      <c r="Y59" s="6"/>
      <c r="Z59" s="6"/>
      <c r="AB59" s="1" t="s">
        <v>254</v>
      </c>
      <c r="AC59" s="25">
        <v>1</v>
      </c>
      <c r="AD59" s="1">
        <v>34</v>
      </c>
      <c r="AE59" s="6">
        <v>31</v>
      </c>
    </row>
    <row r="60" spans="1:31">
      <c r="B60" s="25">
        <v>2</v>
      </c>
      <c r="C60" s="1">
        <v>0</v>
      </c>
      <c r="D60" s="1">
        <v>0</v>
      </c>
      <c r="K60" s="25">
        <v>2</v>
      </c>
      <c r="L60" s="1">
        <v>19</v>
      </c>
      <c r="M60" s="6">
        <v>16</v>
      </c>
      <c r="O60" s="6"/>
      <c r="P60" s="6"/>
      <c r="Q60" s="6"/>
      <c r="T60" s="25">
        <v>2</v>
      </c>
      <c r="U60" s="1">
        <v>0</v>
      </c>
      <c r="V60" s="6">
        <v>0</v>
      </c>
      <c r="W60" s="6"/>
      <c r="X60" s="6"/>
      <c r="Y60" s="6"/>
      <c r="Z60" s="6"/>
      <c r="AC60" s="25">
        <v>2</v>
      </c>
      <c r="AD60" s="1">
        <v>21</v>
      </c>
      <c r="AE60" s="6">
        <v>18</v>
      </c>
    </row>
    <row r="61" spans="1:31">
      <c r="B61" s="25">
        <v>3</v>
      </c>
      <c r="C61" s="1">
        <v>0</v>
      </c>
      <c r="D61" s="1">
        <v>0</v>
      </c>
      <c r="K61" s="25">
        <v>3</v>
      </c>
      <c r="L61" s="1">
        <v>20</v>
      </c>
      <c r="M61" s="6">
        <v>19</v>
      </c>
      <c r="O61" s="6"/>
      <c r="P61" s="6"/>
      <c r="Q61" s="6"/>
      <c r="T61" s="25">
        <v>3</v>
      </c>
      <c r="U61" s="1">
        <v>0</v>
      </c>
      <c r="V61" s="6">
        <v>0</v>
      </c>
      <c r="W61" s="6"/>
      <c r="X61" s="6"/>
      <c r="Y61" s="6"/>
      <c r="Z61" s="6"/>
      <c r="AC61" s="25">
        <v>3</v>
      </c>
      <c r="AD61" s="1">
        <v>38</v>
      </c>
      <c r="AE61" s="6">
        <v>26</v>
      </c>
    </row>
    <row r="62" spans="1:31">
      <c r="A62" s="1" t="s">
        <v>223</v>
      </c>
      <c r="B62" s="25">
        <v>1</v>
      </c>
      <c r="C62" s="1">
        <v>0</v>
      </c>
      <c r="D62" s="1">
        <v>0</v>
      </c>
      <c r="J62" s="1" t="s">
        <v>255</v>
      </c>
      <c r="K62" s="25">
        <v>1</v>
      </c>
      <c r="L62" s="1">
        <v>16</v>
      </c>
      <c r="M62" s="6">
        <v>14</v>
      </c>
      <c r="O62" s="6"/>
      <c r="P62" s="6"/>
      <c r="Q62" s="6"/>
      <c r="S62" s="1" t="s">
        <v>223</v>
      </c>
      <c r="T62" s="25">
        <v>1</v>
      </c>
      <c r="U62" s="1">
        <v>0</v>
      </c>
      <c r="V62" s="6">
        <v>0</v>
      </c>
      <c r="W62" s="6"/>
      <c r="X62" s="6"/>
      <c r="Y62" s="6"/>
      <c r="Z62" s="6"/>
      <c r="AB62" s="1" t="s">
        <v>255</v>
      </c>
      <c r="AC62" s="25">
        <v>1</v>
      </c>
      <c r="AD62" s="1">
        <v>34</v>
      </c>
      <c r="AE62" s="6">
        <v>28</v>
      </c>
    </row>
    <row r="63" spans="1:31">
      <c r="B63" s="25">
        <v>2</v>
      </c>
      <c r="C63" s="1">
        <v>0</v>
      </c>
      <c r="D63" s="1">
        <v>0</v>
      </c>
      <c r="K63" s="25">
        <v>2</v>
      </c>
      <c r="L63" s="1">
        <v>15</v>
      </c>
      <c r="M63" s="6">
        <v>12</v>
      </c>
      <c r="O63" s="6"/>
      <c r="P63" s="6"/>
      <c r="Q63" s="6"/>
      <c r="T63" s="25">
        <v>2</v>
      </c>
      <c r="U63" s="1">
        <v>0</v>
      </c>
      <c r="V63" s="6">
        <v>0</v>
      </c>
      <c r="W63" s="6"/>
      <c r="X63" s="6"/>
      <c r="Y63" s="6"/>
      <c r="Z63" s="6"/>
      <c r="AC63" s="25">
        <v>2</v>
      </c>
      <c r="AD63" s="1">
        <v>35</v>
      </c>
      <c r="AE63" s="6">
        <v>31</v>
      </c>
    </row>
    <row r="64" spans="1:31">
      <c r="B64" s="25">
        <v>3</v>
      </c>
      <c r="C64" s="1">
        <v>0</v>
      </c>
      <c r="D64" s="1">
        <v>0</v>
      </c>
      <c r="K64" s="25">
        <v>3</v>
      </c>
      <c r="L64" s="1">
        <v>21</v>
      </c>
      <c r="M64" s="6">
        <v>17</v>
      </c>
      <c r="O64" s="6"/>
      <c r="P64" s="6"/>
      <c r="Q64" s="6"/>
      <c r="T64" s="25">
        <v>3</v>
      </c>
      <c r="U64" s="1">
        <v>41</v>
      </c>
      <c r="V64" s="6">
        <v>40</v>
      </c>
      <c r="W64" s="6"/>
      <c r="X64" s="6"/>
      <c r="Y64" s="6"/>
      <c r="Z64" s="6"/>
      <c r="AC64" s="25">
        <v>3</v>
      </c>
      <c r="AD64" s="1">
        <v>13</v>
      </c>
      <c r="AE64" s="6">
        <v>9</v>
      </c>
    </row>
    <row r="65" spans="1:31">
      <c r="A65" s="1" t="s">
        <v>224</v>
      </c>
      <c r="B65" s="25">
        <v>1</v>
      </c>
      <c r="C65" s="1">
        <v>24</v>
      </c>
      <c r="D65" s="1">
        <v>24</v>
      </c>
      <c r="J65" s="1" t="s">
        <v>256</v>
      </c>
      <c r="K65" s="25">
        <v>1</v>
      </c>
      <c r="L65" s="1">
        <v>0</v>
      </c>
      <c r="M65" s="6">
        <v>0</v>
      </c>
      <c r="O65" s="6"/>
      <c r="P65" s="6"/>
      <c r="Q65" s="6"/>
      <c r="S65" s="1" t="s">
        <v>224</v>
      </c>
      <c r="T65" s="25">
        <v>1</v>
      </c>
      <c r="U65" s="1">
        <v>28</v>
      </c>
      <c r="V65" s="6">
        <v>4</v>
      </c>
      <c r="W65" s="6"/>
      <c r="X65" s="6"/>
      <c r="Y65" s="6"/>
      <c r="Z65" s="6"/>
      <c r="AB65" s="1" t="s">
        <v>256</v>
      </c>
      <c r="AC65" s="25">
        <v>1</v>
      </c>
      <c r="AD65" s="1">
        <v>0</v>
      </c>
      <c r="AE65" s="6">
        <v>0</v>
      </c>
    </row>
    <row r="66" spans="1:31">
      <c r="B66" s="25">
        <v>2</v>
      </c>
      <c r="C66" s="1">
        <v>22</v>
      </c>
      <c r="D66" s="1">
        <v>22</v>
      </c>
      <c r="K66" s="25">
        <v>2</v>
      </c>
      <c r="L66" s="1">
        <v>41</v>
      </c>
      <c r="M66" s="6">
        <v>31</v>
      </c>
      <c r="O66" s="6"/>
      <c r="P66" s="6"/>
      <c r="Q66" s="6"/>
      <c r="T66" s="25">
        <v>2</v>
      </c>
      <c r="U66" s="1">
        <v>19</v>
      </c>
      <c r="V66" s="6">
        <v>6</v>
      </c>
      <c r="W66" s="6"/>
      <c r="X66" s="6"/>
      <c r="Y66" s="6"/>
      <c r="Z66" s="6"/>
      <c r="AC66" s="25">
        <v>2</v>
      </c>
      <c r="AD66" s="1">
        <v>0</v>
      </c>
      <c r="AE66" s="6">
        <v>0</v>
      </c>
    </row>
    <row r="67" spans="1:31">
      <c r="B67" s="25">
        <v>3</v>
      </c>
      <c r="C67" s="1">
        <v>20</v>
      </c>
      <c r="D67" s="1">
        <v>16</v>
      </c>
      <c r="K67" s="25">
        <v>3</v>
      </c>
      <c r="L67" s="1">
        <v>16</v>
      </c>
      <c r="M67" s="6">
        <v>16</v>
      </c>
      <c r="O67" s="6"/>
      <c r="P67" s="6"/>
      <c r="Q67" s="6"/>
      <c r="T67" s="25">
        <v>3</v>
      </c>
      <c r="U67" s="1">
        <v>24</v>
      </c>
      <c r="V67" s="6">
        <v>6</v>
      </c>
      <c r="W67" s="6"/>
      <c r="X67" s="6"/>
      <c r="Y67" s="6"/>
      <c r="Z67" s="6"/>
      <c r="AC67" s="25">
        <v>3</v>
      </c>
      <c r="AD67" s="1">
        <v>7</v>
      </c>
      <c r="AE67" s="6">
        <v>0</v>
      </c>
    </row>
    <row r="68" spans="1:31">
      <c r="A68" s="1" t="s">
        <v>225</v>
      </c>
      <c r="B68" s="25">
        <v>1</v>
      </c>
      <c r="C68" s="1">
        <v>0</v>
      </c>
      <c r="D68" s="1">
        <v>0</v>
      </c>
      <c r="J68" s="1" t="s">
        <v>257</v>
      </c>
      <c r="K68" s="25">
        <v>1</v>
      </c>
      <c r="L68" s="1">
        <v>32</v>
      </c>
      <c r="M68" s="6">
        <v>26</v>
      </c>
      <c r="O68" s="6"/>
      <c r="P68" s="6"/>
      <c r="Q68" s="6"/>
      <c r="S68" s="1" t="s">
        <v>225</v>
      </c>
      <c r="T68" s="25">
        <v>1</v>
      </c>
      <c r="U68" s="1">
        <v>16</v>
      </c>
      <c r="V68" s="6">
        <v>14</v>
      </c>
      <c r="W68" s="6"/>
      <c r="X68" s="6"/>
      <c r="Y68" s="6"/>
      <c r="Z68" s="6"/>
      <c r="AB68" s="1" t="s">
        <v>257</v>
      </c>
      <c r="AC68" s="25">
        <v>1</v>
      </c>
      <c r="AD68" s="1">
        <v>20</v>
      </c>
      <c r="AE68" s="6">
        <v>16</v>
      </c>
    </row>
    <row r="69" spans="1:31">
      <c r="B69" s="25">
        <v>2</v>
      </c>
      <c r="C69" s="1">
        <v>0</v>
      </c>
      <c r="D69" s="1">
        <v>0</v>
      </c>
      <c r="K69" s="25">
        <v>2</v>
      </c>
      <c r="L69" s="1">
        <v>20</v>
      </c>
      <c r="M69" s="6">
        <v>18</v>
      </c>
      <c r="O69" s="6"/>
      <c r="P69" s="6"/>
      <c r="Q69" s="6"/>
      <c r="T69" s="25">
        <v>2</v>
      </c>
      <c r="U69" s="1">
        <v>19</v>
      </c>
      <c r="V69" s="6">
        <v>19</v>
      </c>
      <c r="W69" s="6"/>
      <c r="X69" s="6"/>
      <c r="Y69" s="6"/>
      <c r="Z69" s="6"/>
      <c r="AC69" s="25">
        <v>2</v>
      </c>
      <c r="AD69" s="1">
        <v>26</v>
      </c>
      <c r="AE69" s="6">
        <v>25</v>
      </c>
    </row>
    <row r="70" spans="1:31">
      <c r="B70" s="25">
        <v>3</v>
      </c>
      <c r="C70" s="1">
        <v>0</v>
      </c>
      <c r="D70" s="1">
        <v>0</v>
      </c>
      <c r="K70" s="25">
        <v>3</v>
      </c>
      <c r="L70" s="1">
        <v>6</v>
      </c>
      <c r="M70" s="6">
        <v>6</v>
      </c>
      <c r="O70" s="6"/>
      <c r="P70" s="6"/>
      <c r="Q70" s="6"/>
      <c r="T70" s="25">
        <v>3</v>
      </c>
      <c r="U70" s="1">
        <v>25</v>
      </c>
      <c r="V70" s="6">
        <v>21</v>
      </c>
      <c r="W70" s="6"/>
      <c r="X70" s="6"/>
      <c r="Y70" s="6"/>
      <c r="Z70" s="6"/>
      <c r="AC70" s="25">
        <v>3</v>
      </c>
      <c r="AD70" s="1">
        <v>29</v>
      </c>
      <c r="AE70" s="6">
        <v>27</v>
      </c>
    </row>
    <row r="71" spans="1:31">
      <c r="A71" s="1" t="s">
        <v>226</v>
      </c>
      <c r="B71" s="25">
        <v>1</v>
      </c>
      <c r="C71" s="1">
        <v>0</v>
      </c>
      <c r="D71" s="1">
        <v>0</v>
      </c>
      <c r="J71" s="1" t="s">
        <v>258</v>
      </c>
      <c r="K71" s="25">
        <v>1</v>
      </c>
      <c r="L71" s="1">
        <v>15</v>
      </c>
      <c r="M71" s="6">
        <v>14</v>
      </c>
      <c r="O71" s="6"/>
      <c r="P71" s="6"/>
      <c r="Q71" s="6"/>
      <c r="S71" s="1" t="s">
        <v>226</v>
      </c>
      <c r="T71" s="25">
        <v>1</v>
      </c>
      <c r="U71" s="1">
        <v>2</v>
      </c>
      <c r="V71" s="6">
        <v>2</v>
      </c>
      <c r="W71" s="6"/>
      <c r="X71" s="6"/>
      <c r="Y71" s="6"/>
      <c r="Z71" s="6"/>
      <c r="AC71" s="25"/>
    </row>
    <row r="72" spans="1:31">
      <c r="B72" s="25">
        <v>2</v>
      </c>
      <c r="C72" s="1">
        <v>0</v>
      </c>
      <c r="D72" s="1">
        <v>0</v>
      </c>
      <c r="K72" s="25">
        <v>2</v>
      </c>
      <c r="L72" s="1">
        <v>14</v>
      </c>
      <c r="M72" s="6">
        <v>12</v>
      </c>
      <c r="O72" s="6"/>
      <c r="P72" s="6"/>
      <c r="Q72" s="6"/>
      <c r="T72" s="25">
        <v>2</v>
      </c>
      <c r="U72" s="1">
        <v>2</v>
      </c>
      <c r="V72" s="6">
        <v>1</v>
      </c>
      <c r="W72" s="6"/>
      <c r="X72" s="6"/>
      <c r="Y72" s="6"/>
      <c r="Z72" s="6"/>
      <c r="AC72" s="25"/>
    </row>
    <row r="73" spans="1:31">
      <c r="B73" s="25">
        <v>3</v>
      </c>
      <c r="C73" s="1">
        <v>0</v>
      </c>
      <c r="D73" s="1">
        <v>0</v>
      </c>
      <c r="K73" s="25">
        <v>3</v>
      </c>
      <c r="L73" s="1">
        <v>36</v>
      </c>
      <c r="M73" s="6">
        <v>35</v>
      </c>
      <c r="O73" s="6"/>
      <c r="P73" s="6"/>
      <c r="Q73" s="6"/>
      <c r="T73" s="25">
        <v>3</v>
      </c>
      <c r="U73" s="1">
        <v>13</v>
      </c>
      <c r="V73" s="6">
        <v>3</v>
      </c>
      <c r="W73" s="6"/>
      <c r="X73" s="6"/>
      <c r="Y73" s="6"/>
      <c r="Z73" s="6"/>
      <c r="AC73" s="25"/>
    </row>
    <row r="74" spans="1:31">
      <c r="A74" s="1" t="s">
        <v>227</v>
      </c>
      <c r="B74" s="25">
        <v>1</v>
      </c>
      <c r="C74" s="1">
        <v>0</v>
      </c>
      <c r="D74" s="1">
        <v>0</v>
      </c>
      <c r="J74" s="1" t="s">
        <v>259</v>
      </c>
      <c r="K74" s="25">
        <v>1</v>
      </c>
      <c r="L74" s="1">
        <v>6</v>
      </c>
      <c r="M74" s="6">
        <v>4</v>
      </c>
      <c r="O74" s="6"/>
      <c r="P74" s="6"/>
      <c r="Q74" s="6"/>
      <c r="S74" s="1" t="s">
        <v>227</v>
      </c>
      <c r="T74" s="25">
        <v>1</v>
      </c>
      <c r="U74" s="1">
        <v>40</v>
      </c>
      <c r="V74" s="6">
        <v>39</v>
      </c>
      <c r="W74" s="6"/>
      <c r="X74" s="6"/>
      <c r="Y74" s="6"/>
      <c r="Z74" s="6"/>
      <c r="AC74" s="25"/>
    </row>
    <row r="75" spans="1:31">
      <c r="B75" s="25">
        <v>2</v>
      </c>
      <c r="C75" s="1">
        <v>0</v>
      </c>
      <c r="D75" s="1">
        <v>0</v>
      </c>
      <c r="K75" s="25">
        <v>2</v>
      </c>
      <c r="L75" s="1">
        <v>7</v>
      </c>
      <c r="M75" s="6">
        <v>7</v>
      </c>
      <c r="O75" s="6"/>
      <c r="P75" s="6"/>
      <c r="Q75" s="6"/>
      <c r="T75" s="25">
        <v>2</v>
      </c>
      <c r="U75" s="1">
        <v>25</v>
      </c>
      <c r="V75" s="6">
        <v>22</v>
      </c>
      <c r="W75" s="6"/>
      <c r="X75" s="6"/>
      <c r="Y75" s="6"/>
      <c r="Z75" s="6"/>
      <c r="AC75" s="25"/>
    </row>
    <row r="76" spans="1:31">
      <c r="B76" s="25">
        <v>3</v>
      </c>
      <c r="C76" s="1">
        <v>0</v>
      </c>
      <c r="D76" s="1">
        <v>0</v>
      </c>
      <c r="K76" s="25">
        <v>3</v>
      </c>
      <c r="L76" s="1">
        <v>15</v>
      </c>
      <c r="M76" s="6">
        <v>15</v>
      </c>
      <c r="O76" s="6"/>
      <c r="P76" s="6"/>
      <c r="Q76" s="6"/>
      <c r="T76" s="25">
        <v>3</v>
      </c>
      <c r="U76" s="1">
        <v>11</v>
      </c>
      <c r="V76" s="6">
        <v>9</v>
      </c>
      <c r="W76" s="6"/>
      <c r="X76" s="6"/>
      <c r="Y76" s="6"/>
      <c r="Z76" s="6"/>
      <c r="AC76" s="25"/>
    </row>
    <row r="77" spans="1:31">
      <c r="A77" s="1" t="s">
        <v>228</v>
      </c>
      <c r="B77" s="25">
        <v>1</v>
      </c>
      <c r="C77" s="1">
        <v>0</v>
      </c>
      <c r="D77" s="1">
        <v>0</v>
      </c>
      <c r="J77" s="1" t="s">
        <v>260</v>
      </c>
      <c r="K77" s="25">
        <v>1</v>
      </c>
      <c r="L77" s="1">
        <v>44</v>
      </c>
      <c r="M77" s="6">
        <v>37</v>
      </c>
      <c r="O77" s="6"/>
      <c r="P77" s="6"/>
      <c r="Q77" s="6"/>
      <c r="S77" s="1" t="s">
        <v>228</v>
      </c>
      <c r="T77" s="25">
        <v>1</v>
      </c>
      <c r="U77" s="1">
        <v>0</v>
      </c>
      <c r="V77" s="6">
        <v>0</v>
      </c>
      <c r="W77" s="6"/>
      <c r="X77" s="6"/>
      <c r="Y77" s="6"/>
      <c r="Z77" s="6"/>
      <c r="AC77" s="25"/>
    </row>
    <row r="78" spans="1:31">
      <c r="B78" s="25">
        <v>2</v>
      </c>
      <c r="C78" s="1">
        <v>0</v>
      </c>
      <c r="D78" s="1">
        <v>0</v>
      </c>
      <c r="K78" s="25">
        <v>2</v>
      </c>
      <c r="L78" s="1">
        <v>15</v>
      </c>
      <c r="M78" s="6">
        <v>15</v>
      </c>
      <c r="O78" s="6"/>
      <c r="P78" s="6"/>
      <c r="Q78" s="6"/>
      <c r="T78" s="25">
        <v>2</v>
      </c>
      <c r="U78" s="1">
        <v>0</v>
      </c>
      <c r="V78" s="6">
        <v>0</v>
      </c>
      <c r="W78" s="6"/>
      <c r="X78" s="6"/>
      <c r="Y78" s="6"/>
      <c r="Z78" s="6"/>
      <c r="AC78" s="25"/>
    </row>
    <row r="79" spans="1:31">
      <c r="B79" s="25">
        <v>3</v>
      </c>
      <c r="C79" s="1">
        <v>0</v>
      </c>
      <c r="D79" s="1">
        <v>0</v>
      </c>
      <c r="K79" s="25">
        <v>3</v>
      </c>
      <c r="L79" s="1">
        <v>8</v>
      </c>
      <c r="M79" s="6">
        <v>8</v>
      </c>
      <c r="O79" s="6"/>
      <c r="P79" s="6"/>
      <c r="Q79" s="6"/>
      <c r="T79" s="25">
        <v>3</v>
      </c>
      <c r="U79" s="1">
        <v>29</v>
      </c>
      <c r="V79" s="6">
        <v>0</v>
      </c>
      <c r="W79" s="6"/>
      <c r="X79" s="6"/>
      <c r="Y79" s="6"/>
      <c r="Z79" s="6"/>
      <c r="AC79" s="25"/>
    </row>
    <row r="80" spans="1:31">
      <c r="A80" s="1" t="s">
        <v>229</v>
      </c>
      <c r="B80" s="25">
        <v>1</v>
      </c>
      <c r="C80" s="1">
        <v>0</v>
      </c>
      <c r="D80" s="1">
        <v>0</v>
      </c>
      <c r="J80" s="1" t="s">
        <v>261</v>
      </c>
      <c r="K80" s="25">
        <v>1</v>
      </c>
      <c r="L80" s="1">
        <v>26</v>
      </c>
      <c r="M80" s="6">
        <v>21</v>
      </c>
      <c r="O80" s="6"/>
      <c r="P80" s="6"/>
      <c r="Q80" s="6"/>
      <c r="S80" s="1" t="s">
        <v>229</v>
      </c>
      <c r="T80" s="25">
        <v>1</v>
      </c>
      <c r="U80" s="1">
        <v>0</v>
      </c>
      <c r="V80" s="6">
        <v>0</v>
      </c>
      <c r="W80" s="6"/>
      <c r="X80" s="6"/>
      <c r="Y80" s="6"/>
      <c r="Z80" s="6"/>
      <c r="AC80" s="25"/>
    </row>
    <row r="81" spans="1:29">
      <c r="B81" s="25">
        <v>2</v>
      </c>
      <c r="C81" s="1">
        <v>0</v>
      </c>
      <c r="D81" s="1">
        <v>0</v>
      </c>
      <c r="K81" s="25">
        <v>2</v>
      </c>
      <c r="L81" s="1">
        <v>9</v>
      </c>
      <c r="M81" s="6">
        <v>8</v>
      </c>
      <c r="O81" s="6"/>
      <c r="P81" s="6"/>
      <c r="Q81" s="6"/>
      <c r="T81" s="25">
        <v>2</v>
      </c>
      <c r="U81" s="1">
        <v>20</v>
      </c>
      <c r="V81" s="6">
        <v>0</v>
      </c>
      <c r="W81" s="6"/>
      <c r="X81" s="6"/>
      <c r="Y81" s="6"/>
      <c r="Z81" s="6"/>
      <c r="AC81" s="25"/>
    </row>
    <row r="82" spans="1:29">
      <c r="B82" s="25">
        <v>3</v>
      </c>
      <c r="C82" s="1">
        <v>32</v>
      </c>
      <c r="D82" s="1">
        <v>0</v>
      </c>
      <c r="K82" s="25">
        <v>3</v>
      </c>
      <c r="L82" s="1">
        <v>13</v>
      </c>
      <c r="M82" s="6">
        <v>11</v>
      </c>
      <c r="O82" s="6"/>
      <c r="P82" s="6"/>
      <c r="Q82" s="6"/>
      <c r="T82" s="25">
        <v>3</v>
      </c>
      <c r="U82" s="1">
        <v>9</v>
      </c>
      <c r="V82" s="6">
        <v>0</v>
      </c>
      <c r="W82" s="6"/>
      <c r="X82" s="6"/>
      <c r="Y82" s="6"/>
      <c r="Z82" s="6"/>
      <c r="AC82" s="25"/>
    </row>
    <row r="83" spans="1:29">
      <c r="A83" s="1" t="s">
        <v>230</v>
      </c>
      <c r="B83" s="25">
        <v>1</v>
      </c>
      <c r="C83" s="1">
        <v>14</v>
      </c>
      <c r="D83" s="1">
        <v>0</v>
      </c>
      <c r="J83" s="1" t="s">
        <v>262</v>
      </c>
      <c r="K83" s="25">
        <v>1</v>
      </c>
      <c r="L83" s="1">
        <v>22</v>
      </c>
      <c r="M83" s="6">
        <v>16</v>
      </c>
      <c r="O83" s="6"/>
      <c r="P83" s="6"/>
      <c r="Q83" s="6"/>
      <c r="S83" s="1" t="s">
        <v>230</v>
      </c>
      <c r="T83" s="25">
        <v>1</v>
      </c>
      <c r="U83" s="1">
        <v>22</v>
      </c>
      <c r="V83" s="6">
        <v>0</v>
      </c>
      <c r="W83" s="6"/>
      <c r="X83" s="6"/>
      <c r="Y83" s="6"/>
      <c r="Z83" s="6"/>
      <c r="AC83" s="25"/>
    </row>
    <row r="84" spans="1:29">
      <c r="B84" s="25">
        <v>2</v>
      </c>
      <c r="C84" s="1">
        <v>45</v>
      </c>
      <c r="D84" s="1">
        <v>0</v>
      </c>
      <c r="K84" s="25">
        <v>2</v>
      </c>
      <c r="L84" s="1">
        <v>22</v>
      </c>
      <c r="M84" s="6">
        <v>20</v>
      </c>
      <c r="O84" s="6"/>
      <c r="P84" s="6"/>
      <c r="Q84" s="6"/>
      <c r="T84" s="25">
        <v>2</v>
      </c>
      <c r="U84" s="1">
        <v>9</v>
      </c>
      <c r="V84" s="6">
        <v>0</v>
      </c>
      <c r="W84" s="6"/>
      <c r="X84" s="6"/>
      <c r="Y84" s="6"/>
      <c r="Z84" s="6"/>
      <c r="AC84" s="25"/>
    </row>
    <row r="85" spans="1:29">
      <c r="B85" s="25">
        <v>3</v>
      </c>
      <c r="C85" s="1">
        <v>29</v>
      </c>
      <c r="D85" s="1">
        <v>0</v>
      </c>
      <c r="K85" s="25">
        <v>3</v>
      </c>
      <c r="L85" s="1">
        <v>6</v>
      </c>
      <c r="M85" s="6">
        <v>6</v>
      </c>
      <c r="O85" s="6"/>
      <c r="P85" s="6"/>
      <c r="Q85" s="6"/>
      <c r="T85" s="25">
        <v>3</v>
      </c>
      <c r="U85" s="1">
        <v>19</v>
      </c>
      <c r="V85" s="6">
        <v>0</v>
      </c>
      <c r="W85" s="6"/>
      <c r="X85" s="6"/>
      <c r="Y85" s="6"/>
      <c r="Z85" s="6"/>
      <c r="AC85" s="25"/>
    </row>
    <row r="86" spans="1:29">
      <c r="A86" s="1" t="s">
        <v>231</v>
      </c>
      <c r="B86" s="25">
        <v>1</v>
      </c>
      <c r="C86" s="1">
        <v>0</v>
      </c>
      <c r="D86" s="1">
        <v>0</v>
      </c>
      <c r="K86" s="25"/>
      <c r="S86" s="1" t="s">
        <v>231</v>
      </c>
      <c r="T86" s="25">
        <v>1</v>
      </c>
      <c r="U86" s="1">
        <v>5</v>
      </c>
      <c r="V86" s="6">
        <v>0</v>
      </c>
      <c r="W86" s="6"/>
      <c r="X86" s="6"/>
      <c r="Y86" s="6"/>
      <c r="Z86" s="6"/>
      <c r="AC86" s="25"/>
    </row>
    <row r="87" spans="1:29">
      <c r="B87" s="25">
        <v>2</v>
      </c>
      <c r="C87" s="1">
        <v>0</v>
      </c>
      <c r="D87" s="1">
        <v>0</v>
      </c>
      <c r="K87" s="25"/>
      <c r="T87" s="25">
        <v>2</v>
      </c>
      <c r="U87" s="1">
        <v>0</v>
      </c>
      <c r="V87" s="6">
        <v>0</v>
      </c>
      <c r="W87" s="6"/>
      <c r="X87" s="6"/>
      <c r="Y87" s="6"/>
      <c r="Z87" s="6"/>
      <c r="AC87" s="25"/>
    </row>
    <row r="88" spans="1:29">
      <c r="B88" s="25">
        <v>3</v>
      </c>
      <c r="C88" s="1">
        <v>0</v>
      </c>
      <c r="D88" s="1">
        <v>0</v>
      </c>
      <c r="K88" s="25"/>
      <c r="T88" s="25">
        <v>3</v>
      </c>
      <c r="U88" s="1">
        <v>21</v>
      </c>
      <c r="V88" s="6">
        <v>0</v>
      </c>
      <c r="W88" s="6"/>
      <c r="X88" s="6"/>
      <c r="Y88" s="6"/>
      <c r="Z88" s="6"/>
      <c r="AC88" s="25"/>
    </row>
    <row r="89" spans="1:29">
      <c r="A89" s="1" t="s">
        <v>232</v>
      </c>
      <c r="B89" s="25">
        <v>1</v>
      </c>
      <c r="C89" s="1">
        <v>0</v>
      </c>
      <c r="D89" s="1">
        <v>0</v>
      </c>
      <c r="K89" s="25"/>
      <c r="T89" s="25"/>
      <c r="AC89" s="25"/>
    </row>
    <row r="90" spans="1:29">
      <c r="B90" s="25">
        <v>2</v>
      </c>
      <c r="C90" s="1">
        <v>0</v>
      </c>
      <c r="D90" s="1">
        <v>0</v>
      </c>
      <c r="K90" s="25"/>
      <c r="T90" s="25"/>
      <c r="AC90" s="25"/>
    </row>
    <row r="91" spans="1:29">
      <c r="B91" s="25">
        <v>3</v>
      </c>
      <c r="C91" s="1">
        <v>0</v>
      </c>
      <c r="D91" s="1">
        <v>0</v>
      </c>
      <c r="K91" s="25"/>
      <c r="T91" s="25"/>
      <c r="AC91" s="25"/>
    </row>
    <row r="92" spans="1:29">
      <c r="A92" s="1" t="s">
        <v>233</v>
      </c>
      <c r="B92" s="25">
        <v>1</v>
      </c>
      <c r="C92" s="1">
        <v>0</v>
      </c>
      <c r="D92" s="1">
        <v>0</v>
      </c>
      <c r="K92" s="25"/>
      <c r="T92" s="25"/>
      <c r="AC92" s="25"/>
    </row>
    <row r="93" spans="1:29">
      <c r="B93" s="25">
        <v>2</v>
      </c>
      <c r="C93" s="1">
        <v>0</v>
      </c>
      <c r="D93" s="1">
        <v>0</v>
      </c>
      <c r="K93" s="25"/>
      <c r="T93" s="25"/>
      <c r="AC93" s="25"/>
    </row>
    <row r="94" spans="1:29">
      <c r="B94" s="25">
        <v>3</v>
      </c>
      <c r="C94" s="1">
        <v>0</v>
      </c>
      <c r="D94" s="1">
        <v>0</v>
      </c>
      <c r="K94" s="25"/>
      <c r="T94" s="25"/>
      <c r="AC94" s="25"/>
    </row>
    <row r="95" spans="1:29">
      <c r="A95" s="1" t="s">
        <v>234</v>
      </c>
      <c r="B95" s="25">
        <v>1</v>
      </c>
      <c r="C95" s="1">
        <v>0</v>
      </c>
      <c r="D95" s="1">
        <v>0</v>
      </c>
      <c r="K95" s="25"/>
      <c r="T95" s="25"/>
      <c r="AC95" s="25"/>
    </row>
    <row r="96" spans="1:29">
      <c r="B96" s="25">
        <v>2</v>
      </c>
      <c r="C96" s="1">
        <v>0</v>
      </c>
      <c r="D96" s="1">
        <v>0</v>
      </c>
      <c r="K96" s="25"/>
      <c r="T96" s="25"/>
      <c r="AC96" s="25"/>
    </row>
    <row r="97" spans="1:29">
      <c r="B97" s="25">
        <v>3</v>
      </c>
      <c r="C97" s="1">
        <v>0</v>
      </c>
      <c r="D97" s="1">
        <v>0</v>
      </c>
      <c r="K97" s="25"/>
      <c r="T97" s="25"/>
      <c r="AC97" s="25"/>
    </row>
    <row r="98" spans="1:29">
      <c r="A98" s="1" t="s">
        <v>235</v>
      </c>
      <c r="B98" s="25">
        <v>1</v>
      </c>
      <c r="C98" s="1">
        <v>0</v>
      </c>
      <c r="D98" s="1">
        <v>0</v>
      </c>
      <c r="K98" s="25"/>
      <c r="T98" s="25"/>
      <c r="AC98" s="25"/>
    </row>
    <row r="99" spans="1:29">
      <c r="B99" s="25">
        <v>2</v>
      </c>
      <c r="C99" s="1">
        <v>0</v>
      </c>
      <c r="D99" s="1">
        <v>0</v>
      </c>
      <c r="K99" s="25"/>
      <c r="T99" s="25"/>
      <c r="AC99" s="25"/>
    </row>
    <row r="100" spans="1:29">
      <c r="B100" s="25">
        <v>3</v>
      </c>
      <c r="C100" s="1">
        <v>0</v>
      </c>
      <c r="D100" s="1">
        <v>0</v>
      </c>
      <c r="K100" s="25"/>
      <c r="T100" s="25"/>
      <c r="AC100" s="25"/>
    </row>
    <row r="101" spans="1:29">
      <c r="A101" s="1" t="s">
        <v>236</v>
      </c>
      <c r="B101" s="25">
        <v>1</v>
      </c>
      <c r="C101" s="1">
        <v>0</v>
      </c>
      <c r="D101" s="1">
        <v>0</v>
      </c>
      <c r="K101" s="25"/>
      <c r="T101" s="25"/>
      <c r="AC101" s="25"/>
    </row>
    <row r="102" spans="1:29">
      <c r="B102" s="25">
        <v>2</v>
      </c>
      <c r="C102" s="1">
        <v>0</v>
      </c>
      <c r="D102" s="1">
        <v>0</v>
      </c>
      <c r="K102" s="25"/>
      <c r="T102" s="25"/>
      <c r="AC102" s="25"/>
    </row>
    <row r="103" spans="1:29">
      <c r="B103" s="25">
        <v>3</v>
      </c>
      <c r="C103" s="1">
        <v>0</v>
      </c>
      <c r="D103" s="1">
        <v>0</v>
      </c>
      <c r="K103" s="25"/>
      <c r="T103" s="25"/>
      <c r="AC103" s="25"/>
    </row>
    <row r="104" spans="1:29">
      <c r="A104" s="1" t="s">
        <v>237</v>
      </c>
      <c r="B104" s="25">
        <v>1</v>
      </c>
      <c r="C104" s="1">
        <v>0</v>
      </c>
      <c r="D104" s="1">
        <v>0</v>
      </c>
      <c r="K104" s="25"/>
      <c r="T104" s="25"/>
      <c r="AC104" s="25"/>
    </row>
    <row r="105" spans="1:29">
      <c r="B105" s="25">
        <v>2</v>
      </c>
      <c r="C105" s="1">
        <v>67</v>
      </c>
      <c r="D105" s="1">
        <v>0</v>
      </c>
      <c r="K105" s="25"/>
      <c r="T105" s="25"/>
      <c r="AC105" s="25"/>
    </row>
    <row r="106" spans="1:29">
      <c r="B106" s="25">
        <v>3</v>
      </c>
      <c r="C106" s="1">
        <v>33</v>
      </c>
      <c r="D106" s="1">
        <v>0</v>
      </c>
      <c r="K106" s="25"/>
      <c r="T106" s="25"/>
      <c r="AC106" s="25"/>
    </row>
    <row r="107" spans="1:29">
      <c r="D107" s="29"/>
    </row>
    <row r="108" spans="1:29">
      <c r="D108" s="29"/>
    </row>
    <row r="112" spans="1:29">
      <c r="A112" s="3" t="s">
        <v>195</v>
      </c>
      <c r="B112" s="3"/>
      <c r="K112" s="3"/>
      <c r="T112" s="3"/>
      <c r="AC112" s="3"/>
    </row>
    <row r="113" spans="1:34">
      <c r="A113" s="1" t="s">
        <v>294</v>
      </c>
    </row>
    <row r="115" spans="1:34">
      <c r="A115" s="1" t="s">
        <v>289</v>
      </c>
      <c r="J115" s="1" t="s">
        <v>293</v>
      </c>
      <c r="S115" s="1" t="s">
        <v>289</v>
      </c>
      <c r="AB115" s="1" t="s">
        <v>293</v>
      </c>
    </row>
    <row r="116" spans="1:34">
      <c r="A116" s="1" t="s">
        <v>290</v>
      </c>
      <c r="J116" s="1" t="s">
        <v>295</v>
      </c>
      <c r="S116" s="1" t="s">
        <v>290</v>
      </c>
      <c r="AB116" s="1" t="s">
        <v>295</v>
      </c>
    </row>
    <row r="117" spans="1:34" s="3" customFormat="1">
      <c r="A117" s="3" t="s">
        <v>197</v>
      </c>
      <c r="B117" s="3" t="s">
        <v>155</v>
      </c>
      <c r="C117" s="3" t="s">
        <v>299</v>
      </c>
      <c r="D117" s="3" t="s">
        <v>156</v>
      </c>
      <c r="E117" s="25" t="s">
        <v>265</v>
      </c>
      <c r="F117" s="25"/>
      <c r="G117" s="25"/>
      <c r="J117" s="3" t="s">
        <v>196</v>
      </c>
      <c r="K117" s="3" t="s">
        <v>155</v>
      </c>
      <c r="L117" s="3" t="s">
        <v>299</v>
      </c>
      <c r="M117" s="3" t="s">
        <v>156</v>
      </c>
      <c r="N117" s="25" t="s">
        <v>265</v>
      </c>
      <c r="O117" s="25"/>
      <c r="P117" s="25"/>
      <c r="S117" s="3" t="s">
        <v>198</v>
      </c>
      <c r="T117" s="3" t="s">
        <v>155</v>
      </c>
      <c r="U117" s="3" t="s">
        <v>299</v>
      </c>
      <c r="V117" s="3" t="s">
        <v>156</v>
      </c>
      <c r="W117" s="1" t="s">
        <v>265</v>
      </c>
      <c r="X117" s="1"/>
      <c r="Y117" s="1"/>
      <c r="AB117" s="3" t="s">
        <v>199</v>
      </c>
      <c r="AC117" s="3" t="s">
        <v>155</v>
      </c>
      <c r="AD117" s="3" t="s">
        <v>299</v>
      </c>
      <c r="AE117" s="3" t="s">
        <v>156</v>
      </c>
      <c r="AF117" s="25" t="s">
        <v>265</v>
      </c>
      <c r="AG117" s="25"/>
      <c r="AH117" s="25"/>
    </row>
    <row r="118" spans="1:34">
      <c r="A118" s="1" t="s">
        <v>200</v>
      </c>
      <c r="B118" s="25">
        <v>1</v>
      </c>
      <c r="C118" s="1">
        <v>52</v>
      </c>
      <c r="D118" s="1">
        <v>42</v>
      </c>
      <c r="E118" s="9" t="s">
        <v>266</v>
      </c>
      <c r="F118" s="9" t="s">
        <v>8</v>
      </c>
      <c r="G118" s="25"/>
      <c r="J118" s="1" t="s">
        <v>238</v>
      </c>
      <c r="K118" s="25">
        <v>1</v>
      </c>
      <c r="L118" s="1">
        <v>20</v>
      </c>
      <c r="M118" s="6">
        <v>17</v>
      </c>
      <c r="N118" s="9" t="s">
        <v>266</v>
      </c>
      <c r="O118" s="9" t="s">
        <v>8</v>
      </c>
      <c r="P118" s="25"/>
      <c r="Q118" s="6"/>
      <c r="S118" s="1" t="s">
        <v>200</v>
      </c>
      <c r="T118" s="1">
        <v>1</v>
      </c>
      <c r="U118" s="1">
        <v>50</v>
      </c>
      <c r="V118" s="1">
        <v>47</v>
      </c>
      <c r="W118" s="9" t="s">
        <v>266</v>
      </c>
      <c r="X118" s="9" t="s">
        <v>8</v>
      </c>
      <c r="AB118" s="1" t="s">
        <v>238</v>
      </c>
      <c r="AC118" s="1">
        <v>1</v>
      </c>
      <c r="AD118" s="1">
        <v>0</v>
      </c>
      <c r="AE118" s="1">
        <v>0</v>
      </c>
      <c r="AF118" s="9" t="s">
        <v>266</v>
      </c>
      <c r="AG118" s="9" t="s">
        <v>8</v>
      </c>
      <c r="AH118" s="25"/>
    </row>
    <row r="119" spans="1:34">
      <c r="B119" s="25">
        <v>2</v>
      </c>
      <c r="C119" s="1">
        <v>11</v>
      </c>
      <c r="D119" s="1">
        <v>11</v>
      </c>
      <c r="E119" s="30">
        <f>AVERAGE(C118:C138)</f>
        <v>33.666666666666664</v>
      </c>
      <c r="F119" s="30">
        <f>STDEV(C118:C138)/SQRT(COUNT(C118:C138))</f>
        <v>3.7666034550111043</v>
      </c>
      <c r="G119" s="25" t="s">
        <v>280</v>
      </c>
      <c r="K119" s="25">
        <v>2</v>
      </c>
      <c r="L119" s="1">
        <v>8</v>
      </c>
      <c r="M119" s="6">
        <v>8</v>
      </c>
      <c r="N119" s="30">
        <f>AVERAGE(L118:L138)</f>
        <v>18.19047619047619</v>
      </c>
      <c r="O119" s="30">
        <f>STDEV(L118:L138)/SQRT(COUNT(L118:L138))</f>
        <v>2.2335313142016333</v>
      </c>
      <c r="P119" s="25" t="s">
        <v>280</v>
      </c>
      <c r="Q119" s="6"/>
      <c r="T119" s="1">
        <v>2</v>
      </c>
      <c r="U119" s="1">
        <v>27</v>
      </c>
      <c r="V119" s="1">
        <v>27</v>
      </c>
      <c r="W119" s="41">
        <f>AVERAGE(U118:U132)</f>
        <v>38.333333333333336</v>
      </c>
      <c r="X119" s="41">
        <f>STDEV(U118:U132)/SQRT(COUNT(U118:U132))</f>
        <v>5.2287362277784233</v>
      </c>
      <c r="Y119" s="1" t="s">
        <v>280</v>
      </c>
      <c r="AC119" s="1">
        <v>2</v>
      </c>
      <c r="AD119" s="1">
        <v>24</v>
      </c>
      <c r="AE119" s="1">
        <v>23</v>
      </c>
      <c r="AF119" s="30">
        <f>AVERAGE(AD118:AD132)</f>
        <v>20.266666666666666</v>
      </c>
      <c r="AG119" s="30">
        <f>STDEV(AD118:AD132)/SQRT(COUNT(AD118:AD132))</f>
        <v>2.6067068563458826</v>
      </c>
      <c r="AH119" s="25" t="s">
        <v>280</v>
      </c>
    </row>
    <row r="120" spans="1:34">
      <c r="B120" s="25">
        <v>3</v>
      </c>
      <c r="C120" s="1">
        <v>30</v>
      </c>
      <c r="D120" s="1">
        <v>27</v>
      </c>
      <c r="E120" s="30">
        <f>AVERAGE(D118:D138)</f>
        <v>30.80952380952381</v>
      </c>
      <c r="F120" s="30">
        <f>STDEV(D118:D138)/SQRT(COUNT(D118:D138))</f>
        <v>3.3413848338241068</v>
      </c>
      <c r="G120" s="25" t="s">
        <v>281</v>
      </c>
      <c r="K120" s="25">
        <v>3</v>
      </c>
      <c r="L120" s="1">
        <v>15</v>
      </c>
      <c r="M120" s="6">
        <v>14</v>
      </c>
      <c r="N120" s="30">
        <f>AVERAGE(M118:M138)</f>
        <v>15.619047619047619</v>
      </c>
      <c r="O120" s="30">
        <f>STDEV(M118:M138)/SQRT(COUNT(M118:M138))</f>
        <v>1.9426003565130723</v>
      </c>
      <c r="P120" s="25" t="s">
        <v>281</v>
      </c>
      <c r="Q120" s="6"/>
      <c r="T120" s="1">
        <v>3</v>
      </c>
      <c r="U120" s="1">
        <v>29</v>
      </c>
      <c r="V120" s="1">
        <v>24</v>
      </c>
      <c r="W120" s="41">
        <f>AVERAGE(V118:V135)</f>
        <v>33.611111111111114</v>
      </c>
      <c r="X120" s="41">
        <f>STDEV(V118:V135)/SQRT(COUNT(V118:V135))</f>
        <v>4.0945834529129526</v>
      </c>
      <c r="Y120" s="1" t="s">
        <v>281</v>
      </c>
      <c r="AC120" s="1">
        <v>3</v>
      </c>
      <c r="AD120" s="1">
        <v>7</v>
      </c>
      <c r="AE120" s="1">
        <v>6</v>
      </c>
      <c r="AF120" s="30">
        <f>AVERAGE(AE118:AE132)</f>
        <v>18.133333333333333</v>
      </c>
      <c r="AG120" s="30">
        <f>STDEV(AE118:AE132)/SQRT(COUNT(AE118:AE132))</f>
        <v>2.3008625021865723</v>
      </c>
      <c r="AH120" s="25" t="s">
        <v>281</v>
      </c>
    </row>
    <row r="121" spans="1:34">
      <c r="A121" s="6" t="s">
        <v>202</v>
      </c>
      <c r="B121" s="25">
        <v>1</v>
      </c>
      <c r="C121" s="1">
        <v>52</v>
      </c>
      <c r="D121" s="1">
        <v>50</v>
      </c>
      <c r="E121" s="30">
        <f>AVERAGE(C141:C188)</f>
        <v>22.604166666666668</v>
      </c>
      <c r="F121" s="30">
        <f>STDEV(C141:C188)/SQRT(COUNT(C141:C188))</f>
        <v>2.4627975903513044</v>
      </c>
      <c r="G121" s="25" t="s">
        <v>283</v>
      </c>
      <c r="J121" s="1" t="s">
        <v>239</v>
      </c>
      <c r="K121" s="25">
        <v>1</v>
      </c>
      <c r="L121" s="1">
        <v>8</v>
      </c>
      <c r="M121" s="6">
        <v>6</v>
      </c>
      <c r="N121" s="30">
        <f>AVERAGE(L141:L173)</f>
        <v>17.424242424242426</v>
      </c>
      <c r="O121" s="30">
        <f>STDEV(L141:L173)/SQRT(COUNT(L141:L173))</f>
        <v>1.8226428857767349</v>
      </c>
      <c r="P121" s="25" t="s">
        <v>283</v>
      </c>
      <c r="Q121" s="6"/>
      <c r="S121" s="1" t="s">
        <v>202</v>
      </c>
      <c r="T121" s="1">
        <v>1</v>
      </c>
      <c r="U121" s="1">
        <v>56</v>
      </c>
      <c r="V121" s="1">
        <v>36</v>
      </c>
      <c r="W121" s="41">
        <f>AVERAGE(U141:U161)</f>
        <v>13.904761904761905</v>
      </c>
      <c r="X121" s="41">
        <f>STDEV(U141:U161)/SQRT(COUNT(U141:U161))</f>
        <v>2.5782097534684447</v>
      </c>
      <c r="Y121" s="1" t="s">
        <v>283</v>
      </c>
      <c r="AB121" s="1" t="s">
        <v>239</v>
      </c>
      <c r="AC121" s="1">
        <v>1</v>
      </c>
      <c r="AD121" s="1">
        <v>37</v>
      </c>
      <c r="AE121" s="1">
        <v>30</v>
      </c>
      <c r="AF121" s="30">
        <f>AVERAGE(AD141:AD164)</f>
        <v>15.375</v>
      </c>
      <c r="AG121" s="30">
        <f>STDEV(AD141:AD164)/SQRT(COUNT(AD141:AD164))</f>
        <v>1.9080421903092186</v>
      </c>
      <c r="AH121" s="25" t="s">
        <v>283</v>
      </c>
    </row>
    <row r="122" spans="1:34">
      <c r="B122" s="25">
        <v>2</v>
      </c>
      <c r="C122" s="1">
        <v>18</v>
      </c>
      <c r="D122" s="1">
        <v>18</v>
      </c>
      <c r="E122" s="30">
        <f>AVERAGE(D141:D188)</f>
        <v>12.666666666666666</v>
      </c>
      <c r="F122" s="30">
        <f>STDEV(D141:D188)/SQRT(COUNT(D141:D188))</f>
        <v>2.2489819078306099</v>
      </c>
      <c r="G122" s="25" t="s">
        <v>284</v>
      </c>
      <c r="K122" s="25">
        <v>2</v>
      </c>
      <c r="L122" s="1">
        <v>16</v>
      </c>
      <c r="M122" s="6">
        <v>11</v>
      </c>
      <c r="N122" s="30">
        <f>AVERAGE(M141:M173)</f>
        <v>13.757575757575758</v>
      </c>
      <c r="O122" s="30">
        <f>STDEV(M141:M173)/SQRT(COUNT(M141:M173))</f>
        <v>1.4095388665607171</v>
      </c>
      <c r="P122" s="25" t="s">
        <v>284</v>
      </c>
      <c r="Q122" s="6"/>
      <c r="T122" s="1">
        <v>2</v>
      </c>
      <c r="U122" s="1">
        <v>0</v>
      </c>
      <c r="V122" s="1">
        <v>0</v>
      </c>
      <c r="W122" s="41">
        <f>AVERAGE(V141:V161)</f>
        <v>6.4761904761904763</v>
      </c>
      <c r="X122" s="41">
        <f>STDEV(V141:V161)/SQRT(COUNT(V141:V161))</f>
        <v>1.9659228386968171</v>
      </c>
      <c r="Y122" s="1" t="s">
        <v>284</v>
      </c>
      <c r="AC122" s="1">
        <v>2</v>
      </c>
      <c r="AD122" s="1">
        <v>20</v>
      </c>
      <c r="AE122" s="1">
        <v>18</v>
      </c>
      <c r="AF122" s="30">
        <f>AVERAGE(AE141:AE164)</f>
        <v>7.416666666666667</v>
      </c>
      <c r="AG122" s="30">
        <f>STDEV(AE141:AE164)/SQRT(COUNT(AE141:AE164))</f>
        <v>1.7712648664310884</v>
      </c>
      <c r="AH122" s="25" t="s">
        <v>284</v>
      </c>
    </row>
    <row r="123" spans="1:34">
      <c r="B123" s="25">
        <v>3</v>
      </c>
      <c r="C123" s="1">
        <v>16</v>
      </c>
      <c r="D123" s="1">
        <v>16</v>
      </c>
      <c r="E123" s="9" t="s">
        <v>7</v>
      </c>
      <c r="F123" s="32" t="s">
        <v>8</v>
      </c>
      <c r="G123" s="25"/>
      <c r="K123" s="25">
        <v>3</v>
      </c>
      <c r="L123" s="1">
        <v>20</v>
      </c>
      <c r="M123" s="6">
        <v>16</v>
      </c>
      <c r="N123" s="9" t="s">
        <v>7</v>
      </c>
      <c r="O123" s="32" t="s">
        <v>8</v>
      </c>
      <c r="P123" s="25"/>
      <c r="Q123" s="6"/>
      <c r="T123" s="1">
        <v>3</v>
      </c>
      <c r="U123" s="1">
        <v>44</v>
      </c>
      <c r="V123" s="1">
        <v>39</v>
      </c>
      <c r="W123" s="9" t="s">
        <v>7</v>
      </c>
      <c r="X123" s="32" t="s">
        <v>298</v>
      </c>
      <c r="AC123" s="1">
        <v>3</v>
      </c>
      <c r="AD123" s="1">
        <v>29</v>
      </c>
      <c r="AE123" s="1">
        <v>26</v>
      </c>
      <c r="AF123" s="9" t="s">
        <v>7</v>
      </c>
      <c r="AG123" s="32" t="s">
        <v>298</v>
      </c>
      <c r="AH123" s="25"/>
    </row>
    <row r="124" spans="1:34">
      <c r="A124" s="6" t="s">
        <v>205</v>
      </c>
      <c r="B124" s="25">
        <v>1</v>
      </c>
      <c r="C124" s="1">
        <v>46</v>
      </c>
      <c r="D124" s="1">
        <v>42</v>
      </c>
      <c r="E124" s="31">
        <f>E120/E119</f>
        <v>0.9151343705799152</v>
      </c>
      <c r="F124" s="30">
        <f>SQRT(E124*(1-E124)/SUM(C118:C138))</f>
        <v>1.0480901629052483E-2</v>
      </c>
      <c r="G124" s="25" t="s">
        <v>282</v>
      </c>
      <c r="J124" s="1" t="s">
        <v>240</v>
      </c>
      <c r="K124" s="25">
        <v>1</v>
      </c>
      <c r="L124" s="1">
        <v>38</v>
      </c>
      <c r="M124" s="6">
        <v>33</v>
      </c>
      <c r="N124" s="31">
        <f>N120/N119</f>
        <v>0.8586387434554974</v>
      </c>
      <c r="O124" s="30">
        <f>SQRT(N124*(1-N124)/SUM(L118:L138))</f>
        <v>1.7825378379678118E-2</v>
      </c>
      <c r="P124" s="25" t="s">
        <v>282</v>
      </c>
      <c r="Q124" s="6"/>
      <c r="S124" s="1" t="s">
        <v>205</v>
      </c>
      <c r="T124" s="1">
        <v>1</v>
      </c>
      <c r="U124" s="1">
        <v>79</v>
      </c>
      <c r="V124" s="1">
        <v>74</v>
      </c>
      <c r="W124" s="42">
        <f>W120/W119</f>
        <v>0.87681159420289856</v>
      </c>
      <c r="X124" s="41">
        <f>SQRT(W124*(1-W124)/SUM(U118:U132))</f>
        <v>1.3705792014249343E-2</v>
      </c>
      <c r="Y124" s="1" t="s">
        <v>282</v>
      </c>
      <c r="AB124" s="1" t="s">
        <v>240</v>
      </c>
      <c r="AC124" s="1">
        <v>1</v>
      </c>
      <c r="AD124" s="1">
        <v>17</v>
      </c>
      <c r="AE124" s="1">
        <v>16</v>
      </c>
      <c r="AF124" s="31">
        <f>AF120/AF119</f>
        <v>0.89473684210526316</v>
      </c>
      <c r="AG124" s="30">
        <f>SQRT(AF124*(1-AF124)/SUM(AD118:AD132))</f>
        <v>1.760147510684049E-2</v>
      </c>
      <c r="AH124" s="25" t="s">
        <v>282</v>
      </c>
    </row>
    <row r="125" spans="1:34">
      <c r="B125" s="25">
        <v>2</v>
      </c>
      <c r="C125" s="1">
        <v>30</v>
      </c>
      <c r="D125" s="1">
        <v>30</v>
      </c>
      <c r="E125" s="33">
        <f>E122/E121</f>
        <v>0.56036866359447002</v>
      </c>
      <c r="F125" s="30">
        <f>SQRT(E125*(1-E125)/SUM(C141:C188))</f>
        <v>1.5068373338701374E-2</v>
      </c>
      <c r="G125" s="25" t="s">
        <v>285</v>
      </c>
      <c r="K125" s="25">
        <v>2</v>
      </c>
      <c r="L125" s="1">
        <v>0</v>
      </c>
      <c r="M125" s="6">
        <v>0</v>
      </c>
      <c r="N125" s="33">
        <f>N122/N121</f>
        <v>0.78956521739130425</v>
      </c>
      <c r="O125" s="30">
        <f>SQRT(N125*(1-N125)/SUM(L141:L173))</f>
        <v>1.699882271509856E-2</v>
      </c>
      <c r="P125" s="25" t="s">
        <v>285</v>
      </c>
      <c r="Q125" s="6"/>
      <c r="T125" s="1">
        <v>2</v>
      </c>
      <c r="U125" s="1">
        <v>9</v>
      </c>
      <c r="V125" s="1">
        <v>8</v>
      </c>
      <c r="W125" s="43">
        <f>W122/W121</f>
        <v>0.46575342465753422</v>
      </c>
      <c r="X125" s="41">
        <f>SQRT(W125*(1-W125)/SUM(U141:U161))</f>
        <v>2.9191571550360874E-2</v>
      </c>
      <c r="Y125" s="1" t="s">
        <v>285</v>
      </c>
      <c r="AC125" s="1">
        <v>2</v>
      </c>
      <c r="AD125" s="1">
        <v>16</v>
      </c>
      <c r="AE125" s="1">
        <v>15</v>
      </c>
      <c r="AF125" s="33">
        <f>AF122/AF121</f>
        <v>0.4823848238482385</v>
      </c>
      <c r="AG125" s="30">
        <f>SQRT(AF125*(1-AF125)/SUM(AD141:AD164))</f>
        <v>2.6012802016527621E-2</v>
      </c>
      <c r="AH125" s="25" t="s">
        <v>285</v>
      </c>
    </row>
    <row r="126" spans="1:34">
      <c r="B126" s="25">
        <v>3</v>
      </c>
      <c r="C126" s="1">
        <v>17</v>
      </c>
      <c r="D126" s="1">
        <v>15</v>
      </c>
      <c r="E126" s="25"/>
      <c r="F126" s="25"/>
      <c r="G126" s="25"/>
      <c r="K126" s="25">
        <v>3</v>
      </c>
      <c r="L126" s="1">
        <v>17</v>
      </c>
      <c r="M126" s="6">
        <v>14</v>
      </c>
      <c r="N126" s="25"/>
      <c r="O126" s="25"/>
      <c r="P126" s="25"/>
      <c r="Q126" s="6"/>
      <c r="T126" s="1">
        <v>3</v>
      </c>
      <c r="U126" s="1">
        <v>34</v>
      </c>
      <c r="V126" s="1">
        <v>30</v>
      </c>
      <c r="AC126" s="1">
        <v>3</v>
      </c>
      <c r="AD126" s="1">
        <v>24</v>
      </c>
      <c r="AE126" s="1">
        <v>22</v>
      </c>
      <c r="AF126" s="25"/>
      <c r="AG126" s="25"/>
      <c r="AH126" s="25"/>
    </row>
    <row r="127" spans="1:34">
      <c r="A127" s="1" t="s">
        <v>203</v>
      </c>
      <c r="B127" s="25">
        <v>1</v>
      </c>
      <c r="C127" s="1">
        <v>65</v>
      </c>
      <c r="D127" s="1">
        <v>60</v>
      </c>
      <c r="E127" s="12" t="s">
        <v>11</v>
      </c>
      <c r="F127" s="25"/>
      <c r="G127" s="25"/>
      <c r="J127" s="1" t="s">
        <v>241</v>
      </c>
      <c r="K127" s="25">
        <v>1</v>
      </c>
      <c r="L127" s="1">
        <v>15</v>
      </c>
      <c r="M127" s="6">
        <v>10</v>
      </c>
      <c r="N127" s="12" t="s">
        <v>11</v>
      </c>
      <c r="O127" s="25"/>
      <c r="P127" s="25"/>
      <c r="Q127" s="6"/>
      <c r="S127" s="1" t="s">
        <v>203</v>
      </c>
      <c r="T127" s="1">
        <v>1</v>
      </c>
      <c r="U127" s="1">
        <v>56</v>
      </c>
      <c r="V127" s="1">
        <v>51</v>
      </c>
      <c r="W127" s="12" t="s">
        <v>11</v>
      </c>
      <c r="AB127" s="1" t="s">
        <v>241</v>
      </c>
      <c r="AC127" s="1">
        <v>1</v>
      </c>
      <c r="AD127" s="1">
        <v>15</v>
      </c>
      <c r="AE127" s="1">
        <v>15</v>
      </c>
      <c r="AF127" s="12" t="s">
        <v>11</v>
      </c>
      <c r="AG127" s="25"/>
      <c r="AH127" s="25"/>
    </row>
    <row r="128" spans="1:34">
      <c r="B128" s="25">
        <v>2</v>
      </c>
      <c r="C128" s="1">
        <v>41</v>
      </c>
      <c r="D128" s="1">
        <v>39</v>
      </c>
      <c r="E128" s="9" t="s">
        <v>7</v>
      </c>
      <c r="F128" s="9" t="s">
        <v>8</v>
      </c>
      <c r="G128" s="25"/>
      <c r="K128" s="25">
        <v>2</v>
      </c>
      <c r="L128" s="1">
        <v>10</v>
      </c>
      <c r="M128" s="6">
        <v>9</v>
      </c>
      <c r="N128" s="9" t="s">
        <v>7</v>
      </c>
      <c r="O128" s="9" t="s">
        <v>8</v>
      </c>
      <c r="P128" s="25"/>
      <c r="Q128" s="6"/>
      <c r="T128" s="1">
        <v>2</v>
      </c>
      <c r="U128" s="1">
        <v>46</v>
      </c>
      <c r="V128" s="1">
        <v>37</v>
      </c>
      <c r="W128" s="9" t="s">
        <v>7</v>
      </c>
      <c r="X128" s="9" t="s">
        <v>8</v>
      </c>
      <c r="AC128" s="1">
        <v>2</v>
      </c>
      <c r="AD128" s="1">
        <v>29</v>
      </c>
      <c r="AE128" s="1">
        <v>28</v>
      </c>
      <c r="AF128" s="9" t="s">
        <v>7</v>
      </c>
      <c r="AG128" s="9" t="s">
        <v>8</v>
      </c>
      <c r="AH128" s="25"/>
    </row>
    <row r="129" spans="1:34">
      <c r="B129" s="25">
        <v>3</v>
      </c>
      <c r="C129" s="1">
        <v>13</v>
      </c>
      <c r="D129" s="1">
        <v>13</v>
      </c>
      <c r="E129" s="35">
        <v>0.91800000000000004</v>
      </c>
      <c r="F129" s="25">
        <v>1.26E-2</v>
      </c>
      <c r="G129" s="25" t="s">
        <v>282</v>
      </c>
      <c r="K129" s="25">
        <v>3</v>
      </c>
      <c r="L129" s="1">
        <v>17</v>
      </c>
      <c r="M129" s="6">
        <v>15</v>
      </c>
      <c r="N129" s="35">
        <v>0.85899999999999999</v>
      </c>
      <c r="O129" s="25">
        <v>1.78E-2</v>
      </c>
      <c r="P129" s="25" t="s">
        <v>282</v>
      </c>
      <c r="Q129" s="6"/>
      <c r="T129" s="1">
        <v>3</v>
      </c>
      <c r="U129" s="1">
        <v>33</v>
      </c>
      <c r="V129" s="1">
        <v>27</v>
      </c>
      <c r="W129" s="44">
        <v>0.874</v>
      </c>
      <c r="X129" s="1">
        <v>1.9699999999999999E-2</v>
      </c>
      <c r="Y129" s="1" t="s">
        <v>282</v>
      </c>
      <c r="AC129" s="1">
        <v>3</v>
      </c>
      <c r="AD129" s="1">
        <v>14</v>
      </c>
      <c r="AE129" s="1">
        <v>10</v>
      </c>
      <c r="AF129" s="35">
        <v>0.89500000000000002</v>
      </c>
      <c r="AG129" s="25">
        <v>1.9400000000000001E-2</v>
      </c>
      <c r="AH129" s="25" t="s">
        <v>282</v>
      </c>
    </row>
    <row r="130" spans="1:34">
      <c r="A130" s="6" t="s">
        <v>206</v>
      </c>
      <c r="B130" s="25">
        <v>1</v>
      </c>
      <c r="C130" s="1">
        <v>71</v>
      </c>
      <c r="D130" s="1">
        <v>63</v>
      </c>
      <c r="E130" s="36">
        <v>0.25900000000000001</v>
      </c>
      <c r="F130" s="34">
        <v>0.154</v>
      </c>
      <c r="G130" s="25" t="s">
        <v>285</v>
      </c>
      <c r="J130" s="1" t="s">
        <v>242</v>
      </c>
      <c r="K130" s="25">
        <v>1</v>
      </c>
      <c r="L130" s="1">
        <v>22</v>
      </c>
      <c r="M130" s="6">
        <v>18</v>
      </c>
      <c r="N130" s="36">
        <v>0.83</v>
      </c>
      <c r="O130" s="34">
        <v>2.76E-2</v>
      </c>
      <c r="P130" s="25" t="s">
        <v>285</v>
      </c>
      <c r="Q130" s="6"/>
      <c r="S130" s="1" t="s">
        <v>206</v>
      </c>
      <c r="T130" s="1">
        <v>1</v>
      </c>
      <c r="U130" s="1">
        <v>57</v>
      </c>
      <c r="V130" s="1">
        <v>52</v>
      </c>
      <c r="W130" s="45">
        <v>0.17399999999999999</v>
      </c>
      <c r="X130" s="46">
        <v>0.14599999999999999</v>
      </c>
      <c r="Y130" s="1" t="s">
        <v>285</v>
      </c>
      <c r="AB130" s="1" t="s">
        <v>242</v>
      </c>
      <c r="AC130" s="1">
        <v>1</v>
      </c>
      <c r="AD130" s="1">
        <v>35</v>
      </c>
      <c r="AE130" s="1">
        <v>30</v>
      </c>
      <c r="AF130" s="36">
        <v>0.192</v>
      </c>
      <c r="AG130" s="34">
        <v>0.16</v>
      </c>
      <c r="AH130" s="25" t="s">
        <v>285</v>
      </c>
    </row>
    <row r="131" spans="1:34">
      <c r="B131" s="25">
        <v>2</v>
      </c>
      <c r="C131" s="1">
        <v>27</v>
      </c>
      <c r="D131" s="1">
        <v>24</v>
      </c>
      <c r="K131" s="25">
        <v>2</v>
      </c>
      <c r="L131" s="1">
        <v>14</v>
      </c>
      <c r="M131" s="6">
        <v>14</v>
      </c>
      <c r="O131" s="6"/>
      <c r="P131" s="6"/>
      <c r="Q131" s="6"/>
      <c r="T131" s="1">
        <v>2</v>
      </c>
      <c r="U131" s="1">
        <v>22</v>
      </c>
      <c r="V131" s="1">
        <v>21</v>
      </c>
      <c r="AC131" s="1">
        <v>2</v>
      </c>
      <c r="AD131" s="1">
        <v>24</v>
      </c>
      <c r="AE131" s="1">
        <v>22</v>
      </c>
      <c r="AF131" s="35"/>
    </row>
    <row r="132" spans="1:34">
      <c r="B132" s="25">
        <v>3</v>
      </c>
      <c r="C132" s="1">
        <v>20</v>
      </c>
      <c r="D132" s="1">
        <v>18</v>
      </c>
      <c r="K132" s="25">
        <v>3</v>
      </c>
      <c r="L132" s="1">
        <v>22</v>
      </c>
      <c r="M132" s="6">
        <v>18</v>
      </c>
      <c r="N132" s="35"/>
      <c r="O132" s="6"/>
      <c r="P132" s="6"/>
      <c r="Q132" s="6"/>
      <c r="T132" s="1">
        <v>3</v>
      </c>
      <c r="U132" s="1">
        <v>33</v>
      </c>
      <c r="V132" s="1">
        <v>28</v>
      </c>
      <c r="AC132" s="1">
        <v>3</v>
      </c>
      <c r="AD132" s="1">
        <v>13</v>
      </c>
      <c r="AE132" s="1">
        <v>11</v>
      </c>
    </row>
    <row r="133" spans="1:34">
      <c r="A133" s="6" t="s">
        <v>207</v>
      </c>
      <c r="B133" s="25">
        <v>1</v>
      </c>
      <c r="C133" s="1">
        <v>50</v>
      </c>
      <c r="D133" s="1">
        <v>45</v>
      </c>
      <c r="J133" s="1" t="s">
        <v>243</v>
      </c>
      <c r="K133" s="25">
        <v>1</v>
      </c>
      <c r="L133" s="1">
        <v>43</v>
      </c>
      <c r="M133" s="6">
        <v>38</v>
      </c>
      <c r="N133" s="36"/>
      <c r="O133" s="6"/>
      <c r="P133" s="6"/>
      <c r="Q133" s="6"/>
      <c r="S133" s="1" t="s">
        <v>207</v>
      </c>
      <c r="T133" s="1">
        <v>1</v>
      </c>
      <c r="U133" s="1">
        <v>62</v>
      </c>
      <c r="V133" s="1">
        <v>51</v>
      </c>
    </row>
    <row r="134" spans="1:34">
      <c r="B134" s="25">
        <v>2</v>
      </c>
      <c r="C134" s="1">
        <v>30</v>
      </c>
      <c r="D134" s="1">
        <v>29</v>
      </c>
      <c r="K134" s="25">
        <v>2</v>
      </c>
      <c r="L134" s="1">
        <v>15</v>
      </c>
      <c r="M134" s="6">
        <v>15</v>
      </c>
      <c r="N134" s="6"/>
      <c r="O134" s="6"/>
      <c r="P134" s="6"/>
      <c r="Q134" s="6"/>
      <c r="T134" s="1">
        <v>2</v>
      </c>
      <c r="U134" s="1">
        <v>40</v>
      </c>
      <c r="V134" s="1">
        <v>32</v>
      </c>
    </row>
    <row r="135" spans="1:34">
      <c r="B135" s="25">
        <v>3</v>
      </c>
      <c r="C135" s="1">
        <v>20</v>
      </c>
      <c r="D135" s="1">
        <v>18</v>
      </c>
      <c r="K135" s="25">
        <v>3</v>
      </c>
      <c r="L135" s="1">
        <v>13</v>
      </c>
      <c r="M135" s="6">
        <v>11</v>
      </c>
      <c r="N135" s="6"/>
      <c r="O135" s="6"/>
      <c r="P135" s="6"/>
      <c r="Q135" s="6"/>
      <c r="T135" s="1">
        <v>3</v>
      </c>
      <c r="U135" s="1">
        <v>25</v>
      </c>
      <c r="V135" s="1">
        <v>21</v>
      </c>
    </row>
    <row r="136" spans="1:34">
      <c r="A136" s="1" t="s">
        <v>208</v>
      </c>
      <c r="B136" s="25">
        <v>1</v>
      </c>
      <c r="C136" s="1">
        <v>44</v>
      </c>
      <c r="D136" s="1">
        <v>39</v>
      </c>
      <c r="J136" s="1" t="s">
        <v>244</v>
      </c>
      <c r="K136" s="25">
        <v>1</v>
      </c>
      <c r="L136" s="1">
        <v>36</v>
      </c>
      <c r="M136" s="6">
        <v>30</v>
      </c>
      <c r="N136" s="6"/>
      <c r="O136" s="6"/>
      <c r="P136" s="6"/>
      <c r="Q136" s="6"/>
    </row>
    <row r="137" spans="1:34">
      <c r="B137" s="25">
        <v>2</v>
      </c>
      <c r="C137" s="1">
        <v>29</v>
      </c>
      <c r="D137" s="6">
        <v>27</v>
      </c>
      <c r="K137" s="25">
        <v>2</v>
      </c>
      <c r="L137" s="1">
        <v>21</v>
      </c>
      <c r="M137" s="6">
        <v>20</v>
      </c>
      <c r="N137" s="6"/>
      <c r="O137" s="6"/>
      <c r="P137" s="6"/>
      <c r="Q137" s="6"/>
    </row>
    <row r="138" spans="1:34">
      <c r="B138" s="25">
        <v>3</v>
      </c>
      <c r="C138" s="1">
        <v>25</v>
      </c>
      <c r="D138" s="6">
        <v>21</v>
      </c>
      <c r="K138" s="25">
        <v>3</v>
      </c>
      <c r="L138" s="1">
        <v>12</v>
      </c>
      <c r="M138" s="6">
        <v>11</v>
      </c>
      <c r="N138" s="6"/>
      <c r="O138" s="6"/>
      <c r="P138" s="6"/>
      <c r="Q138" s="6"/>
    </row>
    <row r="139" spans="1:34">
      <c r="B139" s="25"/>
      <c r="D139" s="6"/>
      <c r="K139" s="25"/>
      <c r="M139" s="6"/>
      <c r="N139" s="6"/>
      <c r="O139" s="6"/>
      <c r="P139" s="6"/>
      <c r="Q139" s="6"/>
    </row>
    <row r="140" spans="1:34" s="3" customFormat="1">
      <c r="A140" s="3" t="s">
        <v>197</v>
      </c>
      <c r="B140" s="3" t="s">
        <v>155</v>
      </c>
      <c r="C140" s="3" t="s">
        <v>299</v>
      </c>
      <c r="D140" s="3" t="s">
        <v>156</v>
      </c>
      <c r="E140" s="25"/>
      <c r="F140" s="25"/>
      <c r="G140" s="25"/>
      <c r="J140" s="3" t="s">
        <v>196</v>
      </c>
      <c r="K140" s="3" t="s">
        <v>155</v>
      </c>
      <c r="L140" s="3" t="s">
        <v>299</v>
      </c>
      <c r="M140" s="3" t="s">
        <v>156</v>
      </c>
      <c r="N140" s="25"/>
      <c r="O140" s="25"/>
      <c r="P140" s="25"/>
      <c r="S140" s="3" t="s">
        <v>198</v>
      </c>
      <c r="T140" s="3" t="s">
        <v>155</v>
      </c>
      <c r="U140" s="3" t="s">
        <v>299</v>
      </c>
      <c r="V140" s="3" t="s">
        <v>156</v>
      </c>
      <c r="W140" s="1"/>
      <c r="X140" s="1"/>
      <c r="Y140" s="1"/>
      <c r="AB140" s="3" t="s">
        <v>199</v>
      </c>
      <c r="AC140" s="3" t="s">
        <v>155</v>
      </c>
      <c r="AD140" s="3" t="s">
        <v>299</v>
      </c>
      <c r="AE140" s="3" t="s">
        <v>156</v>
      </c>
      <c r="AF140" s="25"/>
      <c r="AG140" s="25"/>
      <c r="AH140" s="25"/>
    </row>
    <row r="141" spans="1:34">
      <c r="A141" s="1" t="s">
        <v>210</v>
      </c>
      <c r="B141" s="25">
        <v>1</v>
      </c>
      <c r="C141" s="1">
        <v>0</v>
      </c>
      <c r="D141" s="6">
        <v>0</v>
      </c>
      <c r="E141" s="9"/>
      <c r="F141" s="9"/>
      <c r="G141" s="25"/>
      <c r="J141" s="1" t="s">
        <v>246</v>
      </c>
      <c r="K141" s="25">
        <v>1</v>
      </c>
      <c r="L141" s="1">
        <v>27</v>
      </c>
      <c r="M141" s="6">
        <v>22</v>
      </c>
      <c r="N141" s="9"/>
      <c r="O141" s="9"/>
      <c r="P141" s="25"/>
      <c r="Q141" s="6"/>
      <c r="S141" s="1" t="s">
        <v>210</v>
      </c>
      <c r="T141" s="1">
        <v>1</v>
      </c>
      <c r="U141" s="1">
        <v>0</v>
      </c>
      <c r="V141" s="1">
        <v>0</v>
      </c>
      <c r="W141" s="9"/>
      <c r="X141" s="9"/>
      <c r="AB141" s="1" t="s">
        <v>246</v>
      </c>
      <c r="AC141" s="1">
        <v>1</v>
      </c>
      <c r="AD141" s="1">
        <v>30</v>
      </c>
      <c r="AE141" s="1">
        <v>4</v>
      </c>
      <c r="AF141" s="9"/>
      <c r="AG141" s="9"/>
      <c r="AH141" s="25"/>
    </row>
    <row r="142" spans="1:34">
      <c r="B142" s="25">
        <v>2</v>
      </c>
      <c r="C142" s="1">
        <v>44</v>
      </c>
      <c r="D142" s="6">
        <v>40</v>
      </c>
      <c r="E142" s="30"/>
      <c r="F142" s="30"/>
      <c r="G142" s="25"/>
      <c r="K142" s="25">
        <v>2</v>
      </c>
      <c r="L142" s="1">
        <v>9</v>
      </c>
      <c r="M142" s="6">
        <v>8</v>
      </c>
      <c r="N142" s="30"/>
      <c r="O142" s="30"/>
      <c r="P142" s="25"/>
      <c r="Q142" s="6"/>
      <c r="T142" s="1">
        <v>2</v>
      </c>
      <c r="U142" s="1">
        <v>3</v>
      </c>
      <c r="V142" s="1">
        <v>0</v>
      </c>
      <c r="W142" s="41"/>
      <c r="X142" s="41"/>
      <c r="AC142" s="1">
        <v>2</v>
      </c>
      <c r="AD142" s="1">
        <v>13</v>
      </c>
      <c r="AE142" s="1">
        <v>12</v>
      </c>
      <c r="AF142" s="30"/>
      <c r="AG142" s="30"/>
      <c r="AH142" s="25"/>
    </row>
    <row r="143" spans="1:34">
      <c r="B143" s="25">
        <v>3</v>
      </c>
      <c r="C143" s="1">
        <v>33</v>
      </c>
      <c r="D143" s="6">
        <v>29</v>
      </c>
      <c r="E143" s="30"/>
      <c r="F143" s="30"/>
      <c r="G143" s="25"/>
      <c r="K143" s="25">
        <v>3</v>
      </c>
      <c r="L143" s="1">
        <v>36</v>
      </c>
      <c r="M143" s="6">
        <v>34</v>
      </c>
      <c r="N143" s="30"/>
      <c r="O143" s="30"/>
      <c r="P143" s="25"/>
      <c r="Q143" s="6"/>
      <c r="T143" s="1">
        <v>3</v>
      </c>
      <c r="U143" s="1">
        <v>19</v>
      </c>
      <c r="V143" s="1">
        <v>2</v>
      </c>
      <c r="W143" s="41"/>
      <c r="X143" s="41"/>
      <c r="AC143" s="1">
        <v>3</v>
      </c>
      <c r="AD143" s="1">
        <v>11</v>
      </c>
      <c r="AE143" s="1">
        <v>8</v>
      </c>
      <c r="AF143" s="30"/>
      <c r="AG143" s="30"/>
      <c r="AH143" s="25"/>
    </row>
    <row r="144" spans="1:34">
      <c r="A144" s="1" t="s">
        <v>211</v>
      </c>
      <c r="B144" s="25">
        <v>1</v>
      </c>
      <c r="C144" s="1">
        <v>0</v>
      </c>
      <c r="D144" s="6">
        <v>0</v>
      </c>
      <c r="E144" s="30"/>
      <c r="F144" s="30"/>
      <c r="G144" s="25"/>
      <c r="J144" s="1" t="s">
        <v>247</v>
      </c>
      <c r="K144" s="25">
        <v>1</v>
      </c>
      <c r="L144" s="1">
        <v>0</v>
      </c>
      <c r="M144" s="6">
        <v>0</v>
      </c>
      <c r="N144" s="30"/>
      <c r="O144" s="30"/>
      <c r="P144" s="25"/>
      <c r="Q144" s="6"/>
      <c r="S144" s="1" t="s">
        <v>212</v>
      </c>
      <c r="T144" s="25">
        <v>1</v>
      </c>
      <c r="U144" s="1">
        <v>23</v>
      </c>
      <c r="V144" s="6">
        <v>11</v>
      </c>
      <c r="W144" s="30"/>
      <c r="X144" s="30"/>
      <c r="Y144" s="25"/>
      <c r="Z144" s="6"/>
      <c r="AB144" s="1" t="s">
        <v>247</v>
      </c>
      <c r="AC144" s="25">
        <v>1</v>
      </c>
      <c r="AD144" s="1">
        <v>26</v>
      </c>
      <c r="AE144" s="6">
        <v>17</v>
      </c>
      <c r="AF144" s="30"/>
      <c r="AG144" s="30"/>
      <c r="AH144" s="25"/>
    </row>
    <row r="145" spans="1:34">
      <c r="B145" s="25">
        <v>2</v>
      </c>
      <c r="C145" s="1">
        <v>33</v>
      </c>
      <c r="D145" s="6">
        <v>0</v>
      </c>
      <c r="E145" s="30"/>
      <c r="F145" s="30"/>
      <c r="G145" s="25"/>
      <c r="K145" s="25">
        <v>2</v>
      </c>
      <c r="L145" s="1">
        <v>21</v>
      </c>
      <c r="M145" s="6">
        <v>21</v>
      </c>
      <c r="N145" s="30"/>
      <c r="O145" s="30"/>
      <c r="P145" s="25"/>
      <c r="Q145" s="6"/>
      <c r="T145" s="25">
        <v>2</v>
      </c>
      <c r="U145" s="1">
        <v>28</v>
      </c>
      <c r="V145" s="6">
        <v>27</v>
      </c>
      <c r="W145" s="30"/>
      <c r="X145" s="30"/>
      <c r="Y145" s="25"/>
      <c r="Z145" s="6"/>
      <c r="AC145" s="25">
        <v>2</v>
      </c>
      <c r="AD145" s="1">
        <v>14</v>
      </c>
      <c r="AE145" s="6">
        <v>13</v>
      </c>
      <c r="AF145" s="30"/>
      <c r="AG145" s="30"/>
      <c r="AH145" s="25"/>
    </row>
    <row r="146" spans="1:34">
      <c r="B146" s="25">
        <v>3</v>
      </c>
      <c r="C146" s="1">
        <v>13</v>
      </c>
      <c r="D146" s="6">
        <v>0</v>
      </c>
      <c r="E146" s="9"/>
      <c r="F146" s="32"/>
      <c r="G146" s="25"/>
      <c r="K146" s="25">
        <v>3</v>
      </c>
      <c r="L146" s="1">
        <v>6</v>
      </c>
      <c r="M146" s="6">
        <v>6</v>
      </c>
      <c r="N146" s="9"/>
      <c r="O146" s="32"/>
      <c r="P146" s="25"/>
      <c r="Q146" s="6"/>
      <c r="T146" s="25">
        <v>3</v>
      </c>
      <c r="U146" s="1">
        <v>14</v>
      </c>
      <c r="V146" s="6">
        <v>12</v>
      </c>
      <c r="W146" s="9"/>
      <c r="X146" s="32"/>
      <c r="Y146" s="25"/>
      <c r="Z146" s="6"/>
      <c r="AC146" s="25">
        <v>3</v>
      </c>
      <c r="AD146" s="1">
        <v>17</v>
      </c>
      <c r="AE146" s="6">
        <v>16</v>
      </c>
      <c r="AF146" s="9"/>
      <c r="AG146" s="32"/>
      <c r="AH146" s="25"/>
    </row>
    <row r="147" spans="1:34">
      <c r="A147" s="1" t="s">
        <v>213</v>
      </c>
      <c r="B147" s="25">
        <v>1</v>
      </c>
      <c r="C147" s="1">
        <v>47</v>
      </c>
      <c r="D147" s="6">
        <v>43</v>
      </c>
      <c r="E147" s="31"/>
      <c r="F147" s="30"/>
      <c r="G147" s="25"/>
      <c r="J147" s="1" t="s">
        <v>248</v>
      </c>
      <c r="K147" s="25">
        <v>1</v>
      </c>
      <c r="L147" s="1">
        <v>27</v>
      </c>
      <c r="M147" s="6">
        <v>21</v>
      </c>
      <c r="N147" s="31"/>
      <c r="O147" s="30"/>
      <c r="P147" s="25"/>
      <c r="Q147" s="6"/>
      <c r="S147" s="1" t="s">
        <v>214</v>
      </c>
      <c r="T147" s="25">
        <v>1</v>
      </c>
      <c r="U147" s="1">
        <v>0</v>
      </c>
      <c r="V147" s="6">
        <v>0</v>
      </c>
      <c r="W147" s="31"/>
      <c r="X147" s="30"/>
      <c r="Y147" s="25"/>
      <c r="Z147" s="6"/>
      <c r="AB147" s="1" t="s">
        <v>248</v>
      </c>
      <c r="AC147" s="25">
        <v>1</v>
      </c>
      <c r="AD147" s="1">
        <v>10</v>
      </c>
      <c r="AE147" s="6">
        <v>0</v>
      </c>
      <c r="AF147" s="31"/>
      <c r="AG147" s="30"/>
      <c r="AH147" s="25"/>
    </row>
    <row r="148" spans="1:34">
      <c r="B148" s="25">
        <v>2</v>
      </c>
      <c r="C148" s="1">
        <v>21</v>
      </c>
      <c r="D148" s="6">
        <v>17</v>
      </c>
      <c r="E148" s="33"/>
      <c r="F148" s="30"/>
      <c r="G148" s="25"/>
      <c r="K148" s="25">
        <v>2</v>
      </c>
      <c r="L148" s="1">
        <v>9</v>
      </c>
      <c r="M148" s="6">
        <v>9</v>
      </c>
      <c r="N148" s="33"/>
      <c r="O148" s="30"/>
      <c r="P148" s="25"/>
      <c r="Q148" s="6"/>
      <c r="T148" s="25">
        <v>2</v>
      </c>
      <c r="U148" s="1">
        <v>0</v>
      </c>
      <c r="V148" s="6">
        <v>0</v>
      </c>
      <c r="W148" s="33"/>
      <c r="X148" s="30"/>
      <c r="Y148" s="25"/>
      <c r="Z148" s="6"/>
      <c r="AC148" s="25">
        <v>2</v>
      </c>
      <c r="AD148" s="1">
        <v>0</v>
      </c>
      <c r="AE148" s="6">
        <v>0</v>
      </c>
      <c r="AF148" s="33"/>
      <c r="AG148" s="30"/>
      <c r="AH148" s="25"/>
    </row>
    <row r="149" spans="1:34">
      <c r="B149" s="25">
        <v>3</v>
      </c>
      <c r="C149" s="1">
        <v>2</v>
      </c>
      <c r="D149" s="6">
        <v>1</v>
      </c>
      <c r="E149" s="25"/>
      <c r="F149" s="25"/>
      <c r="G149" s="25"/>
      <c r="K149" s="25">
        <v>3</v>
      </c>
      <c r="L149" s="1">
        <v>6</v>
      </c>
      <c r="M149" s="6">
        <v>6</v>
      </c>
      <c r="N149" s="25"/>
      <c r="O149" s="25"/>
      <c r="P149" s="25"/>
      <c r="Q149" s="6"/>
      <c r="T149" s="25">
        <v>3</v>
      </c>
      <c r="U149" s="1">
        <v>35</v>
      </c>
      <c r="V149" s="6">
        <v>0</v>
      </c>
      <c r="W149" s="25"/>
      <c r="X149" s="25"/>
      <c r="Y149" s="25"/>
      <c r="Z149" s="6"/>
      <c r="AC149" s="25">
        <v>3</v>
      </c>
      <c r="AD149" s="1">
        <v>23</v>
      </c>
      <c r="AE149" s="6">
        <v>0</v>
      </c>
      <c r="AF149" s="25"/>
      <c r="AG149" s="25"/>
      <c r="AH149" s="25"/>
    </row>
    <row r="150" spans="1:34">
      <c r="A150" s="1" t="s">
        <v>215</v>
      </c>
      <c r="B150" s="25">
        <v>1</v>
      </c>
      <c r="C150" s="1">
        <v>24</v>
      </c>
      <c r="D150" s="6">
        <v>0</v>
      </c>
      <c r="E150" s="12"/>
      <c r="F150" s="25"/>
      <c r="G150" s="25"/>
      <c r="J150" s="1" t="s">
        <v>249</v>
      </c>
      <c r="K150" s="25">
        <v>1</v>
      </c>
      <c r="L150" s="1">
        <v>0</v>
      </c>
      <c r="M150" s="6">
        <v>0</v>
      </c>
      <c r="N150" s="12"/>
      <c r="O150" s="25"/>
      <c r="P150" s="25"/>
      <c r="Q150" s="6"/>
      <c r="S150" s="1" t="s">
        <v>216</v>
      </c>
      <c r="T150" s="25">
        <v>1</v>
      </c>
      <c r="U150" s="1">
        <v>6</v>
      </c>
      <c r="V150" s="6">
        <v>0</v>
      </c>
      <c r="W150" s="12"/>
      <c r="X150" s="25"/>
      <c r="Y150" s="25"/>
      <c r="Z150" s="6"/>
      <c r="AB150" s="1" t="s">
        <v>249</v>
      </c>
      <c r="AC150" s="25">
        <v>1</v>
      </c>
      <c r="AD150" s="1">
        <v>20</v>
      </c>
      <c r="AE150" s="6">
        <v>13</v>
      </c>
      <c r="AF150" s="12"/>
      <c r="AG150" s="25"/>
      <c r="AH150" s="25"/>
    </row>
    <row r="151" spans="1:34">
      <c r="B151" s="25">
        <v>2</v>
      </c>
      <c r="C151" s="1">
        <v>0</v>
      </c>
      <c r="D151" s="6">
        <v>0</v>
      </c>
      <c r="E151" s="9"/>
      <c r="F151" s="9"/>
      <c r="G151" s="25"/>
      <c r="K151" s="25">
        <v>2</v>
      </c>
      <c r="L151" s="1">
        <v>0</v>
      </c>
      <c r="M151" s="6">
        <v>0</v>
      </c>
      <c r="N151" s="9"/>
      <c r="O151" s="9"/>
      <c r="P151" s="25"/>
      <c r="Q151" s="6"/>
      <c r="T151" s="25">
        <v>2</v>
      </c>
      <c r="U151" s="1">
        <v>0</v>
      </c>
      <c r="V151" s="6">
        <v>0</v>
      </c>
      <c r="W151" s="9"/>
      <c r="X151" s="9"/>
      <c r="Y151" s="25"/>
      <c r="Z151" s="6"/>
      <c r="AC151" s="25">
        <v>2</v>
      </c>
      <c r="AD151" s="1">
        <v>18</v>
      </c>
      <c r="AE151" s="6">
        <v>16</v>
      </c>
      <c r="AF151" s="9"/>
      <c r="AG151" s="9"/>
      <c r="AH151" s="25"/>
    </row>
    <row r="152" spans="1:34">
      <c r="B152" s="25">
        <v>3</v>
      </c>
      <c r="C152" s="1">
        <v>26</v>
      </c>
      <c r="D152" s="6">
        <v>0</v>
      </c>
      <c r="E152" s="25"/>
      <c r="F152" s="25"/>
      <c r="G152" s="25"/>
      <c r="K152" s="25">
        <v>3</v>
      </c>
      <c r="L152" s="1">
        <v>16</v>
      </c>
      <c r="M152" s="6">
        <v>12</v>
      </c>
      <c r="N152" s="25"/>
      <c r="O152" s="25"/>
      <c r="P152" s="25"/>
      <c r="Q152" s="6"/>
      <c r="T152" s="25">
        <v>3</v>
      </c>
      <c r="U152" s="1">
        <v>0</v>
      </c>
      <c r="V152" s="6">
        <v>0</v>
      </c>
      <c r="W152" s="25"/>
      <c r="X152" s="25"/>
      <c r="Y152" s="25"/>
      <c r="Z152" s="6"/>
      <c r="AC152" s="25">
        <v>3</v>
      </c>
      <c r="AD152" s="1">
        <v>21</v>
      </c>
      <c r="AE152" s="6">
        <v>20</v>
      </c>
      <c r="AF152" s="25"/>
      <c r="AG152" s="25"/>
      <c r="AH152" s="25"/>
    </row>
    <row r="153" spans="1:34">
      <c r="A153" s="1" t="s">
        <v>217</v>
      </c>
      <c r="B153" s="25">
        <v>1</v>
      </c>
      <c r="C153" s="1">
        <v>28</v>
      </c>
      <c r="D153" s="6">
        <v>0</v>
      </c>
      <c r="E153" s="33"/>
      <c r="F153" s="34"/>
      <c r="G153" s="25"/>
      <c r="J153" s="1" t="s">
        <v>250</v>
      </c>
      <c r="K153" s="25">
        <v>1</v>
      </c>
      <c r="L153" s="1">
        <v>44</v>
      </c>
      <c r="M153" s="6">
        <v>15</v>
      </c>
      <c r="N153" s="33"/>
      <c r="O153" s="34"/>
      <c r="P153" s="25"/>
      <c r="Q153" s="6"/>
      <c r="S153" s="1" t="s">
        <v>218</v>
      </c>
      <c r="T153" s="25">
        <v>1</v>
      </c>
      <c r="U153" s="1">
        <v>25</v>
      </c>
      <c r="V153" s="6">
        <v>18</v>
      </c>
      <c r="W153" s="33"/>
      <c r="X153" s="34"/>
      <c r="Y153" s="25"/>
      <c r="Z153" s="6"/>
      <c r="AB153" s="1" t="s">
        <v>250</v>
      </c>
      <c r="AC153" s="25">
        <v>1</v>
      </c>
      <c r="AD153" s="1">
        <v>5</v>
      </c>
      <c r="AE153" s="6">
        <v>0</v>
      </c>
      <c r="AF153" s="33"/>
      <c r="AG153" s="34"/>
      <c r="AH153" s="25"/>
    </row>
    <row r="154" spans="1:34">
      <c r="B154" s="25">
        <v>2</v>
      </c>
      <c r="C154" s="1">
        <v>0</v>
      </c>
      <c r="D154" s="6">
        <v>0</v>
      </c>
      <c r="K154" s="25">
        <v>2</v>
      </c>
      <c r="L154" s="1">
        <v>7</v>
      </c>
      <c r="M154" s="6">
        <v>6</v>
      </c>
      <c r="N154" s="6"/>
      <c r="O154" s="6"/>
      <c r="P154" s="6"/>
      <c r="Q154" s="6"/>
      <c r="T154" s="25">
        <v>2</v>
      </c>
      <c r="U154" s="1">
        <v>21</v>
      </c>
      <c r="V154" s="6">
        <v>9</v>
      </c>
      <c r="W154" s="6"/>
      <c r="X154" s="6"/>
      <c r="Y154" s="6"/>
      <c r="Z154" s="6"/>
      <c r="AC154" s="25">
        <v>2</v>
      </c>
      <c r="AD154" s="1">
        <v>21</v>
      </c>
      <c r="AE154" s="6">
        <v>19</v>
      </c>
    </row>
    <row r="155" spans="1:34">
      <c r="B155" s="25">
        <v>3</v>
      </c>
      <c r="C155" s="1">
        <v>0</v>
      </c>
      <c r="D155" s="6">
        <v>0</v>
      </c>
      <c r="K155" s="25">
        <v>3</v>
      </c>
      <c r="L155" s="1">
        <v>20</v>
      </c>
      <c r="M155" s="6">
        <v>14</v>
      </c>
      <c r="N155" s="6"/>
      <c r="O155" s="6"/>
      <c r="P155" s="6"/>
      <c r="Q155" s="6"/>
      <c r="T155" s="25">
        <v>3</v>
      </c>
      <c r="U155" s="1">
        <v>25</v>
      </c>
      <c r="V155" s="6">
        <v>19</v>
      </c>
      <c r="W155" s="6"/>
      <c r="X155" s="6"/>
      <c r="Y155" s="6"/>
      <c r="Z155" s="6"/>
      <c r="AC155" s="25">
        <v>3</v>
      </c>
      <c r="AD155" s="1">
        <v>16</v>
      </c>
      <c r="AE155" s="6">
        <v>12</v>
      </c>
    </row>
    <row r="156" spans="1:34">
      <c r="A156" s="1" t="s">
        <v>219</v>
      </c>
      <c r="B156" s="25">
        <v>1</v>
      </c>
      <c r="C156" s="1">
        <v>43</v>
      </c>
      <c r="D156" s="6">
        <v>34</v>
      </c>
      <c r="J156" s="1" t="s">
        <v>251</v>
      </c>
      <c r="K156" s="25">
        <v>1</v>
      </c>
      <c r="L156" s="1">
        <v>34</v>
      </c>
      <c r="M156" s="6">
        <v>29</v>
      </c>
      <c r="N156" s="6"/>
      <c r="O156" s="6"/>
      <c r="P156" s="6"/>
      <c r="Q156" s="6"/>
      <c r="S156" s="1" t="s">
        <v>219</v>
      </c>
      <c r="T156" s="25">
        <v>1</v>
      </c>
      <c r="U156" s="1">
        <v>29</v>
      </c>
      <c r="V156" s="6">
        <v>0</v>
      </c>
      <c r="W156" s="6"/>
      <c r="X156" s="6"/>
      <c r="Y156" s="6"/>
      <c r="Z156" s="6"/>
      <c r="AB156" s="1" t="s">
        <v>251</v>
      </c>
      <c r="AC156" s="25">
        <v>1</v>
      </c>
      <c r="AD156" s="1">
        <v>10</v>
      </c>
      <c r="AE156" s="6">
        <v>0</v>
      </c>
    </row>
    <row r="157" spans="1:34">
      <c r="B157" s="25">
        <v>2</v>
      </c>
      <c r="C157" s="1">
        <v>22</v>
      </c>
      <c r="D157" s="6">
        <v>18</v>
      </c>
      <c r="K157" s="25">
        <v>2</v>
      </c>
      <c r="L157" s="1">
        <v>18</v>
      </c>
      <c r="M157" s="6">
        <v>15</v>
      </c>
      <c r="N157" s="6"/>
      <c r="O157" s="6"/>
      <c r="P157" s="6"/>
      <c r="Q157" s="6"/>
      <c r="T157" s="25">
        <v>2</v>
      </c>
      <c r="U157" s="1">
        <v>25</v>
      </c>
      <c r="V157" s="6">
        <v>22</v>
      </c>
      <c r="W157" s="6"/>
      <c r="X157" s="6"/>
      <c r="Y157" s="6"/>
      <c r="Z157" s="6"/>
      <c r="AC157" s="25">
        <v>2</v>
      </c>
      <c r="AD157" s="1">
        <v>0</v>
      </c>
      <c r="AE157" s="6">
        <v>0</v>
      </c>
    </row>
    <row r="158" spans="1:34">
      <c r="B158" s="25">
        <v>3</v>
      </c>
      <c r="C158" s="1">
        <v>23</v>
      </c>
      <c r="D158" s="6">
        <v>18</v>
      </c>
      <c r="K158" s="25">
        <v>3</v>
      </c>
      <c r="L158" s="1">
        <v>23</v>
      </c>
      <c r="M158" s="6">
        <v>21</v>
      </c>
      <c r="N158" s="6"/>
      <c r="O158" s="6"/>
      <c r="P158" s="6"/>
      <c r="Q158" s="6"/>
      <c r="T158" s="25">
        <v>3</v>
      </c>
      <c r="U158" s="1">
        <v>20</v>
      </c>
      <c r="V158" s="6">
        <v>16</v>
      </c>
      <c r="W158" s="6"/>
      <c r="X158" s="6"/>
      <c r="Y158" s="6"/>
      <c r="Z158" s="6"/>
      <c r="AC158" s="25">
        <v>3</v>
      </c>
      <c r="AD158" s="1">
        <v>29</v>
      </c>
      <c r="AE158" s="6">
        <v>0</v>
      </c>
    </row>
    <row r="159" spans="1:34">
      <c r="A159" s="1" t="s">
        <v>220</v>
      </c>
      <c r="B159" s="25">
        <v>1</v>
      </c>
      <c r="C159" s="1">
        <v>31</v>
      </c>
      <c r="D159" s="6">
        <v>0</v>
      </c>
      <c r="J159" s="1" t="s">
        <v>252</v>
      </c>
      <c r="K159" s="25">
        <v>1</v>
      </c>
      <c r="L159" s="1">
        <v>15</v>
      </c>
      <c r="M159" s="6">
        <v>9</v>
      </c>
      <c r="N159" s="6"/>
      <c r="O159" s="6"/>
      <c r="P159" s="6"/>
      <c r="Q159" s="6"/>
      <c r="S159" s="1" t="s">
        <v>220</v>
      </c>
      <c r="T159" s="25">
        <v>1</v>
      </c>
      <c r="U159" s="1">
        <v>3</v>
      </c>
      <c r="V159" s="6">
        <v>0</v>
      </c>
      <c r="W159" s="6"/>
      <c r="X159" s="6"/>
      <c r="Y159" s="6"/>
      <c r="Z159" s="6"/>
      <c r="AB159" s="1" t="s">
        <v>252</v>
      </c>
      <c r="AC159" s="25">
        <v>1</v>
      </c>
      <c r="AD159" s="1">
        <v>6</v>
      </c>
      <c r="AE159" s="6">
        <v>0</v>
      </c>
    </row>
    <row r="160" spans="1:34">
      <c r="B160" s="25">
        <v>2</v>
      </c>
      <c r="C160" s="1">
        <v>0</v>
      </c>
      <c r="D160" s="6">
        <v>0</v>
      </c>
      <c r="K160" s="25">
        <v>2</v>
      </c>
      <c r="L160" s="1">
        <v>15</v>
      </c>
      <c r="M160" s="6">
        <v>12</v>
      </c>
      <c r="N160" s="6"/>
      <c r="O160" s="6"/>
      <c r="P160" s="6"/>
      <c r="Q160" s="6"/>
      <c r="T160" s="25">
        <v>2</v>
      </c>
      <c r="U160" s="1">
        <v>11</v>
      </c>
      <c r="V160" s="6">
        <v>0</v>
      </c>
      <c r="W160" s="6"/>
      <c r="X160" s="6"/>
      <c r="Y160" s="6"/>
      <c r="Z160" s="6"/>
      <c r="AC160" s="25">
        <v>2</v>
      </c>
      <c r="AD160" s="1">
        <v>10</v>
      </c>
      <c r="AE160" s="6">
        <v>0</v>
      </c>
    </row>
    <row r="161" spans="1:31">
      <c r="B161" s="25">
        <v>3</v>
      </c>
      <c r="C161" s="1">
        <v>27</v>
      </c>
      <c r="D161" s="6">
        <v>0</v>
      </c>
      <c r="K161" s="25">
        <v>3</v>
      </c>
      <c r="L161" s="1">
        <v>26</v>
      </c>
      <c r="M161" s="6">
        <v>22</v>
      </c>
      <c r="N161" s="6"/>
      <c r="O161" s="6"/>
      <c r="P161" s="6"/>
      <c r="Q161" s="6"/>
      <c r="T161" s="25">
        <v>3</v>
      </c>
      <c r="U161" s="1">
        <v>5</v>
      </c>
      <c r="V161" s="6">
        <v>0</v>
      </c>
      <c r="W161" s="6"/>
      <c r="X161" s="6"/>
      <c r="Y161" s="6"/>
      <c r="Z161" s="6"/>
      <c r="AC161" s="25">
        <v>3</v>
      </c>
      <c r="AD161" s="1">
        <v>19</v>
      </c>
      <c r="AE161" s="6">
        <v>0</v>
      </c>
    </row>
    <row r="162" spans="1:31">
      <c r="A162" s="1" t="s">
        <v>221</v>
      </c>
      <c r="B162" s="25">
        <v>1</v>
      </c>
      <c r="C162" s="1">
        <v>52</v>
      </c>
      <c r="D162" s="6">
        <v>45</v>
      </c>
      <c r="J162" s="1" t="s">
        <v>253</v>
      </c>
      <c r="K162" s="25">
        <v>1</v>
      </c>
      <c r="L162" s="1">
        <v>11</v>
      </c>
      <c r="M162" s="6">
        <v>7</v>
      </c>
      <c r="N162" s="6"/>
      <c r="O162" s="6"/>
      <c r="P162" s="6"/>
      <c r="Q162" s="6"/>
      <c r="T162" s="25"/>
      <c r="AB162" s="1" t="s">
        <v>253</v>
      </c>
      <c r="AC162" s="25">
        <v>1</v>
      </c>
      <c r="AD162" s="1">
        <v>17</v>
      </c>
      <c r="AE162" s="6">
        <v>0</v>
      </c>
    </row>
    <row r="163" spans="1:31">
      <c r="B163" s="25">
        <v>2</v>
      </c>
      <c r="C163" s="1">
        <v>28</v>
      </c>
      <c r="D163" s="6">
        <v>24</v>
      </c>
      <c r="K163" s="25">
        <v>2</v>
      </c>
      <c r="L163" s="1">
        <v>14</v>
      </c>
      <c r="M163" s="6">
        <v>12</v>
      </c>
      <c r="N163" s="6"/>
      <c r="O163" s="6"/>
      <c r="P163" s="6"/>
      <c r="Q163" s="6"/>
      <c r="T163" s="25"/>
      <c r="AC163" s="25">
        <v>2</v>
      </c>
      <c r="AD163" s="1">
        <v>0</v>
      </c>
      <c r="AE163" s="6">
        <v>0</v>
      </c>
    </row>
    <row r="164" spans="1:31">
      <c r="B164" s="25">
        <v>3</v>
      </c>
      <c r="C164" s="1">
        <v>21</v>
      </c>
      <c r="D164" s="6">
        <v>18</v>
      </c>
      <c r="K164" s="25">
        <v>3</v>
      </c>
      <c r="L164" s="1">
        <v>25</v>
      </c>
      <c r="M164" s="6">
        <v>20</v>
      </c>
      <c r="N164" s="6"/>
      <c r="O164" s="6"/>
      <c r="P164" s="6"/>
      <c r="Q164" s="6"/>
      <c r="T164" s="25"/>
      <c r="AC164" s="25">
        <v>3</v>
      </c>
      <c r="AD164" s="1">
        <v>33</v>
      </c>
      <c r="AE164" s="6">
        <v>28</v>
      </c>
    </row>
    <row r="165" spans="1:31">
      <c r="A165" s="1" t="s">
        <v>222</v>
      </c>
      <c r="B165" s="25">
        <v>1</v>
      </c>
      <c r="C165" s="1">
        <v>0</v>
      </c>
      <c r="D165" s="6">
        <v>0</v>
      </c>
      <c r="J165" s="1" t="s">
        <v>254</v>
      </c>
      <c r="K165" s="25">
        <v>1</v>
      </c>
      <c r="L165" s="1">
        <v>10</v>
      </c>
      <c r="M165" s="6">
        <v>7</v>
      </c>
      <c r="N165" s="6"/>
      <c r="O165" s="6"/>
      <c r="P165" s="6"/>
      <c r="Q165" s="6"/>
      <c r="T165" s="25"/>
      <c r="AC165" s="25"/>
    </row>
    <row r="166" spans="1:31">
      <c r="B166" s="25">
        <v>2</v>
      </c>
      <c r="C166" s="1">
        <v>0</v>
      </c>
      <c r="D166" s="6">
        <v>0</v>
      </c>
      <c r="K166" s="25">
        <v>2</v>
      </c>
      <c r="L166" s="1">
        <v>16</v>
      </c>
      <c r="M166" s="6">
        <v>16</v>
      </c>
      <c r="N166" s="6"/>
      <c r="O166" s="6"/>
      <c r="P166" s="6"/>
      <c r="Q166" s="6"/>
      <c r="T166" s="25"/>
      <c r="AC166" s="25"/>
    </row>
    <row r="167" spans="1:31">
      <c r="B167" s="25">
        <v>3</v>
      </c>
      <c r="C167" s="1">
        <v>38</v>
      </c>
      <c r="D167" s="6">
        <v>0</v>
      </c>
      <c r="K167" s="25">
        <v>3</v>
      </c>
      <c r="L167" s="1">
        <v>11</v>
      </c>
      <c r="M167" s="6">
        <v>10</v>
      </c>
      <c r="N167" s="6"/>
      <c r="O167" s="6"/>
      <c r="P167" s="6"/>
      <c r="Q167" s="6"/>
      <c r="T167" s="25"/>
      <c r="AC167" s="25"/>
    </row>
    <row r="168" spans="1:31">
      <c r="A168" s="1" t="s">
        <v>223</v>
      </c>
      <c r="B168" s="25">
        <v>1</v>
      </c>
      <c r="C168" s="1">
        <v>4</v>
      </c>
      <c r="D168" s="6">
        <v>0</v>
      </c>
      <c r="J168" s="1" t="s">
        <v>255</v>
      </c>
      <c r="K168" s="25">
        <v>1</v>
      </c>
      <c r="L168" s="1">
        <v>20</v>
      </c>
      <c r="M168" s="6">
        <v>12</v>
      </c>
      <c r="N168" s="6"/>
      <c r="O168" s="6"/>
      <c r="P168" s="6"/>
      <c r="Q168" s="6"/>
      <c r="T168" s="25"/>
      <c r="AC168" s="25"/>
    </row>
    <row r="169" spans="1:31">
      <c r="B169" s="25">
        <v>2</v>
      </c>
      <c r="C169" s="1">
        <v>0</v>
      </c>
      <c r="D169" s="6">
        <v>0</v>
      </c>
      <c r="K169" s="25">
        <v>2</v>
      </c>
      <c r="L169" s="1">
        <v>14</v>
      </c>
      <c r="M169" s="6">
        <v>10</v>
      </c>
      <c r="N169" s="6"/>
      <c r="O169" s="6"/>
      <c r="P169" s="6"/>
      <c r="Q169" s="6"/>
      <c r="T169" s="25"/>
      <c r="AC169" s="25"/>
    </row>
    <row r="170" spans="1:31">
      <c r="B170" s="25">
        <v>3</v>
      </c>
      <c r="C170" s="1">
        <v>0</v>
      </c>
      <c r="D170" s="6">
        <v>0</v>
      </c>
      <c r="K170" s="25">
        <v>3</v>
      </c>
      <c r="L170" s="1">
        <v>25</v>
      </c>
      <c r="M170" s="6">
        <v>20</v>
      </c>
      <c r="N170" s="6"/>
      <c r="O170" s="6"/>
      <c r="P170" s="6"/>
      <c r="Q170" s="6"/>
      <c r="T170" s="25"/>
      <c r="AC170" s="25"/>
    </row>
    <row r="171" spans="1:31">
      <c r="A171" s="1" t="s">
        <v>224</v>
      </c>
      <c r="B171" s="25">
        <v>1</v>
      </c>
      <c r="C171" s="1">
        <v>36</v>
      </c>
      <c r="D171" s="6">
        <v>32</v>
      </c>
      <c r="J171" s="1" t="s">
        <v>256</v>
      </c>
      <c r="K171" s="25">
        <v>1</v>
      </c>
      <c r="L171" s="1">
        <v>21</v>
      </c>
      <c r="M171" s="6">
        <v>16</v>
      </c>
      <c r="N171" s="6"/>
      <c r="O171" s="6"/>
      <c r="P171" s="6"/>
      <c r="Q171" s="6"/>
      <c r="T171" s="25"/>
      <c r="AC171" s="25"/>
    </row>
    <row r="172" spans="1:31">
      <c r="B172" s="25">
        <v>2</v>
      </c>
      <c r="C172" s="1">
        <v>43</v>
      </c>
      <c r="D172" s="6">
        <v>39</v>
      </c>
      <c r="K172" s="25">
        <v>2</v>
      </c>
      <c r="L172" s="1">
        <v>29</v>
      </c>
      <c r="M172" s="6">
        <v>23</v>
      </c>
      <c r="N172" s="6"/>
      <c r="O172" s="6"/>
      <c r="P172" s="6"/>
      <c r="Q172" s="6"/>
      <c r="T172" s="25"/>
      <c r="AC172" s="25"/>
    </row>
    <row r="173" spans="1:31">
      <c r="B173" s="25">
        <v>3</v>
      </c>
      <c r="C173" s="1">
        <v>40</v>
      </c>
      <c r="D173" s="6">
        <v>34</v>
      </c>
      <c r="K173" s="25">
        <v>3</v>
      </c>
      <c r="L173" s="1">
        <v>20</v>
      </c>
      <c r="M173" s="6">
        <v>19</v>
      </c>
      <c r="N173" s="6"/>
      <c r="O173" s="6"/>
      <c r="P173" s="6"/>
      <c r="Q173" s="6"/>
      <c r="T173" s="25"/>
      <c r="AC173" s="25"/>
    </row>
    <row r="174" spans="1:31">
      <c r="A174" s="1" t="s">
        <v>225</v>
      </c>
      <c r="B174" s="25">
        <v>1</v>
      </c>
      <c r="C174" s="1">
        <v>50</v>
      </c>
      <c r="D174" s="6">
        <v>24</v>
      </c>
      <c r="K174" s="25"/>
      <c r="T174" s="25"/>
      <c r="AC174" s="25"/>
    </row>
    <row r="175" spans="1:31">
      <c r="B175" s="25">
        <v>2</v>
      </c>
      <c r="C175" s="1">
        <v>35</v>
      </c>
      <c r="D175" s="6">
        <v>22</v>
      </c>
      <c r="K175" s="25"/>
      <c r="T175" s="25"/>
      <c r="AC175" s="25"/>
    </row>
    <row r="176" spans="1:31">
      <c r="B176" s="25">
        <v>3</v>
      </c>
      <c r="C176" s="1">
        <v>27</v>
      </c>
      <c r="D176" s="6">
        <v>20</v>
      </c>
      <c r="K176" s="25"/>
      <c r="T176" s="25"/>
      <c r="AC176" s="25"/>
    </row>
    <row r="177" spans="1:29">
      <c r="A177" s="1" t="s">
        <v>226</v>
      </c>
      <c r="B177" s="25">
        <v>1</v>
      </c>
      <c r="C177" s="1">
        <v>44</v>
      </c>
      <c r="D177" s="6">
        <v>0</v>
      </c>
      <c r="K177" s="25"/>
      <c r="T177" s="25"/>
      <c r="AC177" s="25"/>
    </row>
    <row r="178" spans="1:29">
      <c r="B178" s="25">
        <v>2</v>
      </c>
      <c r="C178" s="1">
        <v>31</v>
      </c>
      <c r="D178" s="6">
        <v>0</v>
      </c>
      <c r="K178" s="25"/>
      <c r="T178" s="25"/>
      <c r="AC178" s="25"/>
    </row>
    <row r="179" spans="1:29">
      <c r="B179" s="25">
        <v>3</v>
      </c>
      <c r="C179" s="1">
        <v>30</v>
      </c>
      <c r="D179" s="6">
        <v>0</v>
      </c>
      <c r="K179" s="25"/>
      <c r="T179" s="25"/>
      <c r="AC179" s="25"/>
    </row>
    <row r="180" spans="1:29">
      <c r="A180" s="1" t="s">
        <v>227</v>
      </c>
      <c r="B180" s="25">
        <v>1</v>
      </c>
      <c r="C180" s="1">
        <v>46</v>
      </c>
      <c r="D180" s="6">
        <v>38</v>
      </c>
      <c r="K180" s="25"/>
      <c r="T180" s="25"/>
      <c r="AC180" s="25"/>
    </row>
    <row r="181" spans="1:29">
      <c r="B181" s="25">
        <v>2</v>
      </c>
      <c r="C181" s="1">
        <v>30</v>
      </c>
      <c r="D181" s="6">
        <v>22</v>
      </c>
      <c r="K181" s="25"/>
      <c r="T181" s="25"/>
      <c r="AC181" s="25"/>
    </row>
    <row r="182" spans="1:29">
      <c r="B182" s="25">
        <v>3</v>
      </c>
      <c r="C182" s="1">
        <v>27</v>
      </c>
      <c r="D182" s="6">
        <v>27</v>
      </c>
      <c r="K182" s="25"/>
      <c r="T182" s="25"/>
      <c r="AC182" s="25"/>
    </row>
    <row r="183" spans="1:29">
      <c r="A183" s="1" t="s">
        <v>228</v>
      </c>
      <c r="B183" s="25">
        <v>1</v>
      </c>
      <c r="C183" s="1">
        <v>0</v>
      </c>
      <c r="D183" s="6">
        <v>0</v>
      </c>
      <c r="K183" s="25"/>
      <c r="T183" s="25"/>
      <c r="AC183" s="25"/>
    </row>
    <row r="184" spans="1:29">
      <c r="B184" s="25">
        <v>2</v>
      </c>
      <c r="C184" s="1">
        <v>0</v>
      </c>
      <c r="D184" s="6">
        <v>0</v>
      </c>
      <c r="K184" s="25"/>
      <c r="T184" s="25"/>
      <c r="AC184" s="25"/>
    </row>
    <row r="185" spans="1:29">
      <c r="B185" s="25">
        <v>3</v>
      </c>
      <c r="C185" s="1">
        <v>21</v>
      </c>
      <c r="D185" s="6">
        <v>0</v>
      </c>
      <c r="K185" s="25"/>
      <c r="T185" s="25"/>
      <c r="AC185" s="25"/>
    </row>
    <row r="186" spans="1:29">
      <c r="A186" s="1" t="s">
        <v>229</v>
      </c>
      <c r="B186" s="25">
        <v>1</v>
      </c>
      <c r="C186" s="1">
        <v>33</v>
      </c>
      <c r="D186" s="6">
        <v>32</v>
      </c>
      <c r="K186" s="25"/>
      <c r="T186" s="25"/>
      <c r="AC186" s="25"/>
    </row>
    <row r="187" spans="1:29">
      <c r="B187" s="25">
        <v>2</v>
      </c>
      <c r="C187" s="1">
        <v>32</v>
      </c>
      <c r="D187" s="6">
        <v>31</v>
      </c>
      <c r="K187" s="25"/>
      <c r="T187" s="25"/>
      <c r="AC187" s="25"/>
    </row>
    <row r="188" spans="1:29">
      <c r="B188" s="25">
        <v>3</v>
      </c>
      <c r="C188" s="1">
        <v>0</v>
      </c>
      <c r="D188" s="6">
        <v>0</v>
      </c>
      <c r="K188" s="25"/>
      <c r="T188" s="25"/>
      <c r="AC188" s="25"/>
    </row>
    <row r="189" spans="1:29">
      <c r="B189" s="25"/>
      <c r="K189" s="25"/>
      <c r="T189" s="25"/>
      <c r="AC189" s="25"/>
    </row>
    <row r="190" spans="1:29">
      <c r="B190" s="25"/>
      <c r="K190" s="25"/>
      <c r="T190" s="25"/>
      <c r="AC190" s="25"/>
    </row>
    <row r="191" spans="1:29">
      <c r="B191" s="25"/>
      <c r="K191" s="25"/>
      <c r="T191" s="25"/>
      <c r="AC191" s="25"/>
    </row>
    <row r="192" spans="1:29">
      <c r="A192" s="3" t="s">
        <v>263</v>
      </c>
      <c r="B192" s="3"/>
      <c r="K192" s="3"/>
      <c r="T192" s="3"/>
      <c r="AC192" s="3"/>
    </row>
    <row r="193" spans="1:17">
      <c r="A193" s="1" t="s">
        <v>288</v>
      </c>
    </row>
    <row r="194" spans="1:17">
      <c r="A194" s="12"/>
    </row>
    <row r="196" spans="1:17">
      <c r="A196" s="1" t="s">
        <v>291</v>
      </c>
      <c r="J196" s="1" t="s">
        <v>292</v>
      </c>
    </row>
    <row r="197" spans="1:17">
      <c r="A197" s="1" t="s">
        <v>296</v>
      </c>
      <c r="J197" s="1" t="s">
        <v>297</v>
      </c>
    </row>
    <row r="198" spans="1:17">
      <c r="A198" s="3" t="s">
        <v>197</v>
      </c>
      <c r="B198" s="3" t="s">
        <v>155</v>
      </c>
      <c r="C198" s="3" t="s">
        <v>299</v>
      </c>
      <c r="D198" s="3" t="s">
        <v>156</v>
      </c>
      <c r="E198" s="25" t="s">
        <v>265</v>
      </c>
      <c r="F198" s="25"/>
      <c r="G198" s="25"/>
      <c r="H198" s="3"/>
      <c r="I198" s="3"/>
      <c r="J198" s="3" t="s">
        <v>196</v>
      </c>
      <c r="K198" s="3" t="s">
        <v>155</v>
      </c>
      <c r="L198" s="3" t="s">
        <v>299</v>
      </c>
      <c r="M198" s="3" t="s">
        <v>156</v>
      </c>
      <c r="N198" s="25" t="s">
        <v>265</v>
      </c>
      <c r="O198" s="25"/>
      <c r="P198" s="25"/>
      <c r="Q198" s="3"/>
    </row>
    <row r="199" spans="1:17">
      <c r="A199" s="1" t="s">
        <v>200</v>
      </c>
      <c r="B199" s="1">
        <v>1</v>
      </c>
      <c r="C199" s="1">
        <v>4</v>
      </c>
      <c r="D199" s="1">
        <v>0</v>
      </c>
      <c r="E199" s="9" t="s">
        <v>266</v>
      </c>
      <c r="F199" s="9" t="s">
        <v>8</v>
      </c>
      <c r="G199" s="25"/>
      <c r="J199" s="1" t="s">
        <v>238</v>
      </c>
      <c r="K199" s="1">
        <v>1</v>
      </c>
      <c r="L199" s="1">
        <v>0</v>
      </c>
      <c r="M199" s="1">
        <v>0</v>
      </c>
      <c r="N199" s="9" t="s">
        <v>266</v>
      </c>
      <c r="O199" s="9" t="s">
        <v>8</v>
      </c>
      <c r="P199" s="25"/>
    </row>
    <row r="200" spans="1:17">
      <c r="B200" s="1">
        <v>2</v>
      </c>
      <c r="C200" s="1">
        <v>1</v>
      </c>
      <c r="D200" s="1">
        <v>1</v>
      </c>
      <c r="E200" s="30">
        <f>AVERAGE(C199:C230)</f>
        <v>18.625</v>
      </c>
      <c r="F200" s="30">
        <f>STDEV(C199:C230)/SQRT(COUNT(C199:C230))</f>
        <v>2.6883672644166565</v>
      </c>
      <c r="G200" s="25" t="s">
        <v>280</v>
      </c>
      <c r="J200" s="3"/>
      <c r="K200" s="1">
        <v>2</v>
      </c>
      <c r="L200" s="1">
        <v>11</v>
      </c>
      <c r="M200" s="1">
        <v>11</v>
      </c>
      <c r="N200" s="30">
        <f>AVERAGE(L199:L222)</f>
        <v>12.583333333333334</v>
      </c>
      <c r="O200" s="30">
        <f>STDEV(L199:L222)/SQRT(COUNT(L199:L222))</f>
        <v>2.1408015790741057</v>
      </c>
      <c r="P200" s="25" t="s">
        <v>280</v>
      </c>
    </row>
    <row r="201" spans="1:17">
      <c r="B201" s="1">
        <v>3</v>
      </c>
      <c r="C201" s="1">
        <v>38</v>
      </c>
      <c r="D201" s="1">
        <v>37</v>
      </c>
      <c r="E201" s="30">
        <f>AVERAGE(D199:D230)</f>
        <v>14.84375</v>
      </c>
      <c r="F201" s="30">
        <f>STDEV(D199:D230)/SQRT(COUNT(D199:D230))</f>
        <v>2.4907528071591059</v>
      </c>
      <c r="G201" s="25" t="s">
        <v>281</v>
      </c>
      <c r="J201" s="3"/>
      <c r="K201" s="1">
        <v>3</v>
      </c>
      <c r="L201" s="1">
        <v>22</v>
      </c>
      <c r="M201" s="1">
        <v>22</v>
      </c>
      <c r="N201" s="30">
        <f>AVERAGE(M199:M222)</f>
        <v>10.708333333333334</v>
      </c>
      <c r="O201" s="30">
        <f>STDEV(M199:M222)/SQRT(COUNT(M199:M222))</f>
        <v>2.2710203021022042</v>
      </c>
      <c r="P201" s="25" t="s">
        <v>281</v>
      </c>
    </row>
    <row r="202" spans="1:17">
      <c r="B202" s="1">
        <v>4</v>
      </c>
      <c r="C202" s="1">
        <v>1</v>
      </c>
      <c r="D202" s="1">
        <v>1</v>
      </c>
      <c r="E202" s="30">
        <f>AVERAGE(C233:C304)</f>
        <v>2.4444444444444446</v>
      </c>
      <c r="F202" s="30">
        <f>STDEV(C233:C304)/SQRT(COUNT(C233:C304))</f>
        <v>0.71642066115379954</v>
      </c>
      <c r="G202" s="25" t="s">
        <v>283</v>
      </c>
      <c r="J202" s="3"/>
      <c r="K202" s="1">
        <v>4</v>
      </c>
      <c r="L202" s="1">
        <v>28</v>
      </c>
      <c r="M202" s="1">
        <v>26</v>
      </c>
      <c r="N202" s="30">
        <f>AVERAGE(L233:L304)</f>
        <v>11.833333333333334</v>
      </c>
      <c r="O202" s="30">
        <f>STDEV(L233:L304)/SQRT(COUNT(L233:L304))</f>
        <v>1.136945362554195</v>
      </c>
      <c r="P202" s="25" t="s">
        <v>283</v>
      </c>
    </row>
    <row r="203" spans="1:17">
      <c r="A203" s="1" t="s">
        <v>201</v>
      </c>
      <c r="B203" s="1">
        <v>1</v>
      </c>
      <c r="C203" s="1">
        <v>2</v>
      </c>
      <c r="D203" s="1">
        <v>0</v>
      </c>
      <c r="E203" s="30">
        <f>AVERAGE(D233:D304)</f>
        <v>0.93055555555555558</v>
      </c>
      <c r="F203" s="30">
        <f>STDEV(D233:D304)/SQRT(COUNT(D233:D304))</f>
        <v>0.5105791569043302</v>
      </c>
      <c r="G203" s="25" t="s">
        <v>284</v>
      </c>
      <c r="J203" s="1" t="s">
        <v>239</v>
      </c>
      <c r="K203" s="1">
        <v>1</v>
      </c>
      <c r="L203" s="1">
        <v>6</v>
      </c>
      <c r="M203" s="1">
        <v>4</v>
      </c>
      <c r="N203" s="30">
        <f>AVERAGE(M233:M304)</f>
        <v>10.736111111111111</v>
      </c>
      <c r="O203" s="30">
        <f>STDEV(M233:M304)/SQRT(COUNT(M233:M304))</f>
        <v>1.1420941860094427</v>
      </c>
      <c r="P203" s="25" t="s">
        <v>284</v>
      </c>
    </row>
    <row r="204" spans="1:17">
      <c r="B204" s="1">
        <v>2</v>
      </c>
      <c r="C204" s="1">
        <v>0</v>
      </c>
      <c r="D204" s="1">
        <v>0</v>
      </c>
      <c r="E204" s="9" t="s">
        <v>7</v>
      </c>
      <c r="F204" s="32" t="s">
        <v>8</v>
      </c>
      <c r="G204" s="25"/>
      <c r="J204" s="3"/>
      <c r="K204" s="1">
        <v>2</v>
      </c>
      <c r="L204" s="1">
        <v>18</v>
      </c>
      <c r="M204" s="1">
        <v>18</v>
      </c>
      <c r="N204" s="9" t="s">
        <v>7</v>
      </c>
      <c r="O204" s="32" t="s">
        <v>298</v>
      </c>
      <c r="P204" s="25"/>
    </row>
    <row r="205" spans="1:17">
      <c r="B205" s="1">
        <v>3</v>
      </c>
      <c r="C205" s="1">
        <v>0</v>
      </c>
      <c r="D205" s="1">
        <v>0</v>
      </c>
      <c r="E205" s="31">
        <f>E201/E200</f>
        <v>0.79697986577181212</v>
      </c>
      <c r="F205" s="30">
        <f>SQRT(E205*(1-E205)/SUM(C199:C230))</f>
        <v>1.6476694916743986E-2</v>
      </c>
      <c r="G205" s="25" t="s">
        <v>282</v>
      </c>
      <c r="J205" s="3"/>
      <c r="K205" s="1">
        <v>3</v>
      </c>
      <c r="L205" s="1">
        <v>17</v>
      </c>
      <c r="M205" s="1">
        <v>17</v>
      </c>
      <c r="N205" s="31">
        <f>N201/N200</f>
        <v>0.85099337748344372</v>
      </c>
      <c r="O205" s="30">
        <f>SQRT(N205*(1-N205)/SUM(L199:L222))</f>
        <v>2.0490964650963499E-2</v>
      </c>
      <c r="P205" s="25" t="s">
        <v>282</v>
      </c>
    </row>
    <row r="206" spans="1:17">
      <c r="B206" s="1">
        <v>4</v>
      </c>
      <c r="C206" s="1">
        <v>15</v>
      </c>
      <c r="D206" s="1">
        <v>0</v>
      </c>
      <c r="E206" s="33">
        <f>E203/E202</f>
        <v>0.38068181818181818</v>
      </c>
      <c r="F206" s="30">
        <f>SQRT(E206*(1-E206)/SUM(C233:C304))</f>
        <v>3.6600047463922536E-2</v>
      </c>
      <c r="G206" s="25" t="s">
        <v>285</v>
      </c>
      <c r="J206" s="3"/>
      <c r="K206" s="1">
        <v>4</v>
      </c>
      <c r="L206" s="1">
        <v>26</v>
      </c>
      <c r="M206" s="1">
        <v>26</v>
      </c>
      <c r="N206" s="33">
        <f>N203/N202</f>
        <v>0.90727699530516426</v>
      </c>
      <c r="O206" s="30">
        <f>SQRT(N206*(1-N206)/SUM(L233:L304))</f>
        <v>9.9367394057526294E-3</v>
      </c>
      <c r="P206" s="25" t="s">
        <v>285</v>
      </c>
    </row>
    <row r="207" spans="1:17">
      <c r="A207" s="1" t="s">
        <v>204</v>
      </c>
      <c r="B207" s="1">
        <v>1</v>
      </c>
      <c r="C207" s="1">
        <v>28</v>
      </c>
      <c r="D207" s="1">
        <v>25</v>
      </c>
      <c r="E207" s="25"/>
      <c r="F207" s="25"/>
      <c r="G207" s="25"/>
      <c r="J207" s="1" t="s">
        <v>240</v>
      </c>
      <c r="K207" s="1">
        <v>1</v>
      </c>
      <c r="L207" s="1">
        <v>9</v>
      </c>
      <c r="M207" s="1">
        <v>0</v>
      </c>
      <c r="N207" s="25"/>
      <c r="O207" s="25"/>
      <c r="P207" s="25"/>
    </row>
    <row r="208" spans="1:17">
      <c r="B208" s="1">
        <v>2</v>
      </c>
      <c r="C208" s="1">
        <v>22</v>
      </c>
      <c r="D208" s="1">
        <v>21</v>
      </c>
      <c r="E208" s="12" t="s">
        <v>11</v>
      </c>
      <c r="F208" s="25"/>
      <c r="G208" s="25"/>
      <c r="J208" s="3"/>
      <c r="K208" s="1">
        <v>2</v>
      </c>
      <c r="L208" s="1">
        <v>10</v>
      </c>
      <c r="M208" s="1">
        <v>0</v>
      </c>
      <c r="N208" s="12" t="s">
        <v>11</v>
      </c>
      <c r="O208" s="25"/>
      <c r="P208" s="25"/>
    </row>
    <row r="209" spans="1:29">
      <c r="B209" s="1">
        <v>3</v>
      </c>
      <c r="C209" s="1">
        <v>20</v>
      </c>
      <c r="D209" s="1">
        <v>19</v>
      </c>
      <c r="E209" s="9" t="s">
        <v>7</v>
      </c>
      <c r="F209" s="9" t="s">
        <v>8</v>
      </c>
      <c r="G209" s="25"/>
      <c r="J209" s="3"/>
      <c r="K209" s="1">
        <v>3</v>
      </c>
      <c r="L209" s="1">
        <v>10</v>
      </c>
      <c r="M209" s="1">
        <v>0</v>
      </c>
      <c r="N209" s="9" t="s">
        <v>7</v>
      </c>
      <c r="O209" s="9" t="s">
        <v>8</v>
      </c>
      <c r="P209" s="25"/>
    </row>
    <row r="210" spans="1:29">
      <c r="B210" s="1">
        <v>4</v>
      </c>
      <c r="C210" s="1">
        <v>27</v>
      </c>
      <c r="D210" s="1">
        <v>20</v>
      </c>
      <c r="E210" s="35">
        <v>0.84199999999999997</v>
      </c>
      <c r="F210" s="30">
        <v>6.0900000000000003E-2</v>
      </c>
      <c r="G210" s="25" t="s">
        <v>282</v>
      </c>
      <c r="J210" s="3"/>
      <c r="K210" s="1">
        <v>4</v>
      </c>
      <c r="L210" s="1">
        <v>0</v>
      </c>
      <c r="M210" s="1">
        <v>0</v>
      </c>
      <c r="N210" s="35">
        <v>0.96899999999999997</v>
      </c>
      <c r="O210" s="25">
        <v>5.0999999999999997E-2</v>
      </c>
      <c r="P210" s="25" t="s">
        <v>282</v>
      </c>
    </row>
    <row r="211" spans="1:29">
      <c r="A211" s="1" t="s">
        <v>203</v>
      </c>
      <c r="B211" s="1">
        <v>1</v>
      </c>
      <c r="C211" s="1">
        <v>0</v>
      </c>
      <c r="D211" s="1">
        <v>0</v>
      </c>
      <c r="E211" s="36">
        <v>1.67E-3</v>
      </c>
      <c r="F211" s="34">
        <v>5.9500000000000004E-3</v>
      </c>
      <c r="G211" s="25" t="s">
        <v>285</v>
      </c>
      <c r="J211" s="1" t="s">
        <v>241</v>
      </c>
      <c r="K211" s="1">
        <v>1</v>
      </c>
      <c r="L211" s="1">
        <v>0</v>
      </c>
      <c r="M211" s="1">
        <v>0</v>
      </c>
      <c r="N211" s="36">
        <v>0.98199999999999998</v>
      </c>
      <c r="O211" s="34">
        <v>1.14E-2</v>
      </c>
      <c r="P211" s="25" t="s">
        <v>285</v>
      </c>
    </row>
    <row r="212" spans="1:29">
      <c r="B212" s="1">
        <v>2</v>
      </c>
      <c r="C212" s="1">
        <v>0</v>
      </c>
      <c r="D212" s="1">
        <v>0</v>
      </c>
      <c r="J212" s="3"/>
      <c r="K212" s="1">
        <v>2</v>
      </c>
      <c r="L212" s="1">
        <v>0</v>
      </c>
      <c r="M212" s="1">
        <v>0</v>
      </c>
    </row>
    <row r="213" spans="1:29">
      <c r="B213" s="1">
        <v>3</v>
      </c>
      <c r="C213" s="1">
        <v>28</v>
      </c>
      <c r="D213" s="1">
        <v>26</v>
      </c>
      <c r="J213" s="3"/>
      <c r="K213" s="1">
        <v>3</v>
      </c>
      <c r="L213" s="1">
        <v>0</v>
      </c>
      <c r="M213" s="1">
        <v>0</v>
      </c>
    </row>
    <row r="214" spans="1:29">
      <c r="B214" s="1">
        <v>4</v>
      </c>
      <c r="C214" s="1">
        <v>14</v>
      </c>
      <c r="D214" s="1">
        <v>14</v>
      </c>
      <c r="J214" s="3"/>
      <c r="K214" s="1">
        <v>4</v>
      </c>
      <c r="L214" s="1">
        <v>0</v>
      </c>
      <c r="M214" s="1">
        <v>0</v>
      </c>
    </row>
    <row r="215" spans="1:29">
      <c r="A215" s="1" t="s">
        <v>206</v>
      </c>
      <c r="B215" s="1">
        <v>1</v>
      </c>
      <c r="C215" s="1">
        <v>36</v>
      </c>
      <c r="D215" s="1">
        <v>11</v>
      </c>
      <c r="J215" s="1" t="s">
        <v>242</v>
      </c>
      <c r="K215" s="1">
        <v>1</v>
      </c>
      <c r="L215" s="1">
        <v>0</v>
      </c>
      <c r="M215" s="1">
        <v>0</v>
      </c>
    </row>
    <row r="216" spans="1:29">
      <c r="B216" s="1">
        <v>2</v>
      </c>
      <c r="C216" s="1">
        <v>25</v>
      </c>
      <c r="D216" s="1">
        <v>18</v>
      </c>
      <c r="J216" s="3"/>
      <c r="K216" s="1">
        <v>2</v>
      </c>
      <c r="L216" s="1">
        <v>16</v>
      </c>
      <c r="M216" s="1">
        <v>9</v>
      </c>
    </row>
    <row r="217" spans="1:29">
      <c r="B217" s="1">
        <v>3</v>
      </c>
      <c r="C217" s="1">
        <v>27</v>
      </c>
      <c r="D217" s="1">
        <v>21</v>
      </c>
      <c r="J217" s="3"/>
      <c r="K217" s="1">
        <v>3</v>
      </c>
      <c r="L217" s="1">
        <v>20</v>
      </c>
      <c r="M217" s="1">
        <v>18</v>
      </c>
    </row>
    <row r="218" spans="1:29">
      <c r="B218" s="1">
        <v>4</v>
      </c>
      <c r="C218" s="1">
        <v>6</v>
      </c>
      <c r="D218" s="1">
        <v>4</v>
      </c>
      <c r="J218" s="3"/>
      <c r="K218" s="1">
        <v>4</v>
      </c>
      <c r="L218" s="1">
        <v>30</v>
      </c>
      <c r="M218" s="1">
        <v>30</v>
      </c>
    </row>
    <row r="219" spans="1:29">
      <c r="A219" s="1" t="s">
        <v>207</v>
      </c>
      <c r="B219" s="1">
        <v>1</v>
      </c>
      <c r="C219" s="1">
        <v>0</v>
      </c>
      <c r="D219" s="1">
        <v>0</v>
      </c>
      <c r="J219" s="1" t="s">
        <v>243</v>
      </c>
      <c r="K219" s="1">
        <v>1</v>
      </c>
      <c r="L219" s="1">
        <v>16</v>
      </c>
      <c r="M219" s="1">
        <v>15</v>
      </c>
      <c r="T219" s="3"/>
      <c r="AC219" s="3"/>
    </row>
    <row r="220" spans="1:29">
      <c r="B220" s="1">
        <v>2</v>
      </c>
      <c r="C220" s="1">
        <v>18</v>
      </c>
      <c r="D220" s="1">
        <v>5</v>
      </c>
      <c r="J220" s="3"/>
      <c r="K220" s="1">
        <v>2</v>
      </c>
      <c r="L220" s="1">
        <v>11</v>
      </c>
      <c r="M220" s="1">
        <v>9</v>
      </c>
    </row>
    <row r="221" spans="1:29">
      <c r="B221" s="1">
        <v>3</v>
      </c>
      <c r="C221" s="1">
        <v>34</v>
      </c>
      <c r="D221" s="1">
        <v>28</v>
      </c>
      <c r="J221" s="3"/>
      <c r="K221" s="1">
        <v>3</v>
      </c>
      <c r="L221" s="1">
        <v>21</v>
      </c>
      <c r="M221" s="1">
        <v>21</v>
      </c>
    </row>
    <row r="222" spans="1:29">
      <c r="B222" s="1">
        <v>4</v>
      </c>
      <c r="C222" s="1">
        <v>31</v>
      </c>
      <c r="D222" s="1">
        <v>21</v>
      </c>
      <c r="J222" s="3"/>
      <c r="K222" s="1">
        <v>4</v>
      </c>
      <c r="L222" s="1">
        <v>31</v>
      </c>
      <c r="M222" s="1">
        <v>31</v>
      </c>
    </row>
    <row r="223" spans="1:29">
      <c r="A223" s="1" t="s">
        <v>208</v>
      </c>
      <c r="B223" s="1">
        <v>1</v>
      </c>
      <c r="C223" s="1">
        <v>39</v>
      </c>
      <c r="D223" s="1">
        <v>32</v>
      </c>
    </row>
    <row r="224" spans="1:29">
      <c r="B224" s="1">
        <v>2</v>
      </c>
      <c r="C224" s="1">
        <v>20</v>
      </c>
      <c r="D224" s="1">
        <v>19</v>
      </c>
    </row>
    <row r="225" spans="1:20">
      <c r="B225" s="1">
        <v>3</v>
      </c>
      <c r="C225" s="1">
        <v>27</v>
      </c>
      <c r="D225" s="1">
        <v>26</v>
      </c>
    </row>
    <row r="226" spans="1:20">
      <c r="B226" s="1">
        <v>4</v>
      </c>
      <c r="C226" s="1">
        <v>21</v>
      </c>
      <c r="D226" s="1">
        <v>17</v>
      </c>
    </row>
    <row r="227" spans="1:20">
      <c r="A227" s="1" t="s">
        <v>209</v>
      </c>
      <c r="B227" s="1">
        <v>1</v>
      </c>
      <c r="C227" s="1">
        <v>60</v>
      </c>
      <c r="D227" s="1">
        <v>57</v>
      </c>
    </row>
    <row r="228" spans="1:20">
      <c r="B228" s="1">
        <v>2</v>
      </c>
      <c r="C228" s="1">
        <v>0</v>
      </c>
      <c r="D228" s="1">
        <v>0</v>
      </c>
    </row>
    <row r="229" spans="1:20">
      <c r="B229" s="1">
        <v>3</v>
      </c>
      <c r="C229" s="1">
        <v>30</v>
      </c>
      <c r="D229" s="1">
        <v>30</v>
      </c>
    </row>
    <row r="230" spans="1:20">
      <c r="B230" s="1">
        <v>4</v>
      </c>
      <c r="C230" s="1">
        <v>22</v>
      </c>
      <c r="D230" s="1">
        <v>22</v>
      </c>
    </row>
    <row r="231" spans="1:20">
      <c r="S231" s="29"/>
      <c r="T231" s="29"/>
    </row>
    <row r="232" spans="1:20">
      <c r="A232" s="3" t="s">
        <v>197</v>
      </c>
      <c r="B232" s="3" t="s">
        <v>155</v>
      </c>
      <c r="C232" s="3" t="s">
        <v>299</v>
      </c>
      <c r="D232" s="3" t="s">
        <v>156</v>
      </c>
      <c r="E232" s="3"/>
      <c r="F232" s="3"/>
      <c r="G232" s="3"/>
      <c r="H232" s="3"/>
      <c r="I232" s="3"/>
      <c r="J232" s="3" t="s">
        <v>196</v>
      </c>
      <c r="K232" s="3" t="s">
        <v>155</v>
      </c>
      <c r="L232" s="3" t="s">
        <v>299</v>
      </c>
      <c r="M232" s="3" t="s">
        <v>156</v>
      </c>
      <c r="N232" s="3"/>
      <c r="O232" s="3"/>
      <c r="P232" s="3"/>
      <c r="Q232" s="3"/>
    </row>
    <row r="233" spans="1:20">
      <c r="A233" s="1" t="s">
        <v>210</v>
      </c>
      <c r="B233" s="1">
        <v>1</v>
      </c>
      <c r="C233" s="1">
        <v>2</v>
      </c>
      <c r="D233" s="1">
        <v>0</v>
      </c>
      <c r="J233" s="1" t="s">
        <v>246</v>
      </c>
      <c r="K233" s="1">
        <v>1</v>
      </c>
      <c r="L233" s="1">
        <v>9</v>
      </c>
      <c r="M233" s="1">
        <v>6</v>
      </c>
    </row>
    <row r="234" spans="1:20">
      <c r="B234" s="1">
        <v>2</v>
      </c>
      <c r="C234" s="1">
        <v>0</v>
      </c>
      <c r="D234" s="1">
        <v>0</v>
      </c>
      <c r="K234" s="1">
        <v>2</v>
      </c>
      <c r="L234" s="1">
        <v>5</v>
      </c>
      <c r="M234" s="1">
        <v>4</v>
      </c>
    </row>
    <row r="235" spans="1:20">
      <c r="B235" s="1">
        <v>3</v>
      </c>
      <c r="C235" s="1">
        <v>0</v>
      </c>
      <c r="D235" s="1">
        <v>0</v>
      </c>
      <c r="K235" s="1">
        <v>3</v>
      </c>
      <c r="L235" s="1">
        <v>24</v>
      </c>
      <c r="M235" s="1">
        <v>23</v>
      </c>
    </row>
    <row r="236" spans="1:20">
      <c r="B236" s="1">
        <v>4</v>
      </c>
      <c r="C236" s="1">
        <v>0</v>
      </c>
      <c r="D236" s="1">
        <v>0</v>
      </c>
      <c r="K236" s="1">
        <v>4</v>
      </c>
      <c r="L236" s="1">
        <v>21</v>
      </c>
      <c r="M236" s="1">
        <v>13</v>
      </c>
    </row>
    <row r="237" spans="1:20">
      <c r="A237" s="1" t="s">
        <v>211</v>
      </c>
      <c r="B237" s="1">
        <v>1</v>
      </c>
      <c r="C237" s="1">
        <v>0</v>
      </c>
      <c r="D237" s="1">
        <v>0</v>
      </c>
      <c r="J237" s="1" t="s">
        <v>247</v>
      </c>
      <c r="K237" s="1">
        <v>1</v>
      </c>
      <c r="L237" s="1">
        <v>0</v>
      </c>
      <c r="M237" s="1">
        <v>0</v>
      </c>
    </row>
    <row r="238" spans="1:20">
      <c r="B238" s="1">
        <v>2</v>
      </c>
      <c r="C238" s="1">
        <v>0</v>
      </c>
      <c r="D238" s="1">
        <v>0</v>
      </c>
      <c r="K238" s="1">
        <v>2</v>
      </c>
      <c r="L238" s="1">
        <v>3</v>
      </c>
      <c r="M238" s="1">
        <v>3</v>
      </c>
      <c r="P238" s="29"/>
    </row>
    <row r="239" spans="1:20">
      <c r="B239" s="1">
        <v>3</v>
      </c>
      <c r="C239" s="1">
        <v>1</v>
      </c>
      <c r="D239" s="1">
        <v>0</v>
      </c>
      <c r="K239" s="1">
        <v>3</v>
      </c>
      <c r="L239" s="1">
        <v>10</v>
      </c>
      <c r="M239" s="1">
        <v>10</v>
      </c>
    </row>
    <row r="240" spans="1:20">
      <c r="B240" s="1">
        <v>4</v>
      </c>
      <c r="C240" s="1">
        <v>0</v>
      </c>
      <c r="D240" s="1">
        <v>0</v>
      </c>
      <c r="K240" s="1">
        <v>4</v>
      </c>
      <c r="L240" s="1">
        <v>22</v>
      </c>
      <c r="M240" s="1">
        <v>17</v>
      </c>
      <c r="R240" s="29"/>
    </row>
    <row r="241" spans="1:29">
      <c r="A241" s="1" t="s">
        <v>213</v>
      </c>
      <c r="B241" s="1">
        <v>1</v>
      </c>
      <c r="C241" s="1">
        <v>0</v>
      </c>
      <c r="D241" s="1">
        <v>0</v>
      </c>
      <c r="J241" s="1" t="s">
        <v>248</v>
      </c>
      <c r="K241" s="1">
        <v>1</v>
      </c>
      <c r="L241" s="1">
        <v>4</v>
      </c>
      <c r="M241" s="1">
        <v>3</v>
      </c>
      <c r="O241" s="29"/>
    </row>
    <row r="242" spans="1:29">
      <c r="B242" s="1">
        <v>2</v>
      </c>
      <c r="C242" s="1">
        <v>0</v>
      </c>
      <c r="D242" s="1">
        <v>0</v>
      </c>
      <c r="K242" s="1">
        <v>2</v>
      </c>
      <c r="L242" s="1">
        <v>15</v>
      </c>
      <c r="M242" s="1">
        <v>13</v>
      </c>
    </row>
    <row r="243" spans="1:29">
      <c r="B243" s="1">
        <v>3</v>
      </c>
      <c r="C243" s="1">
        <v>0</v>
      </c>
      <c r="D243" s="1">
        <v>0</v>
      </c>
      <c r="K243" s="1">
        <v>3</v>
      </c>
      <c r="L243" s="1">
        <v>14</v>
      </c>
      <c r="M243" s="1">
        <v>14</v>
      </c>
    </row>
    <row r="244" spans="1:29">
      <c r="B244" s="1">
        <v>4</v>
      </c>
      <c r="C244" s="1">
        <v>28</v>
      </c>
      <c r="D244" s="1">
        <v>0</v>
      </c>
      <c r="K244" s="1">
        <v>4</v>
      </c>
      <c r="L244" s="1">
        <v>35</v>
      </c>
      <c r="M244" s="1">
        <v>35</v>
      </c>
      <c r="T244" s="3"/>
      <c r="AC244" s="3"/>
    </row>
    <row r="245" spans="1:29">
      <c r="A245" s="1" t="s">
        <v>215</v>
      </c>
      <c r="B245" s="1">
        <v>1</v>
      </c>
      <c r="C245" s="1">
        <v>0</v>
      </c>
      <c r="D245" s="1">
        <v>0</v>
      </c>
      <c r="J245" s="1" t="s">
        <v>249</v>
      </c>
      <c r="K245" s="1">
        <v>1</v>
      </c>
      <c r="L245" s="1">
        <v>0</v>
      </c>
      <c r="M245" s="1">
        <v>0</v>
      </c>
    </row>
    <row r="246" spans="1:29">
      <c r="B246" s="1">
        <v>2</v>
      </c>
      <c r="C246" s="1">
        <v>0</v>
      </c>
      <c r="D246" s="1">
        <v>0</v>
      </c>
      <c r="K246" s="1">
        <v>2</v>
      </c>
      <c r="L246" s="1">
        <v>13</v>
      </c>
      <c r="M246" s="1">
        <v>13</v>
      </c>
    </row>
    <row r="247" spans="1:29">
      <c r="B247" s="1">
        <v>3</v>
      </c>
      <c r="C247" s="1">
        <v>0</v>
      </c>
      <c r="D247" s="1">
        <v>0</v>
      </c>
      <c r="K247" s="1">
        <v>3</v>
      </c>
      <c r="L247" s="1">
        <v>15</v>
      </c>
      <c r="M247" s="1">
        <v>15</v>
      </c>
      <c r="P247" s="29"/>
      <c r="R247" s="29"/>
    </row>
    <row r="248" spans="1:29">
      <c r="B248" s="1">
        <v>4</v>
      </c>
      <c r="C248" s="1">
        <v>14</v>
      </c>
      <c r="D248" s="1">
        <v>0</v>
      </c>
      <c r="K248" s="1">
        <v>4</v>
      </c>
      <c r="L248" s="1">
        <v>19</v>
      </c>
      <c r="M248" s="1">
        <v>19</v>
      </c>
      <c r="P248" s="29"/>
    </row>
    <row r="249" spans="1:29">
      <c r="A249" s="1" t="s">
        <v>217</v>
      </c>
      <c r="B249" s="1">
        <v>1</v>
      </c>
      <c r="C249" s="1">
        <v>0</v>
      </c>
      <c r="D249" s="1">
        <v>0</v>
      </c>
      <c r="J249" s="1" t="s">
        <v>250</v>
      </c>
      <c r="K249" s="1">
        <v>1</v>
      </c>
      <c r="L249" s="1">
        <v>0</v>
      </c>
      <c r="M249" s="1">
        <v>0</v>
      </c>
    </row>
    <row r="250" spans="1:29">
      <c r="B250" s="1">
        <v>2</v>
      </c>
      <c r="C250" s="1">
        <v>0</v>
      </c>
      <c r="D250" s="1">
        <v>0</v>
      </c>
      <c r="K250" s="1">
        <v>2</v>
      </c>
      <c r="L250" s="1">
        <v>0</v>
      </c>
      <c r="M250" s="1">
        <v>0</v>
      </c>
      <c r="P250" s="29"/>
    </row>
    <row r="251" spans="1:29">
      <c r="B251" s="1">
        <v>3</v>
      </c>
      <c r="C251" s="1">
        <v>0</v>
      </c>
      <c r="D251" s="1">
        <v>0</v>
      </c>
      <c r="K251" s="1">
        <v>3</v>
      </c>
      <c r="L251" s="1">
        <v>0</v>
      </c>
      <c r="M251" s="1">
        <v>0</v>
      </c>
    </row>
    <row r="252" spans="1:29">
      <c r="B252" s="1">
        <v>4</v>
      </c>
      <c r="C252" s="1">
        <v>0</v>
      </c>
      <c r="D252" s="1">
        <v>0</v>
      </c>
      <c r="K252" s="1">
        <v>4</v>
      </c>
      <c r="L252" s="1">
        <v>0</v>
      </c>
      <c r="M252" s="1">
        <v>0</v>
      </c>
      <c r="T252" s="3"/>
      <c r="AC252" s="3"/>
    </row>
    <row r="253" spans="1:29">
      <c r="A253" s="1" t="s">
        <v>219</v>
      </c>
      <c r="B253" s="1">
        <v>1</v>
      </c>
      <c r="C253" s="1">
        <v>1</v>
      </c>
      <c r="D253" s="1">
        <v>0</v>
      </c>
      <c r="J253" s="1" t="s">
        <v>251</v>
      </c>
      <c r="K253" s="1">
        <v>1</v>
      </c>
      <c r="L253" s="1">
        <v>19</v>
      </c>
      <c r="M253" s="1">
        <v>14</v>
      </c>
    </row>
    <row r="254" spans="1:29">
      <c r="B254" s="1">
        <v>2</v>
      </c>
      <c r="C254" s="1">
        <v>9</v>
      </c>
      <c r="D254" s="1">
        <v>0</v>
      </c>
      <c r="K254" s="1">
        <v>2</v>
      </c>
      <c r="L254" s="1">
        <v>24</v>
      </c>
      <c r="M254" s="1">
        <v>24</v>
      </c>
    </row>
    <row r="255" spans="1:29">
      <c r="B255" s="1">
        <v>3</v>
      </c>
      <c r="C255" s="1">
        <v>0</v>
      </c>
      <c r="D255" s="1">
        <v>0</v>
      </c>
      <c r="K255" s="1">
        <v>3</v>
      </c>
      <c r="L255" s="1">
        <v>17</v>
      </c>
      <c r="M255" s="1">
        <v>17</v>
      </c>
    </row>
    <row r="256" spans="1:29">
      <c r="B256" s="1">
        <v>4</v>
      </c>
      <c r="C256" s="1">
        <v>5</v>
      </c>
      <c r="D256" s="1">
        <v>0</v>
      </c>
      <c r="K256" s="1">
        <v>4</v>
      </c>
      <c r="L256" s="1">
        <v>22</v>
      </c>
      <c r="M256" s="1">
        <v>22</v>
      </c>
    </row>
    <row r="257" spans="1:51">
      <c r="A257" s="1" t="s">
        <v>220</v>
      </c>
      <c r="B257" s="1">
        <v>1</v>
      </c>
      <c r="C257" s="1">
        <v>0</v>
      </c>
      <c r="D257" s="1">
        <v>0</v>
      </c>
      <c r="J257" s="1" t="s">
        <v>252</v>
      </c>
      <c r="K257" s="1">
        <v>1</v>
      </c>
      <c r="L257" s="1">
        <v>0</v>
      </c>
      <c r="M257" s="1">
        <v>0</v>
      </c>
    </row>
    <row r="258" spans="1:51">
      <c r="B258" s="1">
        <v>2</v>
      </c>
      <c r="C258" s="1">
        <v>8</v>
      </c>
      <c r="D258" s="1">
        <v>2</v>
      </c>
      <c r="K258" s="1">
        <v>2</v>
      </c>
      <c r="L258" s="1">
        <v>0</v>
      </c>
      <c r="M258" s="1">
        <v>0</v>
      </c>
    </row>
    <row r="259" spans="1:51">
      <c r="B259" s="1">
        <v>3</v>
      </c>
      <c r="C259" s="1">
        <v>13</v>
      </c>
      <c r="D259" s="1">
        <v>7</v>
      </c>
      <c r="K259" s="1">
        <v>3</v>
      </c>
      <c r="L259" s="1">
        <v>3</v>
      </c>
      <c r="M259" s="1">
        <v>0</v>
      </c>
    </row>
    <row r="260" spans="1:51">
      <c r="B260" s="1">
        <v>4</v>
      </c>
      <c r="C260" s="1">
        <v>5</v>
      </c>
      <c r="D260" s="1">
        <v>0</v>
      </c>
      <c r="K260" s="1">
        <v>4</v>
      </c>
      <c r="L260" s="1">
        <v>0</v>
      </c>
      <c r="M260" s="1">
        <v>0</v>
      </c>
    </row>
    <row r="261" spans="1:51">
      <c r="A261" s="1" t="s">
        <v>221</v>
      </c>
      <c r="B261" s="1">
        <v>1</v>
      </c>
      <c r="C261" s="1">
        <v>0</v>
      </c>
      <c r="D261" s="1">
        <v>0</v>
      </c>
      <c r="J261" s="1" t="s">
        <v>253</v>
      </c>
      <c r="K261" s="1">
        <v>1</v>
      </c>
      <c r="L261" s="1">
        <v>0</v>
      </c>
      <c r="M261" s="1">
        <v>0</v>
      </c>
    </row>
    <row r="262" spans="1:51">
      <c r="B262" s="1">
        <v>2</v>
      </c>
      <c r="C262" s="1">
        <v>0</v>
      </c>
      <c r="D262" s="1">
        <v>0</v>
      </c>
      <c r="K262" s="1">
        <v>2</v>
      </c>
      <c r="L262" s="1">
        <v>4</v>
      </c>
      <c r="M262" s="1">
        <v>4</v>
      </c>
    </row>
    <row r="263" spans="1:51">
      <c r="B263" s="1">
        <v>3</v>
      </c>
      <c r="C263" s="1">
        <v>0</v>
      </c>
      <c r="D263" s="1">
        <v>0</v>
      </c>
      <c r="K263" s="1">
        <v>3</v>
      </c>
      <c r="L263" s="1">
        <v>5</v>
      </c>
      <c r="M263" s="1">
        <v>5</v>
      </c>
    </row>
    <row r="264" spans="1:51">
      <c r="B264" s="1">
        <v>4</v>
      </c>
      <c r="C264" s="1">
        <v>13</v>
      </c>
      <c r="D264" s="1">
        <v>0</v>
      </c>
      <c r="K264" s="1">
        <v>4</v>
      </c>
      <c r="L264" s="1">
        <v>17</v>
      </c>
      <c r="M264" s="1">
        <v>17</v>
      </c>
    </row>
    <row r="265" spans="1:51">
      <c r="A265" s="1" t="s">
        <v>222</v>
      </c>
      <c r="B265" s="1">
        <v>1</v>
      </c>
      <c r="C265" s="1">
        <v>0</v>
      </c>
      <c r="D265" s="1">
        <v>0</v>
      </c>
      <c r="J265" s="1" t="s">
        <v>254</v>
      </c>
      <c r="K265" s="1">
        <v>1</v>
      </c>
      <c r="L265" s="1">
        <v>9</v>
      </c>
      <c r="M265" s="1">
        <v>9</v>
      </c>
    </row>
    <row r="266" spans="1:51">
      <c r="B266" s="1">
        <v>2</v>
      </c>
      <c r="C266" s="1">
        <v>0</v>
      </c>
      <c r="D266" s="1">
        <v>0</v>
      </c>
      <c r="K266" s="1">
        <v>2</v>
      </c>
      <c r="L266" s="1">
        <v>21</v>
      </c>
      <c r="M266" s="1">
        <v>20</v>
      </c>
    </row>
    <row r="267" spans="1:51">
      <c r="B267" s="1">
        <v>3</v>
      </c>
      <c r="C267" s="1">
        <v>0</v>
      </c>
      <c r="D267" s="1">
        <v>0</v>
      </c>
      <c r="K267" s="1">
        <v>3</v>
      </c>
      <c r="L267" s="1">
        <v>26</v>
      </c>
      <c r="M267" s="1">
        <v>26</v>
      </c>
      <c r="AY267" s="29"/>
    </row>
    <row r="268" spans="1:51">
      <c r="B268" s="1">
        <v>4</v>
      </c>
      <c r="C268" s="1">
        <v>0</v>
      </c>
      <c r="D268" s="1">
        <v>0</v>
      </c>
      <c r="K268" s="1">
        <v>4</v>
      </c>
      <c r="L268" s="1">
        <v>24</v>
      </c>
      <c r="M268" s="1">
        <v>23</v>
      </c>
    </row>
    <row r="269" spans="1:51">
      <c r="A269" s="1" t="s">
        <v>223</v>
      </c>
      <c r="B269" s="1">
        <v>1</v>
      </c>
      <c r="C269" s="1">
        <v>6</v>
      </c>
      <c r="D269" s="1">
        <v>6</v>
      </c>
      <c r="J269" s="1" t="s">
        <v>255</v>
      </c>
      <c r="K269" s="1">
        <v>1</v>
      </c>
      <c r="L269" s="1">
        <v>0</v>
      </c>
      <c r="M269" s="1">
        <v>0</v>
      </c>
    </row>
    <row r="270" spans="1:51">
      <c r="B270" s="1">
        <v>2</v>
      </c>
      <c r="C270" s="1">
        <v>27</v>
      </c>
      <c r="D270" s="1">
        <v>27</v>
      </c>
      <c r="K270" s="1">
        <v>2</v>
      </c>
      <c r="L270" s="1">
        <v>10</v>
      </c>
      <c r="M270" s="1">
        <v>0</v>
      </c>
    </row>
    <row r="271" spans="1:51">
      <c r="B271" s="1">
        <v>3</v>
      </c>
      <c r="C271" s="1">
        <v>1</v>
      </c>
      <c r="D271" s="1">
        <v>1</v>
      </c>
      <c r="K271" s="1">
        <v>3</v>
      </c>
      <c r="L271" s="1">
        <v>2</v>
      </c>
      <c r="M271" s="1">
        <v>0</v>
      </c>
    </row>
    <row r="272" spans="1:51">
      <c r="B272" s="1">
        <v>4</v>
      </c>
      <c r="C272" s="1">
        <v>26</v>
      </c>
      <c r="D272" s="1">
        <v>24</v>
      </c>
      <c r="K272" s="1">
        <v>4</v>
      </c>
      <c r="L272" s="1">
        <v>12</v>
      </c>
      <c r="M272" s="1">
        <v>0</v>
      </c>
    </row>
    <row r="273" spans="1:29">
      <c r="A273" s="1" t="s">
        <v>224</v>
      </c>
      <c r="B273" s="1">
        <v>1</v>
      </c>
      <c r="C273" s="1">
        <v>0</v>
      </c>
      <c r="D273" s="1">
        <v>0</v>
      </c>
      <c r="J273" s="1" t="s">
        <v>256</v>
      </c>
      <c r="K273" s="1">
        <v>1</v>
      </c>
      <c r="L273" s="1">
        <v>0</v>
      </c>
      <c r="M273" s="1">
        <v>0</v>
      </c>
    </row>
    <row r="274" spans="1:29">
      <c r="B274" s="1">
        <v>2</v>
      </c>
      <c r="C274" s="1">
        <v>8</v>
      </c>
      <c r="D274" s="1">
        <v>0</v>
      </c>
      <c r="K274" s="1">
        <v>2</v>
      </c>
      <c r="L274" s="1">
        <v>0</v>
      </c>
      <c r="M274" s="1">
        <v>0</v>
      </c>
    </row>
    <row r="275" spans="1:29">
      <c r="B275" s="1">
        <v>3</v>
      </c>
      <c r="C275" s="1">
        <v>2</v>
      </c>
      <c r="D275" s="1">
        <v>0</v>
      </c>
      <c r="K275" s="1">
        <v>3</v>
      </c>
      <c r="L275" s="1">
        <v>0</v>
      </c>
      <c r="M275" s="1">
        <v>0</v>
      </c>
    </row>
    <row r="276" spans="1:29">
      <c r="B276" s="1">
        <v>4</v>
      </c>
      <c r="C276" s="1">
        <v>3</v>
      </c>
      <c r="D276" s="1">
        <v>0</v>
      </c>
      <c r="K276" s="1">
        <v>4</v>
      </c>
      <c r="L276" s="1">
        <v>0</v>
      </c>
      <c r="M276" s="1">
        <v>0</v>
      </c>
      <c r="T276" s="3"/>
      <c r="AC276" s="3"/>
    </row>
    <row r="277" spans="1:29">
      <c r="A277" s="1" t="s">
        <v>225</v>
      </c>
      <c r="B277" s="1">
        <v>1</v>
      </c>
      <c r="C277" s="1">
        <v>0</v>
      </c>
      <c r="D277" s="1">
        <v>0</v>
      </c>
      <c r="J277" s="1" t="s">
        <v>257</v>
      </c>
      <c r="K277" s="1">
        <v>1</v>
      </c>
      <c r="L277" s="1">
        <v>8</v>
      </c>
      <c r="M277" s="1">
        <v>8</v>
      </c>
    </row>
    <row r="278" spans="1:29">
      <c r="B278" s="1">
        <v>2</v>
      </c>
      <c r="C278" s="1">
        <v>0</v>
      </c>
      <c r="D278" s="1">
        <v>0</v>
      </c>
      <c r="K278" s="1">
        <v>2</v>
      </c>
      <c r="L278" s="1">
        <v>10</v>
      </c>
      <c r="M278" s="1">
        <v>9</v>
      </c>
    </row>
    <row r="279" spans="1:29">
      <c r="B279" s="1">
        <v>3</v>
      </c>
      <c r="C279" s="1">
        <v>0</v>
      </c>
      <c r="D279" s="1">
        <v>0</v>
      </c>
      <c r="K279" s="1">
        <v>3</v>
      </c>
      <c r="L279" s="1">
        <v>18</v>
      </c>
      <c r="M279" s="1">
        <v>18</v>
      </c>
    </row>
    <row r="280" spans="1:29">
      <c r="B280" s="1">
        <v>4</v>
      </c>
      <c r="C280" s="1">
        <v>0</v>
      </c>
      <c r="D280" s="1">
        <v>0</v>
      </c>
      <c r="K280" s="1">
        <v>4</v>
      </c>
      <c r="L280" s="1">
        <v>24</v>
      </c>
      <c r="M280" s="1">
        <v>24</v>
      </c>
    </row>
    <row r="281" spans="1:29">
      <c r="A281" s="1" t="s">
        <v>226</v>
      </c>
      <c r="B281" s="1">
        <v>1</v>
      </c>
      <c r="C281" s="1">
        <v>0</v>
      </c>
      <c r="D281" s="1">
        <v>0</v>
      </c>
      <c r="J281" s="1" t="s">
        <v>258</v>
      </c>
      <c r="K281" s="1">
        <v>1</v>
      </c>
      <c r="L281" s="1">
        <v>0</v>
      </c>
      <c r="M281" s="1">
        <v>0</v>
      </c>
    </row>
    <row r="282" spans="1:29">
      <c r="B282" s="1">
        <v>2</v>
      </c>
      <c r="C282" s="1">
        <v>0</v>
      </c>
      <c r="D282" s="1">
        <v>0</v>
      </c>
      <c r="K282" s="1">
        <v>2</v>
      </c>
      <c r="L282" s="1">
        <v>16</v>
      </c>
      <c r="M282" s="1">
        <v>16</v>
      </c>
    </row>
    <row r="283" spans="1:29">
      <c r="B283" s="1">
        <v>3</v>
      </c>
      <c r="C283" s="1">
        <v>4</v>
      </c>
      <c r="D283" s="1">
        <v>0</v>
      </c>
      <c r="K283" s="1">
        <v>3</v>
      </c>
      <c r="L283" s="1">
        <v>19</v>
      </c>
      <c r="M283" s="1">
        <v>19</v>
      </c>
    </row>
    <row r="284" spans="1:29">
      <c r="B284" s="1">
        <v>4</v>
      </c>
      <c r="C284" s="1">
        <v>0</v>
      </c>
      <c r="D284" s="1">
        <v>0</v>
      </c>
      <c r="K284" s="1">
        <v>4</v>
      </c>
      <c r="L284" s="1">
        <v>9</v>
      </c>
      <c r="M284" s="1">
        <v>9</v>
      </c>
    </row>
    <row r="285" spans="1:29">
      <c r="A285" s="1" t="s">
        <v>227</v>
      </c>
      <c r="B285" s="1">
        <v>1</v>
      </c>
      <c r="C285" s="1">
        <v>0</v>
      </c>
      <c r="D285" s="1">
        <v>0</v>
      </c>
      <c r="J285" s="1" t="s">
        <v>259</v>
      </c>
      <c r="K285" s="1">
        <v>1</v>
      </c>
      <c r="L285" s="1">
        <v>5</v>
      </c>
      <c r="M285" s="1">
        <v>5</v>
      </c>
    </row>
    <row r="286" spans="1:29">
      <c r="B286" s="1">
        <v>2</v>
      </c>
      <c r="C286" s="1">
        <v>0</v>
      </c>
      <c r="D286" s="1">
        <v>0</v>
      </c>
      <c r="K286" s="1">
        <v>2</v>
      </c>
      <c r="L286" s="1">
        <v>23</v>
      </c>
      <c r="M286" s="1">
        <v>22</v>
      </c>
    </row>
    <row r="287" spans="1:29">
      <c r="B287" s="1">
        <v>3</v>
      </c>
      <c r="C287" s="1">
        <v>0</v>
      </c>
      <c r="D287" s="1">
        <v>0</v>
      </c>
      <c r="K287" s="1">
        <v>3</v>
      </c>
      <c r="L287" s="1">
        <v>16</v>
      </c>
      <c r="M287" s="1">
        <v>16</v>
      </c>
    </row>
    <row r="288" spans="1:29">
      <c r="B288" s="1">
        <v>4</v>
      </c>
      <c r="C288" s="1">
        <v>0</v>
      </c>
      <c r="D288" s="1">
        <v>0</v>
      </c>
      <c r="K288" s="1">
        <v>4</v>
      </c>
      <c r="L288" s="1">
        <v>35</v>
      </c>
      <c r="M288" s="1">
        <v>33</v>
      </c>
      <c r="T288" s="3"/>
      <c r="AC288" s="3"/>
    </row>
    <row r="289" spans="1:13">
      <c r="A289" s="1" t="s">
        <v>228</v>
      </c>
      <c r="B289" s="1">
        <v>1</v>
      </c>
      <c r="C289" s="1">
        <v>0</v>
      </c>
      <c r="D289" s="1">
        <v>0</v>
      </c>
      <c r="J289" s="1" t="s">
        <v>260</v>
      </c>
      <c r="K289" s="1">
        <v>1</v>
      </c>
      <c r="L289" s="1">
        <v>8</v>
      </c>
      <c r="M289" s="1">
        <v>6</v>
      </c>
    </row>
    <row r="290" spans="1:13">
      <c r="B290" s="1">
        <v>2</v>
      </c>
      <c r="C290" s="1">
        <v>0</v>
      </c>
      <c r="D290" s="1">
        <v>0</v>
      </c>
      <c r="K290" s="1">
        <v>2</v>
      </c>
      <c r="L290" s="1">
        <v>16</v>
      </c>
      <c r="M290" s="1">
        <v>16</v>
      </c>
    </row>
    <row r="291" spans="1:13">
      <c r="B291" s="1">
        <v>3</v>
      </c>
      <c r="C291" s="1">
        <v>0</v>
      </c>
      <c r="D291" s="1">
        <v>0</v>
      </c>
      <c r="K291" s="1">
        <v>3</v>
      </c>
      <c r="L291" s="1">
        <v>27</v>
      </c>
      <c r="M291" s="1">
        <v>27</v>
      </c>
    </row>
    <row r="292" spans="1:13">
      <c r="B292" s="1">
        <v>4</v>
      </c>
      <c r="C292" s="1">
        <v>0</v>
      </c>
      <c r="D292" s="1">
        <v>0</v>
      </c>
      <c r="K292" s="1">
        <v>4</v>
      </c>
      <c r="L292" s="1">
        <v>20</v>
      </c>
      <c r="M292" s="1">
        <v>20</v>
      </c>
    </row>
    <row r="293" spans="1:13">
      <c r="A293" s="1" t="s">
        <v>229</v>
      </c>
      <c r="B293" s="1">
        <v>1</v>
      </c>
      <c r="C293" s="1">
        <v>0</v>
      </c>
      <c r="D293" s="1">
        <v>0</v>
      </c>
      <c r="J293" s="1" t="s">
        <v>261</v>
      </c>
      <c r="K293" s="1">
        <v>1</v>
      </c>
      <c r="L293" s="1">
        <v>7</v>
      </c>
      <c r="M293" s="1">
        <v>6</v>
      </c>
    </row>
    <row r="294" spans="1:13">
      <c r="B294" s="1">
        <v>2</v>
      </c>
      <c r="C294" s="1">
        <v>0</v>
      </c>
      <c r="D294" s="1">
        <v>0</v>
      </c>
      <c r="K294" s="1">
        <v>2</v>
      </c>
      <c r="L294" s="1">
        <v>12</v>
      </c>
      <c r="M294" s="1">
        <v>12</v>
      </c>
    </row>
    <row r="295" spans="1:13">
      <c r="B295" s="1">
        <v>3</v>
      </c>
      <c r="C295" s="1">
        <v>0</v>
      </c>
      <c r="D295" s="1">
        <v>0</v>
      </c>
      <c r="K295" s="1">
        <v>3</v>
      </c>
      <c r="L295" s="1">
        <v>11</v>
      </c>
      <c r="M295" s="1">
        <v>10</v>
      </c>
    </row>
    <row r="296" spans="1:13">
      <c r="B296" s="1">
        <v>4</v>
      </c>
      <c r="C296" s="1">
        <v>0</v>
      </c>
      <c r="D296" s="1">
        <v>0</v>
      </c>
      <c r="K296" s="1">
        <v>4</v>
      </c>
      <c r="L296" s="1">
        <v>23</v>
      </c>
      <c r="M296" s="1">
        <v>22</v>
      </c>
    </row>
    <row r="297" spans="1:13">
      <c r="A297" s="1" t="s">
        <v>230</v>
      </c>
      <c r="B297" s="1">
        <v>1</v>
      </c>
      <c r="C297" s="1">
        <v>0</v>
      </c>
      <c r="D297" s="1">
        <v>0</v>
      </c>
      <c r="J297" s="1" t="s">
        <v>262</v>
      </c>
      <c r="K297" s="1">
        <v>1</v>
      </c>
      <c r="L297" s="1">
        <v>4</v>
      </c>
      <c r="M297" s="1">
        <v>4</v>
      </c>
    </row>
    <row r="298" spans="1:13">
      <c r="B298" s="1">
        <v>2</v>
      </c>
      <c r="C298" s="1">
        <v>0</v>
      </c>
      <c r="D298" s="1">
        <v>0</v>
      </c>
      <c r="K298" s="1">
        <v>2</v>
      </c>
      <c r="L298" s="1">
        <v>11</v>
      </c>
      <c r="M298" s="1">
        <v>1</v>
      </c>
    </row>
    <row r="299" spans="1:13">
      <c r="B299" s="1">
        <v>3</v>
      </c>
      <c r="C299" s="1">
        <v>0</v>
      </c>
      <c r="D299" s="1">
        <v>0</v>
      </c>
      <c r="K299" s="1">
        <v>3</v>
      </c>
      <c r="L299" s="1">
        <v>22</v>
      </c>
      <c r="M299" s="1">
        <v>19</v>
      </c>
    </row>
    <row r="300" spans="1:13">
      <c r="B300" s="1">
        <v>4</v>
      </c>
      <c r="C300" s="1">
        <v>0</v>
      </c>
      <c r="D300" s="1">
        <v>0</v>
      </c>
      <c r="K300" s="1">
        <v>4</v>
      </c>
      <c r="L300" s="1">
        <v>19</v>
      </c>
      <c r="M300" s="1">
        <v>19</v>
      </c>
    </row>
    <row r="301" spans="1:13">
      <c r="A301" s="1" t="s">
        <v>231</v>
      </c>
      <c r="B301" s="1">
        <v>1</v>
      </c>
      <c r="C301" s="1">
        <v>0</v>
      </c>
      <c r="D301" s="1">
        <v>0</v>
      </c>
      <c r="J301" s="1" t="s">
        <v>264</v>
      </c>
      <c r="K301" s="1">
        <v>1</v>
      </c>
      <c r="L301" s="1">
        <v>9</v>
      </c>
      <c r="M301" s="1">
        <v>7</v>
      </c>
    </row>
    <row r="302" spans="1:13">
      <c r="B302" s="1">
        <v>2</v>
      </c>
      <c r="C302" s="1">
        <v>0</v>
      </c>
      <c r="D302" s="1">
        <v>0</v>
      </c>
      <c r="K302" s="1">
        <v>2</v>
      </c>
      <c r="L302" s="1">
        <v>18</v>
      </c>
      <c r="M302" s="1">
        <v>18</v>
      </c>
    </row>
    <row r="303" spans="1:13">
      <c r="B303" s="1">
        <v>3</v>
      </c>
      <c r="C303" s="1">
        <v>0</v>
      </c>
      <c r="D303" s="1">
        <v>0</v>
      </c>
      <c r="K303" s="1">
        <v>3</v>
      </c>
      <c r="L303" s="1">
        <v>7</v>
      </c>
      <c r="M303" s="1">
        <v>7</v>
      </c>
    </row>
    <row r="304" spans="1:13">
      <c r="B304" s="1">
        <v>4</v>
      </c>
      <c r="C304" s="1">
        <v>0</v>
      </c>
      <c r="D304" s="1">
        <v>0</v>
      </c>
      <c r="K304" s="1">
        <v>4</v>
      </c>
      <c r="L304" s="1">
        <v>31</v>
      </c>
      <c r="M304" s="1">
        <v>31</v>
      </c>
    </row>
    <row r="313" spans="1:29">
      <c r="A313" s="3"/>
      <c r="K313" s="3"/>
      <c r="T313" s="3"/>
      <c r="AC313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2784-10A6-C74F-B3B9-90A8B9A43782}">
  <dimension ref="A1:AA188"/>
  <sheetViews>
    <sheetView zoomScaleNormal="100" workbookViewId="0"/>
  </sheetViews>
  <sheetFormatPr defaultColWidth="10.83203125" defaultRowHeight="15.5"/>
  <cols>
    <col min="1" max="19" width="10.83203125" style="1"/>
    <col min="20" max="20" width="15.83203125" style="1" customWidth="1"/>
    <col min="21" max="21" width="12.5" style="1" customWidth="1"/>
    <col min="22" max="24" width="10.83203125" style="1"/>
    <col min="25" max="25" width="13.33203125" style="1" customWidth="1"/>
    <col min="26" max="16384" width="10.83203125" style="1"/>
  </cols>
  <sheetData>
    <row r="1" spans="1:27">
      <c r="A1" s="3" t="s">
        <v>371</v>
      </c>
      <c r="T1" s="1" t="s">
        <v>348</v>
      </c>
    </row>
    <row r="2" spans="1:27">
      <c r="A2" s="1" t="s">
        <v>14</v>
      </c>
      <c r="H2" s="12" t="s">
        <v>366</v>
      </c>
      <c r="T2" s="10" t="s">
        <v>19</v>
      </c>
      <c r="U2" s="10" t="s">
        <v>339</v>
      </c>
      <c r="V2" s="10" t="s">
        <v>337</v>
      </c>
    </row>
    <row r="3" spans="1:27">
      <c r="A3" s="1" t="s">
        <v>13</v>
      </c>
      <c r="H3" s="12" t="s">
        <v>15</v>
      </c>
      <c r="T3" s="2" t="s">
        <v>331</v>
      </c>
      <c r="U3" s="12" t="s">
        <v>341</v>
      </c>
      <c r="V3" s="12" t="s">
        <v>25</v>
      </c>
      <c r="X3" s="15"/>
    </row>
    <row r="4" spans="1:27">
      <c r="A4" s="1" t="s">
        <v>22</v>
      </c>
      <c r="H4" s="12" t="s">
        <v>16</v>
      </c>
      <c r="T4" s="2" t="s">
        <v>332</v>
      </c>
      <c r="U4" s="12" t="s">
        <v>343</v>
      </c>
      <c r="V4" s="12" t="s">
        <v>27</v>
      </c>
      <c r="X4" s="15"/>
    </row>
    <row r="5" spans="1:27">
      <c r="A5" s="1" t="s">
        <v>308</v>
      </c>
      <c r="H5" s="12" t="s">
        <v>34</v>
      </c>
      <c r="T5" s="2" t="s">
        <v>333</v>
      </c>
      <c r="U5" s="12" t="s">
        <v>343</v>
      </c>
      <c r="V5" s="12" t="s">
        <v>28</v>
      </c>
      <c r="X5" s="15"/>
    </row>
    <row r="6" spans="1:27">
      <c r="A6" s="3" t="s">
        <v>126</v>
      </c>
      <c r="H6" s="14" t="s">
        <v>17</v>
      </c>
      <c r="T6" s="2" t="s">
        <v>335</v>
      </c>
      <c r="U6" s="12" t="s">
        <v>345</v>
      </c>
      <c r="V6" s="12" t="s">
        <v>346</v>
      </c>
      <c r="X6" s="15"/>
    </row>
    <row r="7" spans="1:27">
      <c r="A7" s="1" t="s">
        <v>361</v>
      </c>
      <c r="H7" s="12" t="s">
        <v>18</v>
      </c>
      <c r="T7" s="2" t="s">
        <v>356</v>
      </c>
      <c r="U7" s="12" t="s">
        <v>341</v>
      </c>
      <c r="V7" s="17" t="s">
        <v>29</v>
      </c>
    </row>
    <row r="8" spans="1:27">
      <c r="A8" s="1" t="s">
        <v>21</v>
      </c>
      <c r="P8" s="14"/>
      <c r="T8" s="2" t="s">
        <v>357</v>
      </c>
      <c r="U8" s="12" t="s">
        <v>343</v>
      </c>
      <c r="V8" s="17" t="s">
        <v>30</v>
      </c>
    </row>
    <row r="9" spans="1:27">
      <c r="A9" s="1" t="s">
        <v>365</v>
      </c>
      <c r="P9" s="14"/>
      <c r="T9" s="2" t="s">
        <v>358</v>
      </c>
      <c r="U9" s="12" t="s">
        <v>343</v>
      </c>
      <c r="V9" s="18" t="s">
        <v>31</v>
      </c>
    </row>
    <row r="10" spans="1:27">
      <c r="P10" s="14"/>
      <c r="T10" s="2" t="s">
        <v>313</v>
      </c>
      <c r="U10" s="12" t="s">
        <v>343</v>
      </c>
      <c r="V10" s="18" t="s">
        <v>32</v>
      </c>
    </row>
    <row r="11" spans="1:27">
      <c r="P11" s="14"/>
      <c r="T11" s="2"/>
      <c r="U11" s="12"/>
      <c r="V11" s="17"/>
    </row>
    <row r="12" spans="1:27">
      <c r="A12" s="1" t="s">
        <v>347</v>
      </c>
      <c r="P12" s="14"/>
      <c r="T12" s="6" t="s">
        <v>355</v>
      </c>
      <c r="U12" s="6"/>
      <c r="V12" s="6"/>
      <c r="Y12" s="3"/>
      <c r="Z12" s="3"/>
      <c r="AA12" s="3"/>
    </row>
    <row r="13" spans="1:27">
      <c r="A13" s="3" t="s">
        <v>300</v>
      </c>
      <c r="B13" s="2" t="s">
        <v>127</v>
      </c>
      <c r="C13" s="3" t="s">
        <v>328</v>
      </c>
      <c r="D13" s="2" t="s">
        <v>129</v>
      </c>
      <c r="E13" s="2" t="s">
        <v>128</v>
      </c>
      <c r="F13" s="2" t="s">
        <v>131</v>
      </c>
      <c r="G13" s="3" t="s">
        <v>334</v>
      </c>
      <c r="H13" s="2" t="s">
        <v>133</v>
      </c>
      <c r="I13" s="2" t="s">
        <v>132</v>
      </c>
      <c r="J13" s="7" t="s">
        <v>312</v>
      </c>
      <c r="K13" s="7" t="s">
        <v>313</v>
      </c>
      <c r="L13" s="7" t="s">
        <v>314</v>
      </c>
      <c r="M13" s="8" t="s">
        <v>315</v>
      </c>
      <c r="N13" s="3" t="s">
        <v>4</v>
      </c>
      <c r="O13" s="2"/>
      <c r="P13" s="2"/>
      <c r="Q13" s="2"/>
      <c r="T13" s="49" t="s">
        <v>19</v>
      </c>
      <c r="U13" s="49" t="s">
        <v>338</v>
      </c>
      <c r="V13" s="49" t="s">
        <v>336</v>
      </c>
    </row>
    <row r="14" spans="1:27">
      <c r="A14" s="1" t="s">
        <v>35</v>
      </c>
      <c r="B14" s="1">
        <v>37</v>
      </c>
      <c r="C14" s="1">
        <v>112</v>
      </c>
      <c r="E14" s="1">
        <v>2</v>
      </c>
      <c r="F14" s="1">
        <v>7</v>
      </c>
      <c r="G14" s="1">
        <v>13</v>
      </c>
      <c r="J14" s="1">
        <v>1</v>
      </c>
      <c r="N14" s="1">
        <f>SUM(B14:M14)</f>
        <v>172</v>
      </c>
      <c r="P14" s="14"/>
      <c r="T14" s="8" t="s">
        <v>350</v>
      </c>
      <c r="U14" s="50" t="s">
        <v>340</v>
      </c>
      <c r="V14" s="50" t="s">
        <v>274</v>
      </c>
    </row>
    <row r="15" spans="1:27">
      <c r="P15" s="14"/>
      <c r="T15" s="8" t="s">
        <v>351</v>
      </c>
      <c r="U15" s="50" t="s">
        <v>342</v>
      </c>
      <c r="V15" s="50" t="s">
        <v>274</v>
      </c>
    </row>
    <row r="16" spans="1:27" s="3" customFormat="1">
      <c r="A16" s="1" t="s">
        <v>329</v>
      </c>
      <c r="B16" s="1"/>
      <c r="C16" s="1"/>
      <c r="D16" s="1"/>
      <c r="E16" s="1"/>
      <c r="F16" s="1"/>
      <c r="G16" s="1"/>
      <c r="H16" s="1"/>
      <c r="I16" s="1"/>
      <c r="J16" s="1"/>
      <c r="P16" s="48"/>
      <c r="T16" s="8" t="s">
        <v>352</v>
      </c>
      <c r="U16" s="50" t="s">
        <v>342</v>
      </c>
      <c r="V16" s="50" t="s">
        <v>274</v>
      </c>
      <c r="W16" s="1" t="s">
        <v>354</v>
      </c>
      <c r="X16" s="1"/>
      <c r="Y16" s="1"/>
      <c r="Z16" s="1"/>
      <c r="AA16" s="1"/>
    </row>
    <row r="17" spans="1:23">
      <c r="A17" s="2" t="s">
        <v>306</v>
      </c>
      <c r="B17" s="3" t="s">
        <v>316</v>
      </c>
      <c r="C17" s="3" t="s">
        <v>309</v>
      </c>
      <c r="D17" s="3" t="s">
        <v>310</v>
      </c>
      <c r="E17" s="2" t="s">
        <v>132</v>
      </c>
      <c r="F17" s="7" t="s">
        <v>312</v>
      </c>
      <c r="G17" s="7" t="s">
        <v>313</v>
      </c>
      <c r="H17" s="7" t="s">
        <v>314</v>
      </c>
      <c r="I17" s="8" t="s">
        <v>315</v>
      </c>
      <c r="J17" s="7" t="s">
        <v>4</v>
      </c>
      <c r="P17" s="14"/>
      <c r="T17" s="8" t="s">
        <v>334</v>
      </c>
      <c r="U17" s="50" t="s">
        <v>344</v>
      </c>
      <c r="V17" s="50" t="s">
        <v>353</v>
      </c>
      <c r="W17" s="3"/>
    </row>
    <row r="18" spans="1:23">
      <c r="A18" s="1" t="s">
        <v>35</v>
      </c>
      <c r="B18" s="1">
        <v>24</v>
      </c>
      <c r="C18" s="1">
        <v>72</v>
      </c>
      <c r="D18" s="1">
        <v>1</v>
      </c>
      <c r="F18" s="1">
        <v>4</v>
      </c>
      <c r="H18" s="1">
        <v>1</v>
      </c>
      <c r="J18" s="1">
        <f>SUM(B18:I18)</f>
        <v>102</v>
      </c>
      <c r="P18" s="14"/>
      <c r="T18" s="8" t="s">
        <v>152</v>
      </c>
      <c r="U18" s="50" t="s">
        <v>340</v>
      </c>
      <c r="V18" s="18" t="s">
        <v>349</v>
      </c>
    </row>
    <row r="19" spans="1:23">
      <c r="A19" s="1" t="s">
        <v>36</v>
      </c>
      <c r="B19" s="1">
        <v>14</v>
      </c>
      <c r="C19" s="1">
        <v>1</v>
      </c>
      <c r="D19" s="1">
        <v>27</v>
      </c>
      <c r="F19" s="1">
        <v>5</v>
      </c>
      <c r="H19" s="1">
        <v>6</v>
      </c>
      <c r="I19" s="1">
        <v>1</v>
      </c>
      <c r="J19" s="1">
        <f t="shared" ref="J19:J41" si="0">SUM(B19:I19)</f>
        <v>54</v>
      </c>
      <c r="P19" s="14"/>
      <c r="T19" s="8" t="s">
        <v>153</v>
      </c>
      <c r="U19" s="50" t="s">
        <v>342</v>
      </c>
      <c r="V19" s="18" t="s">
        <v>349</v>
      </c>
    </row>
    <row r="20" spans="1:23">
      <c r="A20" s="1" t="s">
        <v>37</v>
      </c>
      <c r="B20" s="1">
        <v>6</v>
      </c>
      <c r="C20" s="1">
        <v>41</v>
      </c>
      <c r="F20" s="1">
        <v>3</v>
      </c>
      <c r="G20" s="1">
        <v>4</v>
      </c>
      <c r="J20" s="1">
        <f t="shared" si="0"/>
        <v>54</v>
      </c>
      <c r="P20" s="14"/>
    </row>
    <row r="21" spans="1:23">
      <c r="A21" s="1" t="s">
        <v>38</v>
      </c>
      <c r="B21" s="1">
        <v>15</v>
      </c>
      <c r="C21" s="1">
        <v>70</v>
      </c>
      <c r="J21" s="1">
        <f t="shared" si="0"/>
        <v>85</v>
      </c>
      <c r="P21" s="14"/>
    </row>
    <row r="22" spans="1:23">
      <c r="A22" s="1" t="s">
        <v>39</v>
      </c>
      <c r="B22" s="1">
        <v>16</v>
      </c>
      <c r="C22" s="1">
        <v>44</v>
      </c>
      <c r="D22" s="1">
        <v>2</v>
      </c>
      <c r="E22" s="1">
        <v>1</v>
      </c>
      <c r="I22" s="1">
        <v>1</v>
      </c>
      <c r="J22" s="1">
        <f t="shared" si="0"/>
        <v>64</v>
      </c>
      <c r="P22" s="14"/>
    </row>
    <row r="23" spans="1:23">
      <c r="A23" s="1" t="s">
        <v>40</v>
      </c>
      <c r="B23" s="1">
        <v>25</v>
      </c>
      <c r="C23" s="1">
        <v>49</v>
      </c>
      <c r="D23" s="1">
        <v>6</v>
      </c>
      <c r="F23" s="1">
        <v>3</v>
      </c>
      <c r="G23" s="1">
        <v>1</v>
      </c>
      <c r="I23" s="1">
        <v>1</v>
      </c>
      <c r="J23" s="1">
        <f t="shared" si="0"/>
        <v>85</v>
      </c>
      <c r="P23" s="14"/>
    </row>
    <row r="24" spans="1:23">
      <c r="A24" s="1" t="s">
        <v>41</v>
      </c>
      <c r="B24" s="1">
        <v>11</v>
      </c>
      <c r="C24" s="1">
        <v>19</v>
      </c>
      <c r="D24" s="1">
        <v>1</v>
      </c>
      <c r="F24" s="1">
        <v>1</v>
      </c>
      <c r="G24" s="1">
        <v>2</v>
      </c>
      <c r="H24" s="1">
        <v>2</v>
      </c>
      <c r="J24" s="1">
        <f t="shared" si="0"/>
        <v>36</v>
      </c>
      <c r="P24" s="14"/>
    </row>
    <row r="25" spans="1:23">
      <c r="A25" s="1" t="s">
        <v>42</v>
      </c>
      <c r="B25" s="1">
        <v>30</v>
      </c>
      <c r="C25" s="1">
        <v>14</v>
      </c>
      <c r="D25" s="1">
        <v>3</v>
      </c>
      <c r="F25" s="1">
        <v>11</v>
      </c>
      <c r="G25" s="1">
        <v>6</v>
      </c>
      <c r="H25" s="1">
        <v>4</v>
      </c>
      <c r="J25" s="1">
        <f t="shared" si="0"/>
        <v>68</v>
      </c>
      <c r="M25" s="3"/>
      <c r="P25" s="14"/>
    </row>
    <row r="26" spans="1:23">
      <c r="A26" s="1" t="s">
        <v>43</v>
      </c>
      <c r="B26" s="1">
        <v>4</v>
      </c>
      <c r="C26" s="1">
        <v>35</v>
      </c>
      <c r="D26" s="1">
        <v>2</v>
      </c>
      <c r="F26" s="1">
        <v>4</v>
      </c>
      <c r="G26" s="1">
        <v>1</v>
      </c>
      <c r="J26" s="1">
        <f t="shared" si="0"/>
        <v>46</v>
      </c>
      <c r="P26" s="14"/>
    </row>
    <row r="27" spans="1:23">
      <c r="A27" s="1" t="s">
        <v>44</v>
      </c>
      <c r="B27" s="1">
        <v>3</v>
      </c>
      <c r="C27" s="1">
        <v>6</v>
      </c>
      <c r="D27" s="1">
        <v>1</v>
      </c>
      <c r="H27" s="1">
        <v>1</v>
      </c>
      <c r="I27" s="1">
        <v>1</v>
      </c>
      <c r="J27" s="1">
        <f t="shared" si="0"/>
        <v>12</v>
      </c>
      <c r="P27" s="14"/>
    </row>
    <row r="28" spans="1:23">
      <c r="A28" s="1" t="s">
        <v>45</v>
      </c>
      <c r="B28" s="1">
        <v>7</v>
      </c>
      <c r="C28" s="1">
        <v>26</v>
      </c>
      <c r="D28" s="1">
        <v>1</v>
      </c>
      <c r="E28" s="1">
        <v>3</v>
      </c>
      <c r="F28" s="1">
        <v>4</v>
      </c>
      <c r="J28" s="1">
        <f t="shared" si="0"/>
        <v>41</v>
      </c>
      <c r="P28" s="14"/>
    </row>
    <row r="29" spans="1:23">
      <c r="A29" s="1" t="s">
        <v>46</v>
      </c>
      <c r="B29" s="1">
        <v>6</v>
      </c>
      <c r="C29" s="1">
        <v>24</v>
      </c>
      <c r="F29" s="1">
        <v>3</v>
      </c>
      <c r="H29" s="1">
        <v>1</v>
      </c>
      <c r="I29" s="1">
        <v>1</v>
      </c>
      <c r="J29" s="1">
        <f t="shared" si="0"/>
        <v>35</v>
      </c>
      <c r="P29" s="14"/>
    </row>
    <row r="30" spans="1:23">
      <c r="A30" s="1" t="s">
        <v>47</v>
      </c>
      <c r="B30" s="1">
        <v>3</v>
      </c>
      <c r="C30" s="1">
        <v>12</v>
      </c>
      <c r="E30" s="1">
        <v>1</v>
      </c>
      <c r="F30" s="1">
        <v>1</v>
      </c>
      <c r="J30" s="1">
        <f t="shared" si="0"/>
        <v>17</v>
      </c>
      <c r="P30" s="14"/>
    </row>
    <row r="31" spans="1:23">
      <c r="A31" s="1" t="s">
        <v>48</v>
      </c>
      <c r="B31" s="1">
        <v>23</v>
      </c>
      <c r="C31" s="1">
        <v>30</v>
      </c>
      <c r="F31" s="1">
        <v>4</v>
      </c>
      <c r="G31" s="1">
        <v>4</v>
      </c>
      <c r="H31" s="1">
        <v>1</v>
      </c>
      <c r="J31" s="1">
        <f t="shared" si="0"/>
        <v>62</v>
      </c>
      <c r="P31" s="14"/>
    </row>
    <row r="32" spans="1:23">
      <c r="A32" s="1" t="s">
        <v>49</v>
      </c>
      <c r="B32" s="1">
        <v>15</v>
      </c>
      <c r="C32" s="1">
        <v>30</v>
      </c>
      <c r="F32" s="1">
        <v>2</v>
      </c>
      <c r="I32" s="1">
        <v>2</v>
      </c>
      <c r="J32" s="1">
        <f t="shared" si="0"/>
        <v>49</v>
      </c>
      <c r="P32" s="14"/>
    </row>
    <row r="33" spans="1:16">
      <c r="A33" s="1" t="s">
        <v>50</v>
      </c>
      <c r="B33" s="1">
        <v>4</v>
      </c>
      <c r="C33" s="1">
        <v>12</v>
      </c>
      <c r="D33" s="1">
        <v>2</v>
      </c>
      <c r="F33" s="1">
        <v>2</v>
      </c>
      <c r="G33" s="1">
        <v>1</v>
      </c>
      <c r="H33" s="1">
        <v>1</v>
      </c>
      <c r="I33" s="1">
        <v>1</v>
      </c>
      <c r="J33" s="1">
        <f t="shared" si="0"/>
        <v>23</v>
      </c>
      <c r="P33" s="14"/>
    </row>
    <row r="34" spans="1:16">
      <c r="A34" s="1" t="s">
        <v>51</v>
      </c>
      <c r="B34" s="1">
        <v>0</v>
      </c>
      <c r="C34" s="1">
        <v>6</v>
      </c>
      <c r="J34" s="1">
        <f t="shared" si="0"/>
        <v>6</v>
      </c>
      <c r="P34" s="14"/>
    </row>
    <row r="35" spans="1:16">
      <c r="A35" s="1" t="s">
        <v>52</v>
      </c>
      <c r="B35" s="1">
        <v>4</v>
      </c>
      <c r="C35" s="1">
        <v>17</v>
      </c>
      <c r="D35" s="1">
        <v>3</v>
      </c>
      <c r="F35" s="1">
        <v>1</v>
      </c>
      <c r="H35" s="1">
        <v>1</v>
      </c>
      <c r="I35" s="1">
        <v>2</v>
      </c>
      <c r="J35" s="1">
        <f t="shared" si="0"/>
        <v>28</v>
      </c>
      <c r="P35" s="14"/>
    </row>
    <row r="36" spans="1:16">
      <c r="A36" s="1" t="s">
        <v>53</v>
      </c>
      <c r="B36" s="1">
        <v>8</v>
      </c>
      <c r="C36" s="1">
        <v>13</v>
      </c>
      <c r="D36" s="1">
        <v>2</v>
      </c>
      <c r="F36" s="1">
        <v>1</v>
      </c>
      <c r="J36" s="1">
        <f t="shared" si="0"/>
        <v>24</v>
      </c>
      <c r="P36" s="14"/>
    </row>
    <row r="37" spans="1:16">
      <c r="A37" s="1" t="s">
        <v>54</v>
      </c>
      <c r="B37" s="1">
        <v>10</v>
      </c>
      <c r="C37" s="1">
        <v>0</v>
      </c>
      <c r="D37" s="1">
        <v>6</v>
      </c>
      <c r="H37" s="1">
        <v>3</v>
      </c>
      <c r="I37" s="1">
        <v>1</v>
      </c>
      <c r="J37" s="1">
        <f t="shared" si="0"/>
        <v>20</v>
      </c>
      <c r="P37" s="14"/>
    </row>
    <row r="38" spans="1:16">
      <c r="A38" s="1" t="s">
        <v>55</v>
      </c>
      <c r="B38" s="1">
        <v>1</v>
      </c>
      <c r="C38" s="1">
        <v>8</v>
      </c>
      <c r="F38" s="1">
        <v>6</v>
      </c>
      <c r="J38" s="1">
        <f t="shared" si="0"/>
        <v>15</v>
      </c>
      <c r="P38" s="14"/>
    </row>
    <row r="39" spans="1:16">
      <c r="A39" s="1" t="s">
        <v>56</v>
      </c>
      <c r="B39" s="1">
        <v>2</v>
      </c>
      <c r="C39" s="1">
        <v>37</v>
      </c>
      <c r="D39" s="1">
        <v>2</v>
      </c>
      <c r="F39" s="1">
        <v>2</v>
      </c>
      <c r="G39" s="1">
        <v>2</v>
      </c>
      <c r="J39" s="1">
        <f t="shared" si="0"/>
        <v>45</v>
      </c>
      <c r="P39" s="14"/>
    </row>
    <row r="40" spans="1:16">
      <c r="A40" s="1" t="s">
        <v>57</v>
      </c>
      <c r="B40" s="1">
        <v>11</v>
      </c>
      <c r="C40" s="1">
        <v>26</v>
      </c>
      <c r="E40" s="1">
        <v>1</v>
      </c>
      <c r="G40" s="1">
        <v>1</v>
      </c>
      <c r="H40" s="1">
        <v>1</v>
      </c>
      <c r="J40" s="1">
        <f t="shared" si="0"/>
        <v>40</v>
      </c>
    </row>
    <row r="41" spans="1:16">
      <c r="A41" s="23" t="s">
        <v>4</v>
      </c>
      <c r="B41" s="20">
        <f>SUM(B18:B40)</f>
        <v>242</v>
      </c>
      <c r="C41" s="20">
        <f t="shared" ref="C41:I41" si="1">SUM(C18:C40)</f>
        <v>592</v>
      </c>
      <c r="D41" s="20">
        <f t="shared" si="1"/>
        <v>59</v>
      </c>
      <c r="E41" s="20">
        <f t="shared" si="1"/>
        <v>6</v>
      </c>
      <c r="F41" s="20">
        <f t="shared" si="1"/>
        <v>57</v>
      </c>
      <c r="G41" s="20">
        <f t="shared" si="1"/>
        <v>22</v>
      </c>
      <c r="H41" s="20">
        <f t="shared" si="1"/>
        <v>22</v>
      </c>
      <c r="I41" s="20">
        <f t="shared" si="1"/>
        <v>11</v>
      </c>
      <c r="J41" s="20">
        <f t="shared" si="0"/>
        <v>1011</v>
      </c>
    </row>
    <row r="42" spans="1:16">
      <c r="L42" s="3"/>
      <c r="M42" s="3"/>
    </row>
    <row r="43" spans="1:16">
      <c r="A43" s="1" t="s">
        <v>330</v>
      </c>
    </row>
    <row r="44" spans="1:16">
      <c r="A44" s="2" t="s">
        <v>307</v>
      </c>
      <c r="B44" s="3" t="s">
        <v>316</v>
      </c>
      <c r="C44" s="3" t="s">
        <v>309</v>
      </c>
      <c r="D44" s="3" t="s">
        <v>310</v>
      </c>
      <c r="E44" s="2" t="s">
        <v>132</v>
      </c>
      <c r="F44" s="7" t="s">
        <v>312</v>
      </c>
      <c r="G44" s="7" t="s">
        <v>313</v>
      </c>
      <c r="H44" s="7" t="s">
        <v>314</v>
      </c>
      <c r="I44" s="8" t="s">
        <v>315</v>
      </c>
      <c r="J44" s="7" t="s">
        <v>4</v>
      </c>
      <c r="M44" s="3"/>
    </row>
    <row r="45" spans="1:16">
      <c r="A45" s="1" t="s">
        <v>35</v>
      </c>
      <c r="B45" s="1">
        <v>6</v>
      </c>
      <c r="C45" s="1">
        <v>25</v>
      </c>
      <c r="D45" s="1">
        <v>1</v>
      </c>
      <c r="E45" s="1">
        <v>1</v>
      </c>
      <c r="F45" s="1">
        <v>1</v>
      </c>
      <c r="G45" s="1">
        <v>3</v>
      </c>
      <c r="J45" s="1">
        <f>SUM(B45:I45)</f>
        <v>37</v>
      </c>
      <c r="M45" s="3"/>
    </row>
    <row r="46" spans="1:16">
      <c r="A46" s="1" t="s">
        <v>36</v>
      </c>
      <c r="B46" s="1">
        <v>29</v>
      </c>
      <c r="C46" s="1">
        <v>42</v>
      </c>
      <c r="F46" s="1">
        <v>5</v>
      </c>
      <c r="G46" s="1">
        <v>1</v>
      </c>
      <c r="J46" s="1">
        <f t="shared" ref="J46:J73" si="2">SUM(B46:I46)</f>
        <v>77</v>
      </c>
    </row>
    <row r="47" spans="1:16">
      <c r="A47" s="1" t="s">
        <v>37</v>
      </c>
      <c r="B47" s="1">
        <v>18</v>
      </c>
      <c r="C47" s="1">
        <v>32</v>
      </c>
      <c r="F47" s="1">
        <v>5</v>
      </c>
      <c r="G47" s="1">
        <v>1</v>
      </c>
      <c r="J47" s="1">
        <f t="shared" si="2"/>
        <v>56</v>
      </c>
    </row>
    <row r="48" spans="1:16">
      <c r="A48" s="1" t="s">
        <v>38</v>
      </c>
      <c r="B48" s="1">
        <v>15</v>
      </c>
      <c r="C48" s="1">
        <v>43</v>
      </c>
      <c r="D48" s="1">
        <v>1</v>
      </c>
      <c r="F48" s="1">
        <v>1</v>
      </c>
      <c r="G48" s="1">
        <v>1</v>
      </c>
      <c r="J48" s="1">
        <f t="shared" si="2"/>
        <v>61</v>
      </c>
    </row>
    <row r="49" spans="1:10">
      <c r="A49" s="1" t="s">
        <v>39</v>
      </c>
      <c r="B49" s="1">
        <v>10</v>
      </c>
      <c r="C49" s="1">
        <v>17</v>
      </c>
      <c r="E49" s="1">
        <v>4</v>
      </c>
      <c r="G49" s="1">
        <v>0</v>
      </c>
      <c r="J49" s="1">
        <f t="shared" si="2"/>
        <v>31</v>
      </c>
    </row>
    <row r="50" spans="1:10">
      <c r="A50" s="1" t="s">
        <v>40</v>
      </c>
      <c r="B50" s="1">
        <v>7</v>
      </c>
      <c r="C50" s="1">
        <v>17</v>
      </c>
      <c r="F50" s="1">
        <v>3</v>
      </c>
      <c r="G50" s="1">
        <v>0</v>
      </c>
      <c r="H50" s="1">
        <v>2</v>
      </c>
      <c r="J50" s="1">
        <f t="shared" si="2"/>
        <v>29</v>
      </c>
    </row>
    <row r="51" spans="1:10">
      <c r="A51" s="1" t="s">
        <v>41</v>
      </c>
      <c r="B51" s="1">
        <v>3</v>
      </c>
      <c r="C51" s="1">
        <v>10</v>
      </c>
      <c r="G51" s="1">
        <v>0</v>
      </c>
      <c r="J51" s="1">
        <f t="shared" si="2"/>
        <v>13</v>
      </c>
    </row>
    <row r="52" spans="1:10">
      <c r="A52" s="1" t="s">
        <v>42</v>
      </c>
      <c r="B52" s="1">
        <v>3</v>
      </c>
      <c r="C52" s="1">
        <v>30</v>
      </c>
      <c r="D52" s="1">
        <v>1</v>
      </c>
      <c r="G52" s="1">
        <v>0</v>
      </c>
      <c r="J52" s="1">
        <f t="shared" si="2"/>
        <v>34</v>
      </c>
    </row>
    <row r="53" spans="1:10">
      <c r="A53" s="1" t="s">
        <v>43</v>
      </c>
      <c r="B53" s="1">
        <v>4</v>
      </c>
      <c r="C53" s="1">
        <v>7</v>
      </c>
      <c r="E53" s="1">
        <v>1</v>
      </c>
      <c r="F53" s="1">
        <v>1</v>
      </c>
      <c r="G53" s="1">
        <v>0</v>
      </c>
      <c r="J53" s="1">
        <f t="shared" si="2"/>
        <v>13</v>
      </c>
    </row>
    <row r="54" spans="1:10">
      <c r="A54" s="1" t="s">
        <v>44</v>
      </c>
      <c r="B54" s="1">
        <v>18</v>
      </c>
      <c r="C54" s="1">
        <v>16</v>
      </c>
      <c r="F54" s="1">
        <v>1</v>
      </c>
      <c r="G54" s="1">
        <v>2</v>
      </c>
      <c r="J54" s="1">
        <f t="shared" si="2"/>
        <v>37</v>
      </c>
    </row>
    <row r="55" spans="1:10">
      <c r="A55" s="1" t="s">
        <v>45</v>
      </c>
      <c r="B55" s="1">
        <v>11</v>
      </c>
      <c r="C55" s="1">
        <v>31</v>
      </c>
      <c r="D55" s="1">
        <v>1</v>
      </c>
      <c r="F55" s="1">
        <v>2</v>
      </c>
      <c r="G55" s="1">
        <v>1</v>
      </c>
      <c r="H55" s="1">
        <v>2</v>
      </c>
      <c r="J55" s="1">
        <f t="shared" si="2"/>
        <v>48</v>
      </c>
    </row>
    <row r="56" spans="1:10">
      <c r="A56" s="1" t="s">
        <v>46</v>
      </c>
      <c r="B56" s="1">
        <v>12</v>
      </c>
      <c r="C56" s="1">
        <v>32</v>
      </c>
      <c r="D56" s="1">
        <v>2</v>
      </c>
      <c r="F56" s="1">
        <v>2</v>
      </c>
      <c r="G56" s="1">
        <v>3</v>
      </c>
      <c r="H56" s="1">
        <v>2</v>
      </c>
      <c r="I56" s="1">
        <v>1</v>
      </c>
      <c r="J56" s="1">
        <f t="shared" si="2"/>
        <v>54</v>
      </c>
    </row>
    <row r="57" spans="1:10">
      <c r="A57" s="1" t="s">
        <v>47</v>
      </c>
      <c r="B57" s="1">
        <v>7</v>
      </c>
      <c r="C57" s="1">
        <v>23</v>
      </c>
      <c r="D57" s="1">
        <v>2</v>
      </c>
      <c r="F57" s="1">
        <v>1</v>
      </c>
      <c r="G57" s="1">
        <v>0</v>
      </c>
      <c r="H57" s="1">
        <v>1</v>
      </c>
      <c r="J57" s="1">
        <f t="shared" si="2"/>
        <v>34</v>
      </c>
    </row>
    <row r="58" spans="1:10">
      <c r="A58" s="1" t="s">
        <v>48</v>
      </c>
      <c r="B58" s="1">
        <v>10</v>
      </c>
      <c r="C58" s="1">
        <v>22</v>
      </c>
      <c r="D58" s="1">
        <v>5</v>
      </c>
      <c r="E58" s="1">
        <v>1</v>
      </c>
      <c r="F58" s="1">
        <v>2</v>
      </c>
      <c r="G58" s="1">
        <v>0</v>
      </c>
      <c r="H58" s="1">
        <v>1</v>
      </c>
      <c r="J58" s="1">
        <f t="shared" si="2"/>
        <v>41</v>
      </c>
    </row>
    <row r="59" spans="1:10">
      <c r="A59" s="1" t="s">
        <v>49</v>
      </c>
      <c r="B59" s="1">
        <v>14</v>
      </c>
      <c r="C59" s="1">
        <v>51</v>
      </c>
      <c r="F59" s="1">
        <v>1</v>
      </c>
      <c r="G59" s="1">
        <v>0</v>
      </c>
      <c r="I59" s="1">
        <v>1</v>
      </c>
      <c r="J59" s="1">
        <f t="shared" si="2"/>
        <v>67</v>
      </c>
    </row>
    <row r="60" spans="1:10">
      <c r="A60" s="1" t="s">
        <v>50</v>
      </c>
      <c r="B60" s="1">
        <v>8</v>
      </c>
      <c r="C60" s="1">
        <v>26</v>
      </c>
      <c r="G60" s="1">
        <v>2</v>
      </c>
      <c r="J60" s="1">
        <f t="shared" si="2"/>
        <v>36</v>
      </c>
    </row>
    <row r="61" spans="1:10">
      <c r="A61" s="1" t="s">
        <v>51</v>
      </c>
      <c r="B61" s="1">
        <v>1</v>
      </c>
      <c r="C61" s="1">
        <v>4</v>
      </c>
      <c r="F61" s="1">
        <v>3</v>
      </c>
      <c r="G61" s="1">
        <v>1</v>
      </c>
      <c r="H61" s="1">
        <v>1</v>
      </c>
      <c r="J61" s="1">
        <f t="shared" si="2"/>
        <v>10</v>
      </c>
    </row>
    <row r="62" spans="1:10">
      <c r="A62" s="1" t="s">
        <v>52</v>
      </c>
      <c r="B62" s="1">
        <v>4</v>
      </c>
      <c r="C62" s="1">
        <v>32</v>
      </c>
      <c r="D62" s="1">
        <v>2</v>
      </c>
      <c r="G62" s="1">
        <v>3</v>
      </c>
      <c r="J62" s="1">
        <f t="shared" si="2"/>
        <v>41</v>
      </c>
    </row>
    <row r="63" spans="1:10">
      <c r="A63" s="1" t="s">
        <v>53</v>
      </c>
      <c r="B63" s="1">
        <v>13</v>
      </c>
      <c r="C63" s="1">
        <v>27</v>
      </c>
      <c r="D63" s="1">
        <v>2</v>
      </c>
      <c r="F63" s="1">
        <v>3</v>
      </c>
      <c r="G63" s="1">
        <v>0</v>
      </c>
      <c r="H63" s="1">
        <v>1</v>
      </c>
      <c r="J63" s="1">
        <f t="shared" si="2"/>
        <v>46</v>
      </c>
    </row>
    <row r="64" spans="1:10">
      <c r="A64" s="1" t="s">
        <v>54</v>
      </c>
      <c r="B64" s="1">
        <v>2</v>
      </c>
      <c r="C64" s="1">
        <v>31</v>
      </c>
      <c r="D64" s="1">
        <v>2</v>
      </c>
      <c r="G64" s="1">
        <v>0</v>
      </c>
      <c r="J64" s="1">
        <f t="shared" si="2"/>
        <v>35</v>
      </c>
    </row>
    <row r="65" spans="1:23">
      <c r="A65" s="1" t="s">
        <v>55</v>
      </c>
      <c r="B65" s="1">
        <v>1</v>
      </c>
      <c r="C65" s="1">
        <v>10</v>
      </c>
      <c r="F65" s="1">
        <v>1</v>
      </c>
      <c r="G65" s="1">
        <v>0</v>
      </c>
      <c r="J65" s="1">
        <f t="shared" si="2"/>
        <v>12</v>
      </c>
    </row>
    <row r="66" spans="1:23">
      <c r="A66" s="1" t="s">
        <v>56</v>
      </c>
      <c r="B66" s="1">
        <v>5</v>
      </c>
      <c r="C66" s="1">
        <v>20</v>
      </c>
      <c r="D66" s="1">
        <v>3</v>
      </c>
      <c r="G66" s="1">
        <v>0</v>
      </c>
      <c r="J66" s="1">
        <f t="shared" si="2"/>
        <v>28</v>
      </c>
    </row>
    <row r="67" spans="1:23">
      <c r="A67" s="1" t="s">
        <v>57</v>
      </c>
      <c r="B67" s="1">
        <v>15</v>
      </c>
      <c r="C67" s="1">
        <v>31</v>
      </c>
      <c r="F67" s="1">
        <v>3</v>
      </c>
      <c r="G67" s="1">
        <v>2</v>
      </c>
      <c r="H67" s="1">
        <v>1</v>
      </c>
      <c r="I67" s="1">
        <v>2</v>
      </c>
      <c r="J67" s="1">
        <f t="shared" si="2"/>
        <v>54</v>
      </c>
    </row>
    <row r="68" spans="1:23">
      <c r="A68" s="1" t="s">
        <v>58</v>
      </c>
      <c r="B68" s="1">
        <v>10</v>
      </c>
      <c r="C68" s="1">
        <v>23</v>
      </c>
      <c r="D68" s="1">
        <v>1</v>
      </c>
      <c r="E68" s="1">
        <v>1</v>
      </c>
      <c r="F68" s="1">
        <v>2</v>
      </c>
      <c r="G68" s="1">
        <v>0</v>
      </c>
      <c r="J68" s="1">
        <f t="shared" si="2"/>
        <v>37</v>
      </c>
    </row>
    <row r="69" spans="1:23">
      <c r="A69" s="1" t="s">
        <v>59</v>
      </c>
      <c r="B69" s="1">
        <v>14</v>
      </c>
      <c r="C69" s="1">
        <v>23</v>
      </c>
      <c r="D69" s="1">
        <v>2</v>
      </c>
      <c r="G69" s="1">
        <v>1</v>
      </c>
      <c r="J69" s="1">
        <f>SUM(B69:I69)</f>
        <v>40</v>
      </c>
    </row>
    <row r="70" spans="1:23">
      <c r="A70" s="1" t="s">
        <v>60</v>
      </c>
      <c r="B70" s="1">
        <v>8</v>
      </c>
      <c r="C70" s="1">
        <v>30</v>
      </c>
      <c r="D70" s="1">
        <v>1</v>
      </c>
      <c r="F70" s="1">
        <v>2</v>
      </c>
      <c r="G70" s="1">
        <v>0</v>
      </c>
      <c r="J70" s="1">
        <f t="shared" si="2"/>
        <v>41</v>
      </c>
      <c r="W70" s="41"/>
    </row>
    <row r="71" spans="1:23">
      <c r="A71" s="1" t="s">
        <v>61</v>
      </c>
      <c r="B71" s="1">
        <v>15</v>
      </c>
      <c r="C71" s="1">
        <v>33</v>
      </c>
      <c r="F71" s="1">
        <v>2</v>
      </c>
      <c r="G71" s="1">
        <v>0</v>
      </c>
      <c r="I71" s="1">
        <v>2</v>
      </c>
      <c r="J71" s="1">
        <f t="shared" si="2"/>
        <v>52</v>
      </c>
      <c r="W71" s="41"/>
    </row>
    <row r="72" spans="1:23">
      <c r="A72" s="1" t="s">
        <v>62</v>
      </c>
      <c r="B72" s="1">
        <v>7</v>
      </c>
      <c r="C72" s="1">
        <v>20</v>
      </c>
      <c r="F72" s="1">
        <v>4</v>
      </c>
      <c r="G72" s="1">
        <v>3</v>
      </c>
      <c r="J72" s="1">
        <f t="shared" si="2"/>
        <v>34</v>
      </c>
      <c r="W72" s="41"/>
    </row>
    <row r="73" spans="1:23">
      <c r="A73" s="23" t="s">
        <v>4</v>
      </c>
      <c r="B73" s="20">
        <f>SUM(B45:B72)</f>
        <v>270</v>
      </c>
      <c r="C73" s="20">
        <f t="shared" ref="C73:I73" si="3">SUM(C45:C72)</f>
        <v>708</v>
      </c>
      <c r="D73" s="20">
        <f t="shared" si="3"/>
        <v>26</v>
      </c>
      <c r="E73" s="20">
        <f t="shared" si="3"/>
        <v>8</v>
      </c>
      <c r="F73" s="20">
        <f t="shared" si="3"/>
        <v>45</v>
      </c>
      <c r="G73" s="20">
        <f t="shared" si="3"/>
        <v>24</v>
      </c>
      <c r="H73" s="20">
        <f t="shared" si="3"/>
        <v>11</v>
      </c>
      <c r="I73" s="20">
        <f t="shared" si="3"/>
        <v>6</v>
      </c>
      <c r="J73" s="20">
        <f t="shared" si="2"/>
        <v>1098</v>
      </c>
      <c r="W73" s="41"/>
    </row>
    <row r="74" spans="1:23">
      <c r="W74" s="41"/>
    </row>
    <row r="75" spans="1:23">
      <c r="W75" s="41"/>
    </row>
    <row r="76" spans="1:23">
      <c r="A76" s="1" t="s">
        <v>327</v>
      </c>
    </row>
    <row r="77" spans="1:23">
      <c r="A77" s="3" t="s">
        <v>317</v>
      </c>
      <c r="B77" s="3" t="s">
        <v>316</v>
      </c>
      <c r="C77" s="3" t="s">
        <v>321</v>
      </c>
      <c r="D77" s="2" t="s">
        <v>132</v>
      </c>
      <c r="E77" s="3" t="s">
        <v>323</v>
      </c>
      <c r="F77" s="3" t="s">
        <v>325</v>
      </c>
      <c r="G77" s="7" t="s">
        <v>4</v>
      </c>
    </row>
    <row r="78" spans="1:23">
      <c r="A78" s="1" t="s">
        <v>35</v>
      </c>
      <c r="B78" s="1">
        <v>1</v>
      </c>
      <c r="C78" s="1">
        <v>1</v>
      </c>
      <c r="D78" s="1">
        <v>1</v>
      </c>
      <c r="E78" s="1">
        <v>1</v>
      </c>
      <c r="G78" s="1">
        <f t="shared" ref="G78:G102" si="4">SUM(B78:F78)</f>
        <v>4</v>
      </c>
    </row>
    <row r="79" spans="1:23">
      <c r="A79" s="1" t="s">
        <v>36</v>
      </c>
      <c r="B79" s="1">
        <v>17</v>
      </c>
      <c r="C79" s="1">
        <v>5</v>
      </c>
      <c r="D79" s="1">
        <v>8</v>
      </c>
      <c r="E79" s="1">
        <v>6</v>
      </c>
      <c r="F79" s="1">
        <v>4</v>
      </c>
      <c r="G79" s="1">
        <f t="shared" si="4"/>
        <v>40</v>
      </c>
    </row>
    <row r="80" spans="1:23">
      <c r="A80" s="1" t="s">
        <v>37</v>
      </c>
      <c r="B80" s="1">
        <v>16</v>
      </c>
      <c r="C80" s="1">
        <v>7</v>
      </c>
      <c r="D80" s="1">
        <v>4</v>
      </c>
      <c r="E80" s="1">
        <v>1</v>
      </c>
      <c r="F80" s="1">
        <v>5</v>
      </c>
      <c r="G80" s="1">
        <f t="shared" si="4"/>
        <v>33</v>
      </c>
    </row>
    <row r="81" spans="1:7">
      <c r="A81" s="1" t="s">
        <v>38</v>
      </c>
      <c r="B81" s="1">
        <v>6</v>
      </c>
      <c r="C81" s="1">
        <v>6</v>
      </c>
      <c r="D81" s="1">
        <v>1</v>
      </c>
      <c r="E81" s="1">
        <v>3</v>
      </c>
      <c r="F81" s="1">
        <v>1</v>
      </c>
      <c r="G81" s="1">
        <f t="shared" si="4"/>
        <v>17</v>
      </c>
    </row>
    <row r="82" spans="1:7">
      <c r="A82" s="1" t="s">
        <v>39</v>
      </c>
      <c r="B82" s="1">
        <v>32</v>
      </c>
      <c r="C82" s="1">
        <v>8</v>
      </c>
      <c r="D82" s="1">
        <v>19</v>
      </c>
      <c r="E82" s="1">
        <v>9</v>
      </c>
      <c r="F82" s="1">
        <v>10</v>
      </c>
      <c r="G82" s="1">
        <f t="shared" si="4"/>
        <v>78</v>
      </c>
    </row>
    <row r="83" spans="1:7">
      <c r="A83" s="1" t="s">
        <v>40</v>
      </c>
      <c r="B83" s="1">
        <v>27</v>
      </c>
      <c r="C83" s="1">
        <v>9</v>
      </c>
      <c r="D83" s="1">
        <v>18</v>
      </c>
      <c r="E83" s="1">
        <v>5</v>
      </c>
      <c r="F83" s="1">
        <v>6</v>
      </c>
      <c r="G83" s="1">
        <f t="shared" si="4"/>
        <v>65</v>
      </c>
    </row>
    <row r="84" spans="1:7">
      <c r="A84" s="1" t="s">
        <v>41</v>
      </c>
      <c r="B84" s="1">
        <v>9</v>
      </c>
      <c r="C84" s="1">
        <v>3</v>
      </c>
      <c r="D84" s="1">
        <v>5</v>
      </c>
      <c r="E84" s="1">
        <v>3</v>
      </c>
      <c r="F84" s="1">
        <v>5</v>
      </c>
      <c r="G84" s="1">
        <f t="shared" si="4"/>
        <v>25</v>
      </c>
    </row>
    <row r="85" spans="1:7">
      <c r="A85" s="1" t="s">
        <v>42</v>
      </c>
      <c r="B85" s="1">
        <f>31+26</f>
        <v>57</v>
      </c>
      <c r="C85" s="1">
        <v>13</v>
      </c>
      <c r="D85" s="1">
        <v>32</v>
      </c>
      <c r="E85" s="1">
        <v>19</v>
      </c>
      <c r="F85" s="1">
        <v>18</v>
      </c>
      <c r="G85" s="1">
        <f t="shared" si="4"/>
        <v>139</v>
      </c>
    </row>
    <row r="86" spans="1:7">
      <c r="A86" s="1" t="s">
        <v>43</v>
      </c>
      <c r="B86" s="1">
        <v>9</v>
      </c>
      <c r="C86" s="1">
        <v>2</v>
      </c>
      <c r="D86" s="1">
        <v>12</v>
      </c>
      <c r="E86" s="1">
        <v>2</v>
      </c>
      <c r="F86" s="1">
        <v>8</v>
      </c>
      <c r="G86" s="1">
        <f t="shared" si="4"/>
        <v>33</v>
      </c>
    </row>
    <row r="87" spans="1:7">
      <c r="A87" s="1" t="s">
        <v>44</v>
      </c>
      <c r="B87" s="1">
        <v>19</v>
      </c>
      <c r="C87" s="1">
        <v>5</v>
      </c>
      <c r="D87" s="1">
        <v>8</v>
      </c>
      <c r="E87" s="1">
        <v>4</v>
      </c>
      <c r="F87" s="1">
        <v>11</v>
      </c>
      <c r="G87" s="1">
        <f t="shared" si="4"/>
        <v>47</v>
      </c>
    </row>
    <row r="88" spans="1:7">
      <c r="A88" s="1" t="s">
        <v>45</v>
      </c>
      <c r="B88" s="1">
        <f>56+4</f>
        <v>60</v>
      </c>
      <c r="C88" s="1">
        <v>14</v>
      </c>
      <c r="D88" s="1">
        <f>18+16+15+1</f>
        <v>50</v>
      </c>
      <c r="E88" s="1">
        <v>23</v>
      </c>
      <c r="F88" s="1">
        <f>29+4</f>
        <v>33</v>
      </c>
      <c r="G88" s="1">
        <f t="shared" si="4"/>
        <v>180</v>
      </c>
    </row>
    <row r="89" spans="1:7">
      <c r="A89" s="1" t="s">
        <v>46</v>
      </c>
      <c r="B89" s="1">
        <v>1</v>
      </c>
      <c r="C89" s="1">
        <v>1</v>
      </c>
      <c r="D89" s="1">
        <v>3</v>
      </c>
      <c r="G89" s="1">
        <f t="shared" si="4"/>
        <v>5</v>
      </c>
    </row>
    <row r="90" spans="1:7">
      <c r="A90" s="1" t="s">
        <v>47</v>
      </c>
      <c r="B90" s="1">
        <v>31</v>
      </c>
      <c r="C90" s="1">
        <v>8</v>
      </c>
      <c r="D90" s="1">
        <v>22</v>
      </c>
      <c r="E90" s="1">
        <v>16</v>
      </c>
      <c r="F90" s="1">
        <v>11</v>
      </c>
      <c r="G90" s="1">
        <f t="shared" si="4"/>
        <v>88</v>
      </c>
    </row>
    <row r="91" spans="1:7">
      <c r="A91" s="1" t="s">
        <v>48</v>
      </c>
      <c r="B91" s="1">
        <v>22</v>
      </c>
      <c r="C91" s="1">
        <v>8</v>
      </c>
      <c r="D91" s="1">
        <v>8</v>
      </c>
      <c r="G91" s="1">
        <f t="shared" si="4"/>
        <v>38</v>
      </c>
    </row>
    <row r="92" spans="1:7">
      <c r="A92" s="1" t="s">
        <v>49</v>
      </c>
      <c r="B92" s="1">
        <v>18</v>
      </c>
      <c r="C92" s="1">
        <v>7</v>
      </c>
      <c r="D92" s="1">
        <v>23</v>
      </c>
      <c r="G92" s="1">
        <f t="shared" si="4"/>
        <v>48</v>
      </c>
    </row>
    <row r="93" spans="1:7">
      <c r="A93" s="1" t="s">
        <v>50</v>
      </c>
      <c r="B93" s="1">
        <v>9</v>
      </c>
      <c r="C93" s="1">
        <v>3</v>
      </c>
      <c r="D93" s="1">
        <v>9</v>
      </c>
      <c r="G93" s="1">
        <f t="shared" si="4"/>
        <v>21</v>
      </c>
    </row>
    <row r="94" spans="1:7">
      <c r="A94" s="1" t="s">
        <v>51</v>
      </c>
      <c r="B94" s="1">
        <v>23</v>
      </c>
      <c r="C94" s="1">
        <v>11</v>
      </c>
      <c r="D94" s="1">
        <v>15</v>
      </c>
      <c r="E94" s="1">
        <v>3</v>
      </c>
      <c r="F94" s="1">
        <v>1</v>
      </c>
      <c r="G94" s="1">
        <f t="shared" si="4"/>
        <v>53</v>
      </c>
    </row>
    <row r="95" spans="1:7">
      <c r="A95" s="1" t="s">
        <v>52</v>
      </c>
      <c r="B95" s="1">
        <v>9</v>
      </c>
      <c r="C95" s="1">
        <v>4</v>
      </c>
      <c r="D95" s="1">
        <v>8</v>
      </c>
      <c r="E95" s="1">
        <v>6</v>
      </c>
      <c r="F95" s="1">
        <v>2</v>
      </c>
      <c r="G95" s="1">
        <f t="shared" si="4"/>
        <v>29</v>
      </c>
    </row>
    <row r="96" spans="1:7">
      <c r="A96" s="1" t="s">
        <v>53</v>
      </c>
      <c r="B96" s="1">
        <v>19</v>
      </c>
      <c r="C96" s="1">
        <v>4</v>
      </c>
      <c r="D96" s="1">
        <v>10</v>
      </c>
      <c r="E96" s="1">
        <v>6</v>
      </c>
      <c r="F96" s="1">
        <v>7</v>
      </c>
      <c r="G96" s="1">
        <f t="shared" si="4"/>
        <v>46</v>
      </c>
    </row>
    <row r="97" spans="1:10">
      <c r="A97" s="1" t="s">
        <v>54</v>
      </c>
      <c r="B97" s="1">
        <v>5</v>
      </c>
      <c r="C97" s="1">
        <v>7</v>
      </c>
      <c r="D97" s="1">
        <v>8</v>
      </c>
      <c r="E97" s="1">
        <v>4</v>
      </c>
      <c r="F97" s="1">
        <v>1</v>
      </c>
      <c r="G97" s="1">
        <f t="shared" si="4"/>
        <v>25</v>
      </c>
    </row>
    <row r="98" spans="1:10">
      <c r="A98" s="1" t="s">
        <v>55</v>
      </c>
      <c r="B98" s="1">
        <v>1</v>
      </c>
      <c r="E98" s="1">
        <v>2</v>
      </c>
      <c r="G98" s="1">
        <f t="shared" si="4"/>
        <v>3</v>
      </c>
    </row>
    <row r="99" spans="1:10">
      <c r="A99" s="1" t="s">
        <v>56</v>
      </c>
      <c r="B99" s="1">
        <v>2</v>
      </c>
      <c r="C99" s="1">
        <v>1</v>
      </c>
      <c r="D99" s="1">
        <v>1</v>
      </c>
      <c r="F99" s="1">
        <v>2</v>
      </c>
      <c r="G99" s="1">
        <f t="shared" si="4"/>
        <v>6</v>
      </c>
    </row>
    <row r="100" spans="1:10">
      <c r="A100" s="1" t="s">
        <v>57</v>
      </c>
      <c r="B100" s="1">
        <v>5</v>
      </c>
      <c r="C100" s="1">
        <v>2</v>
      </c>
      <c r="D100" s="1">
        <v>4</v>
      </c>
      <c r="F100" s="1">
        <v>1</v>
      </c>
      <c r="G100" s="1">
        <f t="shared" si="4"/>
        <v>12</v>
      </c>
    </row>
    <row r="101" spans="1:10">
      <c r="A101" s="1" t="s">
        <v>58</v>
      </c>
      <c r="B101" s="1">
        <v>1</v>
      </c>
      <c r="C101" s="1">
        <v>2</v>
      </c>
      <c r="F101" s="1">
        <v>1</v>
      </c>
      <c r="G101" s="1">
        <f t="shared" si="4"/>
        <v>4</v>
      </c>
    </row>
    <row r="102" spans="1:10">
      <c r="A102" s="23" t="s">
        <v>4</v>
      </c>
      <c r="B102" s="20">
        <f>SUM(B78:B101)</f>
        <v>399</v>
      </c>
      <c r="C102" s="20">
        <f t="shared" ref="C102:F102" si="5">SUM(C78:C101)</f>
        <v>131</v>
      </c>
      <c r="D102" s="20">
        <f t="shared" si="5"/>
        <v>269</v>
      </c>
      <c r="E102" s="20">
        <f t="shared" si="5"/>
        <v>113</v>
      </c>
      <c r="F102" s="20">
        <f t="shared" si="5"/>
        <v>127</v>
      </c>
      <c r="G102" s="20">
        <f t="shared" si="4"/>
        <v>1039</v>
      </c>
      <c r="H102" s="3"/>
      <c r="I102" s="3"/>
    </row>
    <row r="103" spans="1:10">
      <c r="I103" s="3"/>
      <c r="J103" s="3"/>
    </row>
    <row r="104" spans="1:10">
      <c r="A104" s="1" t="s">
        <v>327</v>
      </c>
      <c r="B104" s="3"/>
      <c r="C104" s="3"/>
      <c r="D104" s="3"/>
      <c r="E104" s="3"/>
      <c r="F104" s="3"/>
      <c r="G104" s="3"/>
      <c r="H104" s="3"/>
    </row>
    <row r="105" spans="1:10">
      <c r="A105" s="1" t="s">
        <v>319</v>
      </c>
      <c r="B105" s="3" t="s">
        <v>316</v>
      </c>
      <c r="C105" s="3" t="s">
        <v>321</v>
      </c>
      <c r="D105" s="2" t="s">
        <v>132</v>
      </c>
      <c r="E105" s="3" t="s">
        <v>323</v>
      </c>
      <c r="F105" s="3" t="s">
        <v>325</v>
      </c>
      <c r="G105" s="7" t="s">
        <v>4</v>
      </c>
    </row>
    <row r="106" spans="1:10">
      <c r="A106" s="1" t="s">
        <v>35</v>
      </c>
      <c r="B106" s="1">
        <v>15</v>
      </c>
      <c r="C106" s="1">
        <v>18</v>
      </c>
      <c r="D106" s="1">
        <v>13</v>
      </c>
      <c r="E106" s="1">
        <v>12</v>
      </c>
      <c r="F106" s="1">
        <v>14</v>
      </c>
      <c r="G106" s="1">
        <f t="shared" ref="G106:G116" si="6">SUM(B106:F106)</f>
        <v>72</v>
      </c>
    </row>
    <row r="107" spans="1:10">
      <c r="A107" s="1" t="s">
        <v>36</v>
      </c>
      <c r="B107" s="1">
        <v>9</v>
      </c>
      <c r="C107" s="1">
        <v>2</v>
      </c>
      <c r="D107" s="1">
        <v>1</v>
      </c>
      <c r="E107" s="1">
        <v>1</v>
      </c>
      <c r="G107" s="1">
        <f t="shared" si="6"/>
        <v>13</v>
      </c>
    </row>
    <row r="108" spans="1:10">
      <c r="A108" s="1" t="s">
        <v>37</v>
      </c>
      <c r="B108" s="1">
        <v>10</v>
      </c>
      <c r="C108" s="1">
        <v>5</v>
      </c>
      <c r="D108" s="1">
        <v>13</v>
      </c>
      <c r="E108" s="1">
        <v>3</v>
      </c>
      <c r="F108" s="1">
        <v>4</v>
      </c>
      <c r="G108" s="1">
        <f t="shared" si="6"/>
        <v>35</v>
      </c>
    </row>
    <row r="109" spans="1:10">
      <c r="A109" s="1" t="s">
        <v>38</v>
      </c>
      <c r="B109" s="1">
        <v>14</v>
      </c>
      <c r="C109" s="1">
        <v>7</v>
      </c>
      <c r="D109" s="1">
        <v>7</v>
      </c>
      <c r="E109" s="1">
        <v>7</v>
      </c>
      <c r="F109" s="1">
        <v>6</v>
      </c>
      <c r="G109" s="1">
        <f t="shared" si="6"/>
        <v>41</v>
      </c>
    </row>
    <row r="110" spans="1:10">
      <c r="A110" s="1" t="s">
        <v>39</v>
      </c>
      <c r="B110" s="1">
        <v>10</v>
      </c>
      <c r="C110" s="1">
        <v>5</v>
      </c>
      <c r="D110" s="1">
        <v>13</v>
      </c>
      <c r="E110" s="1">
        <v>3</v>
      </c>
      <c r="F110" s="1">
        <v>4</v>
      </c>
      <c r="G110" s="1">
        <f t="shared" si="6"/>
        <v>35</v>
      </c>
    </row>
    <row r="111" spans="1:10">
      <c r="A111" s="1" t="s">
        <v>40</v>
      </c>
      <c r="B111" s="1">
        <v>26</v>
      </c>
      <c r="C111" s="1">
        <v>13</v>
      </c>
      <c r="D111" s="1">
        <v>7</v>
      </c>
      <c r="E111" s="1">
        <v>4</v>
      </c>
      <c r="F111" s="1">
        <v>6</v>
      </c>
      <c r="G111" s="1">
        <f t="shared" si="6"/>
        <v>56</v>
      </c>
    </row>
    <row r="112" spans="1:10">
      <c r="A112" s="1" t="s">
        <v>41</v>
      </c>
      <c r="B112" s="1">
        <v>15</v>
      </c>
      <c r="C112" s="1">
        <v>6</v>
      </c>
      <c r="D112" s="1">
        <v>2</v>
      </c>
      <c r="E112" s="1">
        <v>4</v>
      </c>
      <c r="F112" s="1">
        <v>8</v>
      </c>
      <c r="G112" s="1">
        <f t="shared" si="6"/>
        <v>35</v>
      </c>
    </row>
    <row r="113" spans="1:8">
      <c r="A113" s="1" t="s">
        <v>42</v>
      </c>
      <c r="B113" s="1">
        <v>35</v>
      </c>
      <c r="C113" s="1">
        <v>8</v>
      </c>
      <c r="D113" s="1">
        <v>13</v>
      </c>
      <c r="E113" s="1">
        <v>11</v>
      </c>
      <c r="F113" s="1">
        <v>6</v>
      </c>
      <c r="G113" s="1">
        <f t="shared" si="6"/>
        <v>73</v>
      </c>
    </row>
    <row r="114" spans="1:8">
      <c r="A114" s="1" t="s">
        <v>43</v>
      </c>
      <c r="B114" s="1">
        <v>28</v>
      </c>
      <c r="C114" s="1">
        <v>10</v>
      </c>
      <c r="D114" s="1">
        <v>6</v>
      </c>
      <c r="E114" s="1">
        <v>6</v>
      </c>
      <c r="F114" s="1">
        <v>4</v>
      </c>
      <c r="G114" s="1">
        <f t="shared" si="6"/>
        <v>54</v>
      </c>
    </row>
    <row r="115" spans="1:8">
      <c r="A115" s="1" t="s">
        <v>44</v>
      </c>
      <c r="B115" s="1">
        <v>8</v>
      </c>
      <c r="C115" s="1">
        <v>3</v>
      </c>
      <c r="D115" s="1">
        <v>4</v>
      </c>
      <c r="F115" s="1">
        <v>2</v>
      </c>
      <c r="G115" s="1">
        <f t="shared" si="6"/>
        <v>17</v>
      </c>
    </row>
    <row r="116" spans="1:8">
      <c r="A116" s="1" t="s">
        <v>45</v>
      </c>
      <c r="B116" s="1">
        <v>14</v>
      </c>
      <c r="C116" s="1">
        <v>5</v>
      </c>
      <c r="D116" s="1">
        <v>11</v>
      </c>
      <c r="F116" s="1">
        <v>4</v>
      </c>
      <c r="G116" s="1">
        <f t="shared" si="6"/>
        <v>34</v>
      </c>
    </row>
    <row r="117" spans="1:8">
      <c r="A117" s="23" t="s">
        <v>4</v>
      </c>
      <c r="B117" s="20">
        <f>SUM(B106:B116)</f>
        <v>184</v>
      </c>
      <c r="C117" s="20">
        <f t="shared" ref="C117:G117" si="7">SUM(C106:C116)</f>
        <v>82</v>
      </c>
      <c r="D117" s="20">
        <f t="shared" si="7"/>
        <v>90</v>
      </c>
      <c r="E117" s="20">
        <f t="shared" si="7"/>
        <v>51</v>
      </c>
      <c r="F117" s="20">
        <f t="shared" si="7"/>
        <v>58</v>
      </c>
      <c r="G117" s="20">
        <f t="shared" si="7"/>
        <v>465</v>
      </c>
    </row>
    <row r="119" spans="1:8">
      <c r="A119" s="1" t="s">
        <v>327</v>
      </c>
    </row>
    <row r="120" spans="1:8">
      <c r="A120" s="1" t="s">
        <v>318</v>
      </c>
      <c r="B120" s="7" t="s">
        <v>326</v>
      </c>
      <c r="C120" s="7" t="s">
        <v>320</v>
      </c>
      <c r="D120" s="8" t="s">
        <v>311</v>
      </c>
      <c r="E120" s="7" t="s">
        <v>322</v>
      </c>
      <c r="F120" s="7" t="s">
        <v>324</v>
      </c>
      <c r="G120" s="7" t="s">
        <v>4</v>
      </c>
      <c r="H120" s="3"/>
    </row>
    <row r="121" spans="1:8">
      <c r="A121" s="47" t="s">
        <v>35</v>
      </c>
      <c r="B121" s="1">
        <v>9</v>
      </c>
      <c r="C121" s="1">
        <v>5</v>
      </c>
      <c r="D121" s="1">
        <v>11</v>
      </c>
      <c r="E121" s="1">
        <v>5</v>
      </c>
      <c r="F121" s="1">
        <v>7</v>
      </c>
      <c r="G121" s="1">
        <f t="shared" ref="G121:G165" si="8">SUM(B121:F121)</f>
        <v>37</v>
      </c>
    </row>
    <row r="122" spans="1:8">
      <c r="A122" s="47" t="s">
        <v>36</v>
      </c>
      <c r="B122" s="1">
        <v>3</v>
      </c>
      <c r="C122" s="1">
        <v>11</v>
      </c>
      <c r="D122" s="1">
        <v>3</v>
      </c>
      <c r="E122" s="1">
        <v>1</v>
      </c>
      <c r="F122" s="1">
        <v>5</v>
      </c>
      <c r="G122" s="1">
        <f t="shared" si="8"/>
        <v>23</v>
      </c>
    </row>
    <row r="123" spans="1:8">
      <c r="A123" s="47" t="s">
        <v>37</v>
      </c>
      <c r="B123" s="1">
        <v>2</v>
      </c>
      <c r="C123" s="1">
        <v>2</v>
      </c>
      <c r="E123" s="1">
        <v>2</v>
      </c>
      <c r="G123" s="1">
        <f t="shared" si="8"/>
        <v>6</v>
      </c>
    </row>
    <row r="124" spans="1:8">
      <c r="A124" s="47" t="s">
        <v>38</v>
      </c>
      <c r="B124" s="1">
        <v>1</v>
      </c>
      <c r="F124" s="1">
        <v>2</v>
      </c>
      <c r="G124" s="1">
        <f t="shared" si="8"/>
        <v>3</v>
      </c>
    </row>
    <row r="125" spans="1:8">
      <c r="A125" s="47" t="s">
        <v>39</v>
      </c>
      <c r="B125" s="1">
        <v>8</v>
      </c>
      <c r="C125" s="1">
        <v>3</v>
      </c>
      <c r="D125" s="1">
        <v>8</v>
      </c>
      <c r="E125" s="1">
        <v>3</v>
      </c>
      <c r="F125" s="1">
        <v>5</v>
      </c>
      <c r="G125" s="1">
        <f t="shared" si="8"/>
        <v>27</v>
      </c>
    </row>
    <row r="126" spans="1:8">
      <c r="A126" s="47" t="s">
        <v>40</v>
      </c>
      <c r="B126" s="1">
        <v>9</v>
      </c>
      <c r="C126" s="1">
        <v>2</v>
      </c>
      <c r="D126" s="1">
        <v>7</v>
      </c>
      <c r="E126" s="1">
        <v>3</v>
      </c>
      <c r="F126" s="1">
        <v>2</v>
      </c>
      <c r="G126" s="1">
        <f t="shared" si="8"/>
        <v>23</v>
      </c>
    </row>
    <row r="127" spans="1:8">
      <c r="A127" s="47" t="s">
        <v>41</v>
      </c>
      <c r="B127" s="1">
        <v>2</v>
      </c>
      <c r="F127" s="1">
        <v>1</v>
      </c>
      <c r="G127" s="1">
        <f t="shared" si="8"/>
        <v>3</v>
      </c>
    </row>
    <row r="128" spans="1:8">
      <c r="A128" s="47" t="s">
        <v>42</v>
      </c>
      <c r="B128" s="1">
        <v>6</v>
      </c>
      <c r="C128" s="1">
        <v>2</v>
      </c>
      <c r="D128" s="1">
        <v>8</v>
      </c>
      <c r="E128" s="1">
        <v>1</v>
      </c>
      <c r="F128" s="1">
        <v>1</v>
      </c>
      <c r="G128" s="1">
        <f t="shared" si="8"/>
        <v>18</v>
      </c>
    </row>
    <row r="129" spans="1:7">
      <c r="A129" s="47" t="s">
        <v>43</v>
      </c>
      <c r="B129" s="1">
        <v>25</v>
      </c>
      <c r="C129" s="1">
        <v>18</v>
      </c>
      <c r="D129" s="1">
        <v>42</v>
      </c>
      <c r="E129" s="1">
        <v>7</v>
      </c>
      <c r="F129" s="1">
        <v>23</v>
      </c>
      <c r="G129" s="1">
        <f t="shared" si="8"/>
        <v>115</v>
      </c>
    </row>
    <row r="130" spans="1:7">
      <c r="A130" s="47" t="s">
        <v>44</v>
      </c>
      <c r="B130" s="1">
        <v>3</v>
      </c>
      <c r="C130" s="1">
        <v>3</v>
      </c>
      <c r="D130" s="1">
        <v>2</v>
      </c>
      <c r="E130" s="1">
        <v>2</v>
      </c>
      <c r="G130" s="1">
        <f t="shared" si="8"/>
        <v>10</v>
      </c>
    </row>
    <row r="131" spans="1:7">
      <c r="A131" s="47" t="s">
        <v>45</v>
      </c>
      <c r="B131" s="1">
        <v>3</v>
      </c>
      <c r="C131" s="1">
        <v>5</v>
      </c>
      <c r="D131" s="1">
        <v>6</v>
      </c>
      <c r="E131" s="1">
        <v>3</v>
      </c>
      <c r="F131" s="1">
        <v>3</v>
      </c>
      <c r="G131" s="1">
        <f t="shared" si="8"/>
        <v>20</v>
      </c>
    </row>
    <row r="132" spans="1:7">
      <c r="A132" s="47" t="s">
        <v>46</v>
      </c>
      <c r="B132" s="1">
        <v>25</v>
      </c>
      <c r="C132" s="1">
        <v>19</v>
      </c>
      <c r="D132" s="1">
        <v>28</v>
      </c>
      <c r="E132" s="1">
        <v>10</v>
      </c>
      <c r="F132" s="1">
        <v>6</v>
      </c>
      <c r="G132" s="1">
        <f t="shared" si="8"/>
        <v>88</v>
      </c>
    </row>
    <row r="133" spans="1:7">
      <c r="A133" s="47" t="s">
        <v>47</v>
      </c>
      <c r="B133" s="1">
        <v>7</v>
      </c>
      <c r="C133" s="1">
        <v>7</v>
      </c>
      <c r="D133" s="1">
        <v>17</v>
      </c>
      <c r="E133" s="1">
        <v>10</v>
      </c>
      <c r="F133" s="1">
        <v>3</v>
      </c>
      <c r="G133" s="1">
        <f t="shared" si="8"/>
        <v>44</v>
      </c>
    </row>
    <row r="134" spans="1:7">
      <c r="A134" s="47" t="s">
        <v>48</v>
      </c>
      <c r="B134" s="1">
        <v>17</v>
      </c>
      <c r="C134" s="1">
        <v>8</v>
      </c>
      <c r="D134" s="1">
        <v>10</v>
      </c>
      <c r="E134" s="1">
        <v>6</v>
      </c>
      <c r="F134" s="1">
        <v>8</v>
      </c>
      <c r="G134" s="1">
        <f t="shared" si="8"/>
        <v>49</v>
      </c>
    </row>
    <row r="135" spans="1:7">
      <c r="A135" s="47" t="s">
        <v>49</v>
      </c>
      <c r="B135" s="1">
        <v>11</v>
      </c>
      <c r="C135" s="1">
        <v>11</v>
      </c>
      <c r="D135" s="1">
        <v>17</v>
      </c>
      <c r="E135" s="1">
        <v>10</v>
      </c>
      <c r="F135" s="1">
        <v>6</v>
      </c>
      <c r="G135" s="1">
        <f t="shared" si="8"/>
        <v>55</v>
      </c>
    </row>
    <row r="136" spans="1:7">
      <c r="A136" s="47" t="s">
        <v>50</v>
      </c>
      <c r="B136" s="1">
        <v>2</v>
      </c>
      <c r="C136" s="1">
        <v>4</v>
      </c>
      <c r="D136" s="1">
        <v>3</v>
      </c>
      <c r="E136" s="1">
        <v>1</v>
      </c>
      <c r="G136" s="1">
        <f t="shared" si="8"/>
        <v>10</v>
      </c>
    </row>
    <row r="137" spans="1:7">
      <c r="A137" s="47" t="s">
        <v>51</v>
      </c>
      <c r="B137" s="1">
        <v>18</v>
      </c>
      <c r="C137" s="1">
        <v>8</v>
      </c>
      <c r="D137" s="1">
        <v>15</v>
      </c>
      <c r="E137" s="1">
        <v>5</v>
      </c>
      <c r="F137" s="1">
        <v>6</v>
      </c>
      <c r="G137" s="1">
        <f t="shared" si="8"/>
        <v>52</v>
      </c>
    </row>
    <row r="138" spans="1:7">
      <c r="A138" s="47" t="s">
        <v>52</v>
      </c>
      <c r="B138" s="1">
        <v>3</v>
      </c>
      <c r="C138" s="1">
        <v>3</v>
      </c>
      <c r="D138" s="1">
        <v>3</v>
      </c>
      <c r="E138" s="1">
        <v>2</v>
      </c>
      <c r="F138" s="1">
        <v>1</v>
      </c>
      <c r="G138" s="1">
        <f t="shared" si="8"/>
        <v>12</v>
      </c>
    </row>
    <row r="139" spans="1:7">
      <c r="A139" s="47" t="s">
        <v>53</v>
      </c>
      <c r="B139" s="1">
        <v>12</v>
      </c>
      <c r="C139" s="1">
        <v>9</v>
      </c>
      <c r="D139" s="1">
        <v>10</v>
      </c>
      <c r="E139" s="1">
        <v>2</v>
      </c>
      <c r="F139" s="1">
        <v>3</v>
      </c>
      <c r="G139" s="1">
        <f t="shared" si="8"/>
        <v>36</v>
      </c>
    </row>
    <row r="140" spans="1:7">
      <c r="A140" s="47" t="s">
        <v>54</v>
      </c>
      <c r="B140" s="1">
        <v>13</v>
      </c>
      <c r="C140" s="1">
        <v>1</v>
      </c>
      <c r="D140" s="1">
        <v>6</v>
      </c>
      <c r="E140" s="1">
        <v>3</v>
      </c>
      <c r="F140" s="1">
        <v>6</v>
      </c>
      <c r="G140" s="1">
        <f t="shared" si="8"/>
        <v>29</v>
      </c>
    </row>
    <row r="141" spans="1:7">
      <c r="A141" s="47" t="s">
        <v>55</v>
      </c>
      <c r="B141" s="1">
        <v>16</v>
      </c>
      <c r="C141" s="1">
        <v>7</v>
      </c>
      <c r="D141" s="1">
        <v>12</v>
      </c>
      <c r="E141" s="1">
        <v>12</v>
      </c>
      <c r="F141" s="1">
        <v>9</v>
      </c>
      <c r="G141" s="1">
        <f t="shared" si="8"/>
        <v>56</v>
      </c>
    </row>
    <row r="142" spans="1:7">
      <c r="A142" s="47" t="s">
        <v>56</v>
      </c>
      <c r="B142" s="1">
        <v>36</v>
      </c>
      <c r="C142" s="1">
        <v>8</v>
      </c>
      <c r="D142" s="1">
        <v>15</v>
      </c>
      <c r="E142" s="1">
        <v>12</v>
      </c>
      <c r="F142" s="1">
        <v>5</v>
      </c>
      <c r="G142" s="1">
        <f t="shared" si="8"/>
        <v>76</v>
      </c>
    </row>
    <row r="143" spans="1:7">
      <c r="A143" s="47" t="s">
        <v>57</v>
      </c>
      <c r="B143" s="1">
        <v>5</v>
      </c>
      <c r="D143" s="1">
        <v>8</v>
      </c>
      <c r="F143" s="1">
        <v>4</v>
      </c>
      <c r="G143" s="1">
        <f t="shared" si="8"/>
        <v>17</v>
      </c>
    </row>
    <row r="144" spans="1:7">
      <c r="A144" s="47" t="s">
        <v>58</v>
      </c>
      <c r="B144" s="1">
        <v>9</v>
      </c>
      <c r="D144" s="1">
        <v>13</v>
      </c>
      <c r="E144" s="1">
        <v>20</v>
      </c>
      <c r="F144" s="1">
        <v>24</v>
      </c>
      <c r="G144" s="1">
        <f t="shared" si="8"/>
        <v>66</v>
      </c>
    </row>
    <row r="145" spans="1:7">
      <c r="A145" s="47" t="s">
        <v>59</v>
      </c>
      <c r="B145" s="1">
        <v>17</v>
      </c>
      <c r="C145" s="1">
        <v>1</v>
      </c>
      <c r="D145" s="1">
        <v>18</v>
      </c>
      <c r="E145" s="1">
        <v>7</v>
      </c>
      <c r="F145" s="1">
        <v>15</v>
      </c>
      <c r="G145" s="1">
        <f t="shared" si="8"/>
        <v>58</v>
      </c>
    </row>
    <row r="146" spans="1:7">
      <c r="A146" s="47" t="s">
        <v>60</v>
      </c>
      <c r="B146" s="1">
        <v>5</v>
      </c>
      <c r="D146" s="1">
        <v>7</v>
      </c>
      <c r="E146" s="1">
        <v>1</v>
      </c>
      <c r="F146" s="1">
        <v>3</v>
      </c>
      <c r="G146" s="1">
        <f t="shared" si="8"/>
        <v>16</v>
      </c>
    </row>
    <row r="147" spans="1:7">
      <c r="A147" s="47" t="s">
        <v>61</v>
      </c>
      <c r="B147" s="1">
        <v>14</v>
      </c>
      <c r="C147" s="1">
        <v>3</v>
      </c>
      <c r="D147" s="1">
        <v>13</v>
      </c>
      <c r="E147" s="1">
        <v>6</v>
      </c>
      <c r="F147" s="1">
        <v>12</v>
      </c>
      <c r="G147" s="1">
        <f t="shared" si="8"/>
        <v>48</v>
      </c>
    </row>
    <row r="148" spans="1:7">
      <c r="A148" s="47" t="s">
        <v>62</v>
      </c>
      <c r="B148" s="1">
        <v>4</v>
      </c>
      <c r="C148" s="1">
        <v>1</v>
      </c>
      <c r="D148" s="1">
        <v>3</v>
      </c>
      <c r="E148" s="1">
        <v>1</v>
      </c>
      <c r="G148" s="1">
        <f t="shared" si="8"/>
        <v>9</v>
      </c>
    </row>
    <row r="149" spans="1:7">
      <c r="A149" s="47" t="s">
        <v>63</v>
      </c>
      <c r="B149" s="1">
        <v>10</v>
      </c>
      <c r="C149" s="1">
        <v>2</v>
      </c>
      <c r="D149" s="1">
        <v>11</v>
      </c>
      <c r="E149" s="1">
        <v>3</v>
      </c>
      <c r="F149" s="1">
        <v>7</v>
      </c>
      <c r="G149" s="1">
        <f t="shared" si="8"/>
        <v>33</v>
      </c>
    </row>
    <row r="150" spans="1:7">
      <c r="A150" s="47" t="s">
        <v>64</v>
      </c>
      <c r="B150" s="1">
        <v>23</v>
      </c>
      <c r="C150" s="1">
        <v>11</v>
      </c>
      <c r="D150" s="1">
        <v>26</v>
      </c>
      <c r="E150" s="1">
        <v>12</v>
      </c>
      <c r="F150" s="1">
        <v>13</v>
      </c>
      <c r="G150" s="1">
        <f t="shared" si="8"/>
        <v>85</v>
      </c>
    </row>
    <row r="151" spans="1:7">
      <c r="A151" s="47" t="s">
        <v>65</v>
      </c>
      <c r="B151" s="1">
        <v>23</v>
      </c>
      <c r="C151" s="1">
        <v>22</v>
      </c>
      <c r="D151" s="1">
        <v>19</v>
      </c>
      <c r="E151" s="1">
        <v>5</v>
      </c>
      <c r="F151" s="1">
        <v>10</v>
      </c>
      <c r="G151" s="1">
        <f t="shared" si="8"/>
        <v>79</v>
      </c>
    </row>
    <row r="152" spans="1:7">
      <c r="A152" s="47" t="s">
        <v>66</v>
      </c>
      <c r="B152" s="1">
        <v>7</v>
      </c>
      <c r="C152" s="1">
        <v>7</v>
      </c>
      <c r="D152" s="1">
        <v>17</v>
      </c>
      <c r="E152" s="1">
        <v>6</v>
      </c>
      <c r="F152" s="1">
        <v>6</v>
      </c>
      <c r="G152" s="1">
        <f t="shared" si="8"/>
        <v>43</v>
      </c>
    </row>
    <row r="153" spans="1:7">
      <c r="A153" s="47" t="s">
        <v>67</v>
      </c>
      <c r="B153" s="1">
        <v>11</v>
      </c>
      <c r="C153" s="1">
        <v>9</v>
      </c>
      <c r="D153" s="1">
        <v>11</v>
      </c>
      <c r="E153" s="1">
        <v>6</v>
      </c>
      <c r="F153" s="1">
        <v>9</v>
      </c>
      <c r="G153" s="1">
        <f t="shared" si="8"/>
        <v>46</v>
      </c>
    </row>
    <row r="154" spans="1:7">
      <c r="A154" s="47" t="s">
        <v>68</v>
      </c>
      <c r="B154" s="1">
        <v>8</v>
      </c>
      <c r="C154" s="1">
        <v>6</v>
      </c>
      <c r="D154" s="1">
        <v>4</v>
      </c>
      <c r="E154" s="1">
        <v>3</v>
      </c>
      <c r="F154" s="1">
        <v>4</v>
      </c>
      <c r="G154" s="1">
        <f t="shared" si="8"/>
        <v>25</v>
      </c>
    </row>
    <row r="155" spans="1:7">
      <c r="A155" s="47" t="s">
        <v>69</v>
      </c>
      <c r="B155" s="1">
        <v>4</v>
      </c>
      <c r="C155" s="1">
        <v>3</v>
      </c>
      <c r="D155" s="1">
        <v>10</v>
      </c>
      <c r="E155" s="1">
        <v>2</v>
      </c>
      <c r="F155" s="1">
        <v>0</v>
      </c>
      <c r="G155" s="1">
        <f t="shared" si="8"/>
        <v>19</v>
      </c>
    </row>
    <row r="156" spans="1:7">
      <c r="A156" s="47" t="s">
        <v>70</v>
      </c>
      <c r="B156" s="1">
        <v>41</v>
      </c>
      <c r="C156" s="1">
        <v>27</v>
      </c>
      <c r="D156" s="1">
        <v>39</v>
      </c>
      <c r="E156" s="1">
        <v>15</v>
      </c>
      <c r="F156" s="1">
        <v>19</v>
      </c>
      <c r="G156" s="1">
        <f t="shared" si="8"/>
        <v>141</v>
      </c>
    </row>
    <row r="157" spans="1:7">
      <c r="A157" s="47" t="s">
        <v>71</v>
      </c>
      <c r="B157" s="1">
        <v>6</v>
      </c>
      <c r="C157" s="1">
        <v>1</v>
      </c>
      <c r="D157" s="1">
        <v>2</v>
      </c>
      <c r="G157" s="1">
        <f t="shared" si="8"/>
        <v>9</v>
      </c>
    </row>
    <row r="158" spans="1:7">
      <c r="A158" s="47" t="s">
        <v>72</v>
      </c>
      <c r="B158" s="1">
        <v>12</v>
      </c>
      <c r="C158" s="1">
        <v>2</v>
      </c>
      <c r="D158" s="1">
        <v>10</v>
      </c>
      <c r="E158" s="1">
        <v>1</v>
      </c>
      <c r="F158" s="1">
        <v>4</v>
      </c>
      <c r="G158" s="1">
        <f t="shared" si="8"/>
        <v>29</v>
      </c>
    </row>
    <row r="159" spans="1:7">
      <c r="A159" s="47" t="s">
        <v>73</v>
      </c>
      <c r="B159" s="1">
        <v>15</v>
      </c>
      <c r="C159" s="1">
        <v>9</v>
      </c>
      <c r="D159" s="1">
        <v>16</v>
      </c>
      <c r="E159" s="1">
        <v>5</v>
      </c>
      <c r="F159" s="1">
        <v>13</v>
      </c>
      <c r="G159" s="1">
        <f t="shared" si="8"/>
        <v>58</v>
      </c>
    </row>
    <row r="160" spans="1:7">
      <c r="A160" s="47" t="s">
        <v>74</v>
      </c>
      <c r="B160" s="1">
        <v>6</v>
      </c>
      <c r="C160" s="1">
        <v>5</v>
      </c>
      <c r="D160" s="1">
        <v>3</v>
      </c>
      <c r="E160" s="1">
        <v>4</v>
      </c>
      <c r="F160" s="1">
        <v>2</v>
      </c>
      <c r="G160" s="1">
        <f t="shared" si="8"/>
        <v>20</v>
      </c>
    </row>
    <row r="161" spans="1:8">
      <c r="A161" s="47" t="s">
        <v>75</v>
      </c>
      <c r="B161" s="1">
        <v>5</v>
      </c>
      <c r="C161" s="1">
        <v>4</v>
      </c>
      <c r="D161" s="1">
        <v>6</v>
      </c>
      <c r="F161" s="1">
        <v>1</v>
      </c>
      <c r="G161" s="1">
        <f t="shared" si="8"/>
        <v>16</v>
      </c>
    </row>
    <row r="162" spans="1:8">
      <c r="A162" s="47" t="s">
        <v>76</v>
      </c>
      <c r="B162" s="1">
        <v>7</v>
      </c>
      <c r="C162" s="1">
        <v>12</v>
      </c>
      <c r="D162" s="1">
        <v>4</v>
      </c>
      <c r="E162" s="1">
        <v>3</v>
      </c>
      <c r="F162" s="1">
        <v>2</v>
      </c>
      <c r="G162" s="1">
        <f t="shared" si="8"/>
        <v>28</v>
      </c>
    </row>
    <row r="163" spans="1:8">
      <c r="A163" s="47" t="s">
        <v>77</v>
      </c>
      <c r="B163" s="1">
        <v>9</v>
      </c>
      <c r="C163" s="1">
        <v>9</v>
      </c>
      <c r="D163" s="1">
        <v>14</v>
      </c>
      <c r="E163" s="1">
        <v>3</v>
      </c>
      <c r="F163" s="1">
        <v>2</v>
      </c>
      <c r="G163" s="1">
        <f t="shared" si="8"/>
        <v>37</v>
      </c>
    </row>
    <row r="164" spans="1:8">
      <c r="A164" s="47" t="s">
        <v>78</v>
      </c>
      <c r="C164" s="1">
        <v>1</v>
      </c>
      <c r="G164" s="1">
        <f t="shared" si="8"/>
        <v>1</v>
      </c>
    </row>
    <row r="165" spans="1:8">
      <c r="A165" s="47" t="s">
        <v>79</v>
      </c>
      <c r="B165" s="1">
        <v>8</v>
      </c>
      <c r="C165" s="1">
        <v>6</v>
      </c>
      <c r="D165" s="1">
        <v>1</v>
      </c>
      <c r="E165" s="1">
        <v>1</v>
      </c>
      <c r="G165" s="1">
        <f t="shared" si="8"/>
        <v>16</v>
      </c>
    </row>
    <row r="166" spans="1:8">
      <c r="A166" s="23" t="s">
        <v>4</v>
      </c>
      <c r="B166" s="20">
        <f>SUM(B121:B165)</f>
        <v>480</v>
      </c>
      <c r="C166" s="20">
        <f t="shared" ref="C166:G166" si="9">SUM(C121:C165)</f>
        <v>277</v>
      </c>
      <c r="D166" s="20">
        <f t="shared" si="9"/>
        <v>478</v>
      </c>
      <c r="E166" s="20">
        <f t="shared" si="9"/>
        <v>204</v>
      </c>
      <c r="F166" s="20">
        <f t="shared" si="9"/>
        <v>252</v>
      </c>
      <c r="G166" s="20">
        <f t="shared" si="9"/>
        <v>1691</v>
      </c>
    </row>
    <row r="167" spans="1:8">
      <c r="H167" s="3"/>
    </row>
    <row r="171" spans="1:8">
      <c r="H171" s="3"/>
    </row>
    <row r="174" spans="1:8">
      <c r="H174" s="3"/>
    </row>
    <row r="180" spans="8:8">
      <c r="H180" s="3"/>
    </row>
    <row r="183" spans="8:8">
      <c r="H183" s="3"/>
    </row>
    <row r="186" spans="8:8">
      <c r="H186" s="3"/>
    </row>
    <row r="187" spans="8:8">
      <c r="H187" s="3"/>
    </row>
    <row r="188" spans="8:8">
      <c r="H188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Set 1</vt:lpstr>
      <vt:lpstr>Data Set 2</vt:lpstr>
      <vt:lpstr>Data Set 3</vt:lpstr>
      <vt:lpstr>Data Set 4</vt:lpstr>
      <vt:lpstr>Data Set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Weizhe</dc:creator>
  <cp:lastModifiedBy>jchamper</cp:lastModifiedBy>
  <dcterms:created xsi:type="dcterms:W3CDTF">2025-03-20T03:13:12Z</dcterms:created>
  <dcterms:modified xsi:type="dcterms:W3CDTF">2025-04-12T10:17:58Z</dcterms:modified>
</cp:coreProperties>
</file>