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hen85\Desktop\IHACPA\"/>
    </mc:Choice>
  </mc:AlternateContent>
  <xr:revisionPtr revIDLastSave="0" documentId="8_{36564F8E-FB8D-48F2-AFC2-C34DCDC6ED76}" xr6:coauthVersionLast="47" xr6:coauthVersionMax="47" xr10:uidLastSave="{00000000-0000-0000-0000-000000000000}"/>
  <bookViews>
    <workbookView xWindow="-120" yWindow="-120" windowWidth="29040" windowHeight="15990" xr2:uid="{F8410853-D2CC-40F6-8898-084A0A8CCC44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Sheet1!$A$3:$W$488</definedName>
    <definedName name="_xlnm.Print_Area" localSheetId="0">Sheet1!$B$1:$W$3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5" i="1" l="1"/>
  <c r="D279" i="1"/>
  <c r="L266" i="1"/>
  <c r="Q204" i="1"/>
  <c r="Q195" i="1"/>
  <c r="S183" i="1"/>
  <c r="S138" i="1"/>
  <c r="S135" i="1"/>
  <c r="Q148" i="1"/>
  <c r="U121" i="1"/>
  <c r="D7" i="1"/>
  <c r="G17" i="1"/>
  <c r="G23" i="1"/>
  <c r="G24" i="1"/>
  <c r="G25" i="1"/>
  <c r="G35" i="1"/>
  <c r="G36" i="1"/>
  <c r="G37" i="1"/>
  <c r="G38" i="1"/>
  <c r="G26" i="1"/>
  <c r="G27" i="1"/>
  <c r="G28" i="1"/>
  <c r="G29" i="1"/>
  <c r="G30" i="1"/>
  <c r="G31" i="1"/>
  <c r="G32" i="1"/>
  <c r="G33" i="1"/>
  <c r="G34" i="1"/>
  <c r="D33" i="1"/>
  <c r="D34" i="1"/>
  <c r="D35" i="1"/>
  <c r="D36" i="1"/>
  <c r="D37" i="1"/>
  <c r="D38" i="1"/>
  <c r="O116" i="1"/>
  <c r="U106" i="1"/>
  <c r="S108" i="1"/>
  <c r="Q108" i="1"/>
  <c r="D104" i="1"/>
  <c r="L104" i="1"/>
  <c r="L105" i="1"/>
  <c r="L106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Q99" i="1"/>
  <c r="O97" i="1"/>
  <c r="U66" i="1"/>
  <c r="Q66" i="1"/>
  <c r="L80" i="1"/>
  <c r="L93" i="1"/>
  <c r="Q85" i="1"/>
  <c r="G87" i="1"/>
  <c r="O82" i="1"/>
  <c r="G103" i="1"/>
  <c r="G68" i="1"/>
  <c r="G69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D5" i="1"/>
  <c r="D6" i="1"/>
  <c r="D8" i="1"/>
  <c r="D9" i="1"/>
  <c r="D10" i="1"/>
  <c r="D11" i="1"/>
  <c r="D12" i="1"/>
  <c r="D13" i="1"/>
  <c r="D14" i="1"/>
  <c r="D4" i="1"/>
  <c r="G19" i="1"/>
  <c r="G20" i="1"/>
  <c r="G21" i="1"/>
  <c r="G22" i="1"/>
  <c r="G18" i="1"/>
  <c r="G5" i="1"/>
  <c r="G6" i="1"/>
  <c r="G7" i="1"/>
  <c r="G8" i="1"/>
  <c r="G9" i="1"/>
  <c r="G10" i="1"/>
  <c r="G11" i="1"/>
  <c r="G12" i="1"/>
  <c r="G13" i="1"/>
  <c r="G14" i="1"/>
  <c r="G4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G39" i="1"/>
  <c r="G67" i="1"/>
  <c r="Q52" i="1"/>
  <c r="O51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6" i="1"/>
  <c r="S137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" i="1"/>
  <c r="S20" i="1"/>
  <c r="S21" i="1"/>
  <c r="S22" i="1"/>
  <c r="S23" i="1"/>
  <c r="S19" i="1"/>
  <c r="S12" i="1"/>
  <c r="O5" i="1"/>
  <c r="U31" i="1"/>
  <c r="S43" i="1"/>
  <c r="S28" i="1"/>
  <c r="O37" i="1"/>
  <c r="O36" i="1"/>
  <c r="O45" i="1"/>
  <c r="D197" i="1"/>
  <c r="D490" i="1" l="1"/>
  <c r="U490" i="1"/>
  <c r="S490" i="1"/>
  <c r="Q490" i="1"/>
  <c r="O490" i="1"/>
  <c r="L49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8" i="1"/>
  <c r="D199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60" i="1"/>
  <c r="D28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1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3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11" i="1"/>
  <c r="O4" i="1"/>
  <c r="Q4" i="1"/>
  <c r="S4" i="1"/>
  <c r="U4" i="1"/>
  <c r="Q5" i="1"/>
  <c r="S5" i="1"/>
  <c r="U5" i="1"/>
  <c r="O6" i="1"/>
  <c r="Q6" i="1"/>
  <c r="S6" i="1"/>
  <c r="U6" i="1"/>
  <c r="O7" i="1"/>
  <c r="Q7" i="1"/>
  <c r="S7" i="1"/>
  <c r="U7" i="1"/>
  <c r="O8" i="1"/>
  <c r="Q8" i="1"/>
  <c r="S8" i="1"/>
  <c r="U8" i="1"/>
  <c r="O9" i="1"/>
  <c r="Q9" i="1"/>
  <c r="S9" i="1"/>
  <c r="U9" i="1"/>
  <c r="O10" i="1"/>
  <c r="Q10" i="1"/>
  <c r="S10" i="1"/>
  <c r="U10" i="1"/>
  <c r="O11" i="1"/>
  <c r="Q11" i="1"/>
  <c r="S11" i="1"/>
  <c r="U11" i="1"/>
  <c r="O12" i="1"/>
  <c r="Q12" i="1"/>
  <c r="U12" i="1"/>
  <c r="O13" i="1"/>
  <c r="Q13" i="1"/>
  <c r="S13" i="1"/>
  <c r="U13" i="1"/>
  <c r="O14" i="1"/>
  <c r="Q14" i="1"/>
  <c r="S14" i="1"/>
  <c r="U14" i="1"/>
  <c r="O15" i="1"/>
  <c r="Q15" i="1"/>
  <c r="S15" i="1"/>
  <c r="U15" i="1"/>
  <c r="O16" i="1"/>
  <c r="Q16" i="1"/>
  <c r="S16" i="1"/>
  <c r="U16" i="1"/>
  <c r="D17" i="1"/>
  <c r="O17" i="1"/>
  <c r="Q17" i="1"/>
  <c r="S17" i="1"/>
  <c r="U17" i="1"/>
  <c r="D18" i="1"/>
  <c r="O18" i="1"/>
  <c r="Q18" i="1"/>
  <c r="S18" i="1"/>
  <c r="U18" i="1"/>
  <c r="D19" i="1"/>
  <c r="O19" i="1"/>
  <c r="Q19" i="1"/>
  <c r="U19" i="1"/>
  <c r="D20" i="1"/>
  <c r="O20" i="1"/>
  <c r="Q20" i="1"/>
  <c r="U20" i="1"/>
  <c r="D21" i="1"/>
  <c r="O21" i="1"/>
  <c r="Q21" i="1"/>
  <c r="U21" i="1"/>
  <c r="D22" i="1"/>
  <c r="O22" i="1"/>
  <c r="Q22" i="1"/>
  <c r="U22" i="1"/>
  <c r="D23" i="1"/>
  <c r="O23" i="1"/>
  <c r="Q23" i="1"/>
  <c r="U23" i="1"/>
  <c r="D24" i="1"/>
  <c r="O24" i="1"/>
  <c r="Q24" i="1"/>
  <c r="S24" i="1"/>
  <c r="U24" i="1"/>
  <c r="D25" i="1"/>
  <c r="O25" i="1"/>
  <c r="Q25" i="1"/>
  <c r="S25" i="1"/>
  <c r="U25" i="1"/>
  <c r="D26" i="1"/>
  <c r="O26" i="1"/>
  <c r="Q26" i="1"/>
  <c r="S26" i="1"/>
  <c r="U26" i="1"/>
  <c r="D27" i="1"/>
  <c r="O27" i="1"/>
  <c r="Q27" i="1"/>
  <c r="S27" i="1"/>
  <c r="U27" i="1"/>
  <c r="O28" i="1"/>
  <c r="Q28" i="1"/>
  <c r="U28" i="1"/>
  <c r="D29" i="1"/>
  <c r="O29" i="1"/>
  <c r="Q29" i="1"/>
  <c r="S29" i="1"/>
  <c r="U29" i="1"/>
  <c r="D30" i="1"/>
  <c r="O30" i="1"/>
  <c r="Q30" i="1"/>
  <c r="S30" i="1"/>
  <c r="U30" i="1"/>
  <c r="D31" i="1"/>
  <c r="O31" i="1"/>
  <c r="Q31" i="1"/>
  <c r="S31" i="1"/>
  <c r="D32" i="1"/>
  <c r="O32" i="1"/>
  <c r="Q32" i="1"/>
  <c r="S32" i="1"/>
  <c r="U32" i="1"/>
  <c r="O33" i="1"/>
  <c r="Q33" i="1"/>
  <c r="S33" i="1"/>
  <c r="U33" i="1"/>
  <c r="O34" i="1"/>
  <c r="Q34" i="1"/>
  <c r="S34" i="1"/>
  <c r="U34" i="1"/>
  <c r="O35" i="1"/>
  <c r="Q35" i="1"/>
  <c r="S35" i="1"/>
  <c r="U35" i="1"/>
  <c r="Q36" i="1"/>
  <c r="S36" i="1"/>
  <c r="U36" i="1"/>
  <c r="Q37" i="1"/>
  <c r="S37" i="1"/>
  <c r="U37" i="1"/>
  <c r="O38" i="1"/>
  <c r="Q38" i="1"/>
  <c r="S38" i="1"/>
  <c r="U38" i="1"/>
  <c r="O39" i="1"/>
  <c r="Q39" i="1"/>
  <c r="S39" i="1"/>
  <c r="U39" i="1"/>
  <c r="O40" i="1"/>
  <c r="Q40" i="1"/>
  <c r="S40" i="1"/>
  <c r="U40" i="1"/>
  <c r="O41" i="1"/>
  <c r="Q41" i="1"/>
  <c r="S41" i="1"/>
  <c r="U41" i="1"/>
  <c r="O42" i="1"/>
  <c r="Q42" i="1"/>
  <c r="S42" i="1"/>
  <c r="U42" i="1"/>
  <c r="O43" i="1"/>
  <c r="Q43" i="1"/>
  <c r="U43" i="1"/>
  <c r="O44" i="1"/>
  <c r="Q44" i="1"/>
  <c r="S44" i="1"/>
  <c r="U44" i="1"/>
  <c r="Q45" i="1"/>
  <c r="S45" i="1"/>
  <c r="U45" i="1"/>
  <c r="O46" i="1"/>
  <c r="Q46" i="1"/>
  <c r="S46" i="1"/>
  <c r="U46" i="1"/>
  <c r="O47" i="1"/>
  <c r="Q47" i="1"/>
  <c r="S47" i="1"/>
  <c r="U47" i="1"/>
  <c r="O48" i="1"/>
  <c r="Q48" i="1"/>
  <c r="U48" i="1"/>
  <c r="O49" i="1"/>
  <c r="Q49" i="1"/>
  <c r="U49" i="1"/>
  <c r="O50" i="1"/>
  <c r="Q50" i="1"/>
  <c r="U50" i="1"/>
  <c r="Q51" i="1"/>
  <c r="U51" i="1"/>
  <c r="O52" i="1"/>
  <c r="U52" i="1"/>
  <c r="O53" i="1"/>
  <c r="Q53" i="1"/>
  <c r="U53" i="1"/>
  <c r="O54" i="1"/>
  <c r="Q54" i="1"/>
  <c r="U54" i="1"/>
  <c r="O55" i="1"/>
  <c r="Q55" i="1"/>
  <c r="U55" i="1"/>
  <c r="O56" i="1"/>
  <c r="Q56" i="1"/>
  <c r="U56" i="1"/>
  <c r="O57" i="1"/>
  <c r="Q57" i="1"/>
  <c r="U57" i="1"/>
  <c r="O58" i="1"/>
  <c r="Q58" i="1"/>
  <c r="U58" i="1"/>
  <c r="O59" i="1"/>
  <c r="Q59" i="1"/>
  <c r="U59" i="1"/>
  <c r="O60" i="1"/>
  <c r="Q60" i="1"/>
  <c r="U60" i="1"/>
  <c r="O61" i="1"/>
  <c r="Q61" i="1"/>
  <c r="U61" i="1"/>
  <c r="O62" i="1"/>
  <c r="Q62" i="1"/>
  <c r="U62" i="1"/>
  <c r="O63" i="1"/>
  <c r="Q63" i="1"/>
  <c r="U63" i="1"/>
  <c r="O64" i="1"/>
  <c r="Q64" i="1"/>
  <c r="U64" i="1"/>
  <c r="O65" i="1"/>
  <c r="Q65" i="1"/>
  <c r="U65" i="1"/>
  <c r="O66" i="1"/>
  <c r="O67" i="1"/>
  <c r="Q67" i="1"/>
  <c r="U67" i="1"/>
  <c r="O68" i="1"/>
  <c r="Q68" i="1"/>
  <c r="U68" i="1"/>
  <c r="O69" i="1"/>
  <c r="Q69" i="1"/>
  <c r="U69" i="1"/>
  <c r="O70" i="1"/>
  <c r="Q70" i="1"/>
  <c r="U70" i="1"/>
  <c r="O71" i="1"/>
  <c r="Q71" i="1"/>
  <c r="U71" i="1"/>
  <c r="O72" i="1"/>
  <c r="Q72" i="1"/>
  <c r="U72" i="1"/>
  <c r="O73" i="1"/>
  <c r="Q73" i="1"/>
  <c r="U73" i="1"/>
  <c r="O74" i="1"/>
  <c r="Q74" i="1"/>
  <c r="U74" i="1"/>
  <c r="O75" i="1"/>
  <c r="Q75" i="1"/>
  <c r="U75" i="1"/>
  <c r="O76" i="1"/>
  <c r="Q76" i="1"/>
  <c r="U76" i="1"/>
  <c r="O77" i="1"/>
  <c r="Q77" i="1"/>
  <c r="U77" i="1"/>
  <c r="O78" i="1"/>
  <c r="Q78" i="1"/>
  <c r="U78" i="1"/>
  <c r="O79" i="1"/>
  <c r="Q79" i="1"/>
  <c r="U79" i="1"/>
  <c r="O80" i="1"/>
  <c r="Q80" i="1"/>
  <c r="U80" i="1"/>
  <c r="O81" i="1"/>
  <c r="Q81" i="1"/>
  <c r="U81" i="1"/>
  <c r="Q82" i="1"/>
  <c r="U82" i="1"/>
  <c r="O83" i="1"/>
  <c r="Q83" i="1"/>
  <c r="U83" i="1"/>
  <c r="O84" i="1"/>
  <c r="Q84" i="1"/>
  <c r="U84" i="1"/>
  <c r="O85" i="1"/>
  <c r="U85" i="1"/>
  <c r="O86" i="1"/>
  <c r="Q86" i="1"/>
  <c r="U86" i="1"/>
  <c r="O87" i="1"/>
  <c r="Q87" i="1"/>
  <c r="U87" i="1"/>
  <c r="O88" i="1"/>
  <c r="Q88" i="1"/>
  <c r="U88" i="1"/>
  <c r="O89" i="1"/>
  <c r="Q89" i="1"/>
  <c r="U89" i="1"/>
  <c r="O90" i="1"/>
  <c r="Q90" i="1"/>
  <c r="U90" i="1"/>
  <c r="O91" i="1"/>
  <c r="Q91" i="1"/>
  <c r="U91" i="1"/>
  <c r="O92" i="1"/>
  <c r="Q92" i="1"/>
  <c r="U92" i="1"/>
  <c r="O93" i="1"/>
  <c r="Q93" i="1"/>
  <c r="U93" i="1"/>
  <c r="O94" i="1"/>
  <c r="Q94" i="1"/>
  <c r="U94" i="1"/>
  <c r="O95" i="1"/>
  <c r="Q95" i="1"/>
  <c r="U95" i="1"/>
  <c r="O96" i="1"/>
  <c r="Q96" i="1"/>
  <c r="U96" i="1"/>
  <c r="Q97" i="1"/>
  <c r="U97" i="1"/>
  <c r="O98" i="1"/>
  <c r="Q98" i="1"/>
  <c r="U98" i="1"/>
  <c r="O99" i="1"/>
  <c r="U99" i="1"/>
  <c r="O100" i="1"/>
  <c r="Q100" i="1"/>
  <c r="U100" i="1"/>
  <c r="O101" i="1"/>
  <c r="Q101" i="1"/>
  <c r="U101" i="1"/>
  <c r="O102" i="1"/>
  <c r="Q102" i="1"/>
  <c r="U102" i="1"/>
  <c r="O103" i="1"/>
  <c r="Q103" i="1"/>
  <c r="U103" i="1"/>
  <c r="O104" i="1"/>
  <c r="Q104" i="1"/>
  <c r="U104" i="1"/>
  <c r="O105" i="1"/>
  <c r="Q105" i="1"/>
  <c r="U105" i="1"/>
  <c r="O106" i="1"/>
  <c r="Q106" i="1"/>
  <c r="O107" i="1"/>
  <c r="Q107" i="1"/>
  <c r="U107" i="1"/>
  <c r="O108" i="1"/>
  <c r="U108" i="1"/>
  <c r="O109" i="1"/>
  <c r="Q109" i="1"/>
  <c r="U109" i="1"/>
  <c r="O110" i="1"/>
  <c r="Q110" i="1"/>
  <c r="U110" i="1"/>
  <c r="O111" i="1"/>
  <c r="Q111" i="1"/>
  <c r="U111" i="1"/>
  <c r="O112" i="1"/>
  <c r="Q112" i="1"/>
  <c r="U112" i="1"/>
  <c r="O113" i="1"/>
  <c r="Q113" i="1"/>
  <c r="U113" i="1"/>
  <c r="O114" i="1"/>
  <c r="Q114" i="1"/>
  <c r="U114" i="1"/>
  <c r="O115" i="1"/>
  <c r="Q115" i="1"/>
  <c r="U115" i="1"/>
  <c r="Q116" i="1"/>
  <c r="U116" i="1"/>
  <c r="O117" i="1"/>
  <c r="Q117" i="1"/>
  <c r="U117" i="1"/>
  <c r="O118" i="1"/>
  <c r="Q118" i="1"/>
  <c r="U118" i="1"/>
  <c r="O119" i="1"/>
  <c r="Q119" i="1"/>
  <c r="U119" i="1"/>
  <c r="O120" i="1"/>
  <c r="Q120" i="1"/>
  <c r="U120" i="1"/>
  <c r="O121" i="1"/>
  <c r="Q121" i="1"/>
  <c r="O122" i="1"/>
  <c r="Q122" i="1"/>
  <c r="U122" i="1"/>
  <c r="O123" i="1"/>
  <c r="Q123" i="1"/>
  <c r="U123" i="1"/>
  <c r="O124" i="1"/>
  <c r="Q124" i="1"/>
  <c r="U124" i="1"/>
  <c r="O125" i="1"/>
  <c r="Q125" i="1"/>
  <c r="U125" i="1"/>
  <c r="O126" i="1"/>
  <c r="Q126" i="1"/>
  <c r="U126" i="1"/>
  <c r="O127" i="1"/>
  <c r="Q127" i="1"/>
  <c r="U127" i="1"/>
  <c r="O128" i="1"/>
  <c r="Q128" i="1"/>
  <c r="U128" i="1"/>
  <c r="O129" i="1"/>
  <c r="Q129" i="1"/>
  <c r="U129" i="1"/>
  <c r="O130" i="1"/>
  <c r="Q130" i="1"/>
  <c r="U130" i="1"/>
  <c r="O131" i="1"/>
  <c r="Q131" i="1"/>
  <c r="U131" i="1"/>
  <c r="O132" i="1"/>
  <c r="Q132" i="1"/>
  <c r="U132" i="1"/>
  <c r="O133" i="1"/>
  <c r="Q133" i="1"/>
  <c r="U133" i="1"/>
  <c r="O134" i="1"/>
  <c r="Q134" i="1"/>
  <c r="U134" i="1"/>
  <c r="O135" i="1"/>
  <c r="Q135" i="1"/>
  <c r="U135" i="1"/>
  <c r="O136" i="1"/>
  <c r="Q136" i="1"/>
  <c r="U136" i="1"/>
  <c r="O137" i="1"/>
  <c r="Q137" i="1"/>
  <c r="U137" i="1"/>
  <c r="O138" i="1"/>
  <c r="Q138" i="1"/>
  <c r="U138" i="1"/>
  <c r="O139" i="1"/>
  <c r="Q139" i="1"/>
  <c r="U139" i="1"/>
  <c r="O140" i="1"/>
  <c r="Q140" i="1"/>
  <c r="U140" i="1"/>
  <c r="O141" i="1"/>
  <c r="Q141" i="1"/>
  <c r="U141" i="1"/>
  <c r="O142" i="1"/>
  <c r="Q142" i="1"/>
  <c r="U142" i="1"/>
  <c r="O143" i="1"/>
  <c r="Q143" i="1"/>
  <c r="U143" i="1"/>
  <c r="O144" i="1"/>
  <c r="Q144" i="1"/>
  <c r="U144" i="1"/>
  <c r="O145" i="1"/>
  <c r="Q145" i="1"/>
  <c r="U145" i="1"/>
  <c r="O146" i="1"/>
  <c r="Q146" i="1"/>
  <c r="U146" i="1"/>
  <c r="O147" i="1"/>
  <c r="Q147" i="1"/>
  <c r="U147" i="1"/>
  <c r="O148" i="1"/>
  <c r="U148" i="1"/>
  <c r="O149" i="1"/>
  <c r="Q149" i="1"/>
  <c r="U149" i="1"/>
  <c r="O150" i="1"/>
  <c r="Q150" i="1"/>
  <c r="U150" i="1"/>
  <c r="O151" i="1"/>
  <c r="Q151" i="1"/>
  <c r="U151" i="1"/>
  <c r="O152" i="1"/>
  <c r="Q152" i="1"/>
  <c r="U152" i="1"/>
  <c r="O153" i="1"/>
  <c r="Q153" i="1"/>
  <c r="U153" i="1"/>
  <c r="O154" i="1"/>
  <c r="Q154" i="1"/>
  <c r="U154" i="1"/>
  <c r="O155" i="1"/>
  <c r="Q155" i="1"/>
  <c r="U155" i="1"/>
  <c r="O156" i="1"/>
  <c r="Q156" i="1"/>
  <c r="U156" i="1"/>
  <c r="O157" i="1"/>
  <c r="Q157" i="1"/>
  <c r="U157" i="1"/>
  <c r="O158" i="1"/>
  <c r="Q158" i="1"/>
  <c r="U158" i="1"/>
  <c r="O159" i="1"/>
  <c r="Q159" i="1"/>
  <c r="U159" i="1"/>
  <c r="O160" i="1"/>
  <c r="Q160" i="1"/>
  <c r="U160" i="1"/>
  <c r="O161" i="1"/>
  <c r="Q161" i="1"/>
  <c r="U161" i="1"/>
  <c r="O162" i="1"/>
  <c r="Q162" i="1"/>
  <c r="U162" i="1"/>
  <c r="O163" i="1"/>
  <c r="Q163" i="1"/>
  <c r="U163" i="1"/>
  <c r="O164" i="1"/>
  <c r="Q164" i="1"/>
  <c r="U164" i="1"/>
  <c r="O165" i="1"/>
  <c r="Q165" i="1"/>
  <c r="U165" i="1"/>
  <c r="O166" i="1"/>
  <c r="Q166" i="1"/>
  <c r="U166" i="1"/>
  <c r="O167" i="1"/>
  <c r="Q167" i="1"/>
  <c r="U167" i="1"/>
  <c r="O168" i="1"/>
  <c r="Q168" i="1"/>
  <c r="U168" i="1"/>
  <c r="O169" i="1"/>
  <c r="Q169" i="1"/>
  <c r="U169" i="1"/>
  <c r="O170" i="1"/>
  <c r="Q170" i="1"/>
  <c r="U170" i="1"/>
  <c r="O171" i="1"/>
  <c r="Q171" i="1"/>
  <c r="U171" i="1"/>
  <c r="O172" i="1"/>
  <c r="Q172" i="1"/>
  <c r="U172" i="1"/>
  <c r="O173" i="1"/>
  <c r="Q173" i="1"/>
  <c r="U173" i="1"/>
  <c r="O174" i="1"/>
  <c r="Q174" i="1"/>
  <c r="U174" i="1"/>
  <c r="O175" i="1"/>
  <c r="Q175" i="1"/>
  <c r="U175" i="1"/>
  <c r="O176" i="1"/>
  <c r="Q176" i="1"/>
  <c r="U176" i="1"/>
  <c r="O177" i="1"/>
  <c r="Q177" i="1"/>
  <c r="U177" i="1"/>
  <c r="O178" i="1"/>
  <c r="Q178" i="1"/>
  <c r="U178" i="1"/>
  <c r="O179" i="1"/>
  <c r="Q179" i="1"/>
  <c r="U179" i="1"/>
  <c r="O180" i="1"/>
  <c r="Q180" i="1"/>
  <c r="U180" i="1"/>
  <c r="O181" i="1"/>
  <c r="Q181" i="1"/>
  <c r="U181" i="1"/>
  <c r="O182" i="1"/>
  <c r="Q182" i="1"/>
  <c r="U182" i="1"/>
  <c r="O183" i="1"/>
  <c r="Q183" i="1"/>
  <c r="U183" i="1"/>
  <c r="O184" i="1"/>
  <c r="Q184" i="1"/>
  <c r="U184" i="1"/>
  <c r="O185" i="1"/>
  <c r="Q185" i="1"/>
  <c r="U185" i="1"/>
  <c r="O186" i="1"/>
  <c r="Q186" i="1"/>
  <c r="U186" i="1"/>
  <c r="O187" i="1"/>
  <c r="Q187" i="1"/>
  <c r="U187" i="1"/>
  <c r="O188" i="1"/>
  <c r="Q188" i="1"/>
  <c r="U188" i="1"/>
  <c r="O189" i="1"/>
  <c r="Q189" i="1"/>
  <c r="U189" i="1"/>
  <c r="O190" i="1"/>
  <c r="Q190" i="1"/>
  <c r="U190" i="1"/>
  <c r="O191" i="1"/>
  <c r="Q191" i="1"/>
  <c r="U191" i="1"/>
  <c r="O192" i="1"/>
  <c r="Q192" i="1"/>
  <c r="U192" i="1"/>
  <c r="O193" i="1"/>
  <c r="Q193" i="1"/>
  <c r="U193" i="1"/>
  <c r="O194" i="1"/>
  <c r="Q194" i="1"/>
  <c r="U194" i="1"/>
  <c r="O195" i="1"/>
  <c r="U195" i="1"/>
  <c r="O196" i="1"/>
  <c r="Q196" i="1"/>
  <c r="U196" i="1"/>
  <c r="O197" i="1"/>
  <c r="Q197" i="1"/>
  <c r="U197" i="1"/>
  <c r="O198" i="1"/>
  <c r="Q198" i="1"/>
  <c r="U198" i="1"/>
  <c r="O199" i="1"/>
  <c r="Q199" i="1"/>
  <c r="U199" i="1"/>
  <c r="O200" i="1"/>
  <c r="Q200" i="1"/>
  <c r="U200" i="1"/>
  <c r="O201" i="1"/>
  <c r="Q201" i="1"/>
  <c r="U201" i="1"/>
  <c r="O202" i="1"/>
  <c r="Q202" i="1"/>
  <c r="U202" i="1"/>
  <c r="O203" i="1"/>
  <c r="Q203" i="1"/>
  <c r="U203" i="1"/>
  <c r="O204" i="1"/>
  <c r="U204" i="1"/>
  <c r="O205" i="1"/>
  <c r="Q205" i="1"/>
  <c r="U205" i="1"/>
  <c r="O206" i="1"/>
  <c r="Q206" i="1"/>
  <c r="U206" i="1"/>
  <c r="O207" i="1"/>
  <c r="Q207" i="1"/>
  <c r="U207" i="1"/>
  <c r="O208" i="1"/>
  <c r="Q208" i="1"/>
  <c r="U208" i="1"/>
  <c r="O209" i="1"/>
  <c r="Q209" i="1"/>
  <c r="U209" i="1"/>
  <c r="O210" i="1"/>
  <c r="Q210" i="1"/>
  <c r="U210" i="1"/>
  <c r="O211" i="1"/>
  <c r="Q211" i="1"/>
  <c r="U211" i="1"/>
  <c r="O212" i="1"/>
  <c r="Q212" i="1"/>
  <c r="U212" i="1"/>
  <c r="O213" i="1"/>
  <c r="Q213" i="1"/>
  <c r="U213" i="1"/>
  <c r="O214" i="1"/>
  <c r="Q214" i="1"/>
  <c r="U214" i="1"/>
  <c r="O215" i="1"/>
  <c r="Q215" i="1"/>
  <c r="U215" i="1"/>
  <c r="O216" i="1"/>
  <c r="Q216" i="1"/>
  <c r="U216" i="1"/>
  <c r="O217" i="1"/>
  <c r="Q217" i="1"/>
  <c r="U217" i="1"/>
  <c r="O218" i="1"/>
  <c r="Q218" i="1"/>
  <c r="U218" i="1"/>
  <c r="O219" i="1"/>
  <c r="Q219" i="1"/>
  <c r="U219" i="1"/>
  <c r="O220" i="1"/>
  <c r="Q220" i="1"/>
  <c r="U220" i="1"/>
  <c r="O221" i="1"/>
  <c r="Q221" i="1"/>
  <c r="U221" i="1"/>
  <c r="O222" i="1"/>
  <c r="Q222" i="1"/>
  <c r="U222" i="1"/>
  <c r="O223" i="1"/>
  <c r="Q223" i="1"/>
  <c r="U223" i="1"/>
  <c r="O224" i="1"/>
  <c r="Q224" i="1"/>
  <c r="U224" i="1"/>
  <c r="O225" i="1"/>
  <c r="Q225" i="1"/>
  <c r="U225" i="1"/>
  <c r="O226" i="1"/>
  <c r="Q226" i="1"/>
  <c r="U226" i="1"/>
  <c r="O227" i="1"/>
  <c r="Q227" i="1"/>
  <c r="U227" i="1"/>
  <c r="O228" i="1"/>
  <c r="Q228" i="1"/>
  <c r="U228" i="1"/>
  <c r="O229" i="1"/>
  <c r="Q229" i="1"/>
  <c r="U229" i="1"/>
  <c r="O230" i="1"/>
  <c r="Q230" i="1"/>
  <c r="U230" i="1"/>
  <c r="O231" i="1"/>
  <c r="Q231" i="1"/>
  <c r="U231" i="1"/>
  <c r="O232" i="1"/>
  <c r="Q232" i="1"/>
  <c r="U232" i="1"/>
  <c r="O233" i="1"/>
  <c r="Q233" i="1"/>
  <c r="U233" i="1"/>
  <c r="O234" i="1"/>
  <c r="Q234" i="1"/>
  <c r="U234" i="1"/>
  <c r="O235" i="1"/>
  <c r="Q235" i="1"/>
  <c r="U235" i="1"/>
  <c r="O236" i="1"/>
  <c r="Q236" i="1"/>
  <c r="U236" i="1"/>
  <c r="O237" i="1"/>
  <c r="Q237" i="1"/>
  <c r="U237" i="1"/>
  <c r="O238" i="1"/>
  <c r="Q238" i="1"/>
  <c r="U238" i="1"/>
  <c r="O239" i="1"/>
  <c r="Q239" i="1"/>
  <c r="U239" i="1"/>
  <c r="O240" i="1"/>
  <c r="Q240" i="1"/>
  <c r="U240" i="1"/>
  <c r="O241" i="1"/>
  <c r="Q241" i="1"/>
  <c r="U241" i="1"/>
  <c r="O242" i="1"/>
  <c r="Q242" i="1"/>
  <c r="U242" i="1"/>
  <c r="O243" i="1"/>
  <c r="Q243" i="1"/>
  <c r="U243" i="1"/>
  <c r="O244" i="1"/>
  <c r="Q244" i="1"/>
  <c r="U244" i="1"/>
  <c r="O245" i="1"/>
  <c r="Q245" i="1"/>
  <c r="U245" i="1"/>
  <c r="O246" i="1"/>
  <c r="Q246" i="1"/>
  <c r="U246" i="1"/>
  <c r="O247" i="1"/>
  <c r="Q247" i="1"/>
  <c r="U247" i="1"/>
  <c r="O248" i="1"/>
  <c r="Q248" i="1"/>
  <c r="U248" i="1"/>
  <c r="O249" i="1"/>
  <c r="Q249" i="1"/>
  <c r="U249" i="1"/>
  <c r="O250" i="1"/>
  <c r="Q250" i="1"/>
  <c r="U250" i="1"/>
  <c r="O251" i="1"/>
  <c r="Q251" i="1"/>
  <c r="U251" i="1"/>
  <c r="O252" i="1"/>
  <c r="Q252" i="1"/>
  <c r="U252" i="1"/>
  <c r="O253" i="1"/>
  <c r="Q253" i="1"/>
  <c r="U253" i="1"/>
  <c r="O254" i="1"/>
  <c r="Q254" i="1"/>
  <c r="U254" i="1"/>
  <c r="O255" i="1"/>
  <c r="Q255" i="1"/>
  <c r="U255" i="1"/>
  <c r="O256" i="1"/>
  <c r="Q256" i="1"/>
  <c r="U256" i="1"/>
  <c r="O257" i="1"/>
  <c r="Q257" i="1"/>
  <c r="U257" i="1"/>
  <c r="O258" i="1"/>
  <c r="Q258" i="1"/>
  <c r="U258" i="1"/>
  <c r="O259" i="1"/>
  <c r="Q259" i="1"/>
  <c r="U259" i="1"/>
  <c r="O260" i="1"/>
  <c r="Q260" i="1"/>
  <c r="U260" i="1"/>
  <c r="O261" i="1"/>
  <c r="Q261" i="1"/>
  <c r="U261" i="1"/>
  <c r="O262" i="1"/>
  <c r="Q262" i="1"/>
  <c r="U262" i="1"/>
  <c r="O263" i="1"/>
  <c r="Q263" i="1"/>
  <c r="U263" i="1"/>
  <c r="O264" i="1"/>
  <c r="Q264" i="1"/>
  <c r="U264" i="1"/>
  <c r="O265" i="1"/>
  <c r="Q265" i="1"/>
  <c r="U265" i="1"/>
  <c r="O266" i="1"/>
  <c r="Q266" i="1"/>
  <c r="U266" i="1"/>
  <c r="O267" i="1"/>
  <c r="Q267" i="1"/>
  <c r="U267" i="1"/>
  <c r="O268" i="1"/>
  <c r="Q268" i="1"/>
  <c r="U268" i="1"/>
  <c r="O269" i="1"/>
  <c r="Q269" i="1"/>
  <c r="U269" i="1"/>
  <c r="O270" i="1"/>
  <c r="Q270" i="1"/>
  <c r="U270" i="1"/>
  <c r="O271" i="1"/>
  <c r="Q271" i="1"/>
  <c r="U271" i="1"/>
  <c r="O272" i="1"/>
  <c r="Q272" i="1"/>
  <c r="U272" i="1"/>
  <c r="O273" i="1"/>
  <c r="Q273" i="1"/>
  <c r="U273" i="1"/>
  <c r="O274" i="1"/>
  <c r="Q274" i="1"/>
  <c r="U274" i="1"/>
  <c r="O275" i="1"/>
  <c r="Q275" i="1"/>
  <c r="U275" i="1"/>
  <c r="O276" i="1"/>
  <c r="Q276" i="1"/>
  <c r="U276" i="1"/>
  <c r="O277" i="1"/>
  <c r="Q277" i="1"/>
  <c r="U277" i="1"/>
  <c r="O278" i="1"/>
  <c r="Q278" i="1"/>
  <c r="U278" i="1"/>
  <c r="O279" i="1"/>
  <c r="Q279" i="1"/>
  <c r="U279" i="1"/>
  <c r="O280" i="1"/>
  <c r="Q280" i="1"/>
  <c r="U280" i="1"/>
  <c r="O281" i="1"/>
  <c r="Q281" i="1"/>
  <c r="U281" i="1"/>
  <c r="O282" i="1"/>
  <c r="Q282" i="1"/>
  <c r="U282" i="1"/>
  <c r="O283" i="1"/>
  <c r="Q283" i="1"/>
  <c r="U283" i="1"/>
  <c r="O284" i="1"/>
  <c r="Q284" i="1"/>
  <c r="U284" i="1"/>
  <c r="O285" i="1"/>
  <c r="Q285" i="1"/>
  <c r="U285" i="1"/>
  <c r="O286" i="1"/>
  <c r="Q286" i="1"/>
  <c r="U286" i="1"/>
  <c r="O287" i="1"/>
  <c r="Q287" i="1"/>
  <c r="U287" i="1"/>
  <c r="O288" i="1"/>
  <c r="Q288" i="1"/>
  <c r="U288" i="1"/>
  <c r="O289" i="1"/>
  <c r="Q289" i="1"/>
  <c r="U289" i="1"/>
  <c r="O290" i="1"/>
  <c r="Q290" i="1"/>
  <c r="U290" i="1"/>
  <c r="O291" i="1"/>
  <c r="Q291" i="1"/>
  <c r="U291" i="1"/>
  <c r="O292" i="1"/>
  <c r="Q292" i="1"/>
  <c r="U292" i="1"/>
  <c r="O293" i="1"/>
  <c r="Q293" i="1"/>
  <c r="U293" i="1"/>
  <c r="O294" i="1"/>
  <c r="Q294" i="1"/>
  <c r="U294" i="1"/>
  <c r="O295" i="1"/>
  <c r="Q295" i="1"/>
  <c r="U295" i="1"/>
  <c r="O296" i="1"/>
  <c r="Q296" i="1"/>
  <c r="U296" i="1"/>
  <c r="O297" i="1"/>
  <c r="Q297" i="1"/>
  <c r="U297" i="1"/>
  <c r="O298" i="1"/>
  <c r="Q298" i="1"/>
  <c r="U298" i="1"/>
  <c r="O299" i="1"/>
  <c r="Q299" i="1"/>
  <c r="U299" i="1"/>
  <c r="O300" i="1"/>
  <c r="Q300" i="1"/>
  <c r="U300" i="1"/>
  <c r="O301" i="1"/>
  <c r="Q301" i="1"/>
  <c r="U301" i="1"/>
  <c r="O302" i="1"/>
  <c r="Q302" i="1"/>
  <c r="U302" i="1"/>
  <c r="O303" i="1"/>
  <c r="Q303" i="1"/>
  <c r="U303" i="1"/>
  <c r="O304" i="1"/>
  <c r="Q304" i="1"/>
  <c r="U304" i="1"/>
  <c r="O305" i="1"/>
  <c r="Q305" i="1"/>
  <c r="U305" i="1"/>
  <c r="O306" i="1"/>
  <c r="Q306" i="1"/>
  <c r="U306" i="1"/>
  <c r="O307" i="1"/>
  <c r="Q307" i="1"/>
  <c r="U307" i="1"/>
  <c r="O308" i="1"/>
  <c r="Q308" i="1"/>
  <c r="U308" i="1"/>
  <c r="O309" i="1"/>
  <c r="Q309" i="1"/>
  <c r="U309" i="1"/>
  <c r="O310" i="1"/>
  <c r="Q310" i="1"/>
  <c r="U310" i="1"/>
  <c r="O311" i="1"/>
  <c r="Q311" i="1"/>
  <c r="U311" i="1"/>
  <c r="O312" i="1"/>
  <c r="Q312" i="1"/>
  <c r="U312" i="1"/>
  <c r="O313" i="1"/>
  <c r="Q313" i="1"/>
  <c r="U313" i="1"/>
  <c r="O314" i="1"/>
  <c r="Q314" i="1"/>
  <c r="U314" i="1"/>
  <c r="O315" i="1"/>
  <c r="Q315" i="1"/>
  <c r="U315" i="1"/>
  <c r="O316" i="1"/>
  <c r="Q316" i="1"/>
  <c r="U316" i="1"/>
  <c r="O317" i="1"/>
  <c r="Q317" i="1"/>
  <c r="U317" i="1"/>
  <c r="O318" i="1"/>
  <c r="Q318" i="1"/>
  <c r="U318" i="1"/>
  <c r="O319" i="1"/>
  <c r="Q319" i="1"/>
  <c r="U319" i="1"/>
  <c r="O320" i="1"/>
  <c r="Q320" i="1"/>
  <c r="U320" i="1"/>
  <c r="O321" i="1"/>
  <c r="Q321" i="1"/>
  <c r="U321" i="1"/>
  <c r="O322" i="1"/>
  <c r="Q322" i="1"/>
  <c r="U322" i="1"/>
  <c r="O323" i="1"/>
  <c r="Q323" i="1"/>
  <c r="U323" i="1"/>
  <c r="O324" i="1"/>
  <c r="Q324" i="1"/>
  <c r="U324" i="1"/>
  <c r="O325" i="1"/>
  <c r="Q325" i="1"/>
  <c r="U325" i="1"/>
  <c r="O326" i="1"/>
  <c r="Q326" i="1"/>
  <c r="U326" i="1"/>
  <c r="O327" i="1"/>
  <c r="Q327" i="1"/>
  <c r="U327" i="1"/>
  <c r="O328" i="1"/>
  <c r="Q328" i="1"/>
  <c r="U328" i="1"/>
  <c r="O329" i="1"/>
  <c r="Q329" i="1"/>
  <c r="U329" i="1"/>
  <c r="O330" i="1"/>
  <c r="Q330" i="1"/>
  <c r="U330" i="1"/>
  <c r="O331" i="1"/>
  <c r="Q331" i="1"/>
  <c r="U331" i="1"/>
  <c r="O332" i="1"/>
  <c r="Q332" i="1"/>
  <c r="U332" i="1"/>
  <c r="O333" i="1"/>
  <c r="Q333" i="1"/>
  <c r="U333" i="1"/>
  <c r="O334" i="1"/>
  <c r="Q334" i="1"/>
  <c r="U334" i="1"/>
  <c r="O335" i="1"/>
  <c r="Q335" i="1"/>
  <c r="U335" i="1"/>
  <c r="O336" i="1"/>
  <c r="Q336" i="1"/>
  <c r="U336" i="1"/>
  <c r="O337" i="1"/>
  <c r="Q337" i="1"/>
  <c r="U337" i="1"/>
  <c r="O338" i="1"/>
  <c r="Q338" i="1"/>
  <c r="U338" i="1"/>
  <c r="O339" i="1"/>
  <c r="Q339" i="1"/>
  <c r="U339" i="1"/>
  <c r="O340" i="1"/>
  <c r="Q340" i="1"/>
  <c r="U340" i="1"/>
  <c r="O341" i="1"/>
  <c r="Q341" i="1"/>
  <c r="U341" i="1"/>
  <c r="O342" i="1"/>
  <c r="Q342" i="1"/>
  <c r="U342" i="1"/>
  <c r="O343" i="1"/>
  <c r="Q343" i="1"/>
  <c r="U343" i="1"/>
  <c r="O344" i="1"/>
  <c r="Q344" i="1"/>
  <c r="U344" i="1"/>
  <c r="O345" i="1"/>
  <c r="Q345" i="1"/>
  <c r="U345" i="1"/>
  <c r="O346" i="1"/>
  <c r="Q346" i="1"/>
  <c r="U346" i="1"/>
  <c r="O347" i="1"/>
  <c r="Q347" i="1"/>
  <c r="U347" i="1"/>
  <c r="O348" i="1"/>
  <c r="Q348" i="1"/>
  <c r="U348" i="1"/>
  <c r="O349" i="1"/>
  <c r="Q349" i="1"/>
  <c r="U349" i="1"/>
  <c r="O350" i="1"/>
  <c r="Q350" i="1"/>
  <c r="U350" i="1"/>
  <c r="O351" i="1"/>
  <c r="Q351" i="1"/>
  <c r="U351" i="1"/>
  <c r="O352" i="1"/>
  <c r="Q352" i="1"/>
  <c r="U352" i="1"/>
  <c r="O353" i="1"/>
  <c r="Q353" i="1"/>
  <c r="U353" i="1"/>
  <c r="O354" i="1"/>
  <c r="Q354" i="1"/>
  <c r="U354" i="1"/>
  <c r="O355" i="1"/>
  <c r="Q355" i="1"/>
  <c r="U355" i="1"/>
  <c r="O356" i="1"/>
  <c r="Q356" i="1"/>
  <c r="U356" i="1"/>
  <c r="O357" i="1"/>
  <c r="Q357" i="1"/>
  <c r="U357" i="1"/>
  <c r="O358" i="1"/>
  <c r="Q358" i="1"/>
  <c r="U358" i="1"/>
  <c r="O359" i="1"/>
  <c r="Q359" i="1"/>
  <c r="U359" i="1"/>
  <c r="O360" i="1"/>
  <c r="Q360" i="1"/>
  <c r="U360" i="1"/>
  <c r="O361" i="1"/>
  <c r="Q361" i="1"/>
  <c r="U361" i="1"/>
  <c r="O362" i="1"/>
  <c r="Q362" i="1"/>
  <c r="U362" i="1"/>
  <c r="O363" i="1"/>
  <c r="Q363" i="1"/>
  <c r="U363" i="1"/>
  <c r="O364" i="1"/>
  <c r="Q364" i="1"/>
  <c r="U364" i="1"/>
  <c r="O365" i="1"/>
  <c r="Q365" i="1"/>
  <c r="U365" i="1"/>
  <c r="O366" i="1"/>
  <c r="Q366" i="1"/>
  <c r="U366" i="1"/>
  <c r="O367" i="1"/>
  <c r="Q367" i="1"/>
  <c r="U367" i="1"/>
  <c r="O368" i="1"/>
  <c r="Q368" i="1"/>
  <c r="U368" i="1"/>
  <c r="O369" i="1"/>
  <c r="Q369" i="1"/>
  <c r="U369" i="1"/>
  <c r="O370" i="1"/>
  <c r="Q370" i="1"/>
  <c r="U370" i="1"/>
  <c r="O371" i="1"/>
  <c r="Q371" i="1"/>
  <c r="U371" i="1"/>
  <c r="O372" i="1"/>
  <c r="Q372" i="1"/>
  <c r="U372" i="1"/>
  <c r="O373" i="1"/>
  <c r="Q373" i="1"/>
  <c r="U373" i="1"/>
  <c r="O374" i="1"/>
  <c r="Q374" i="1"/>
  <c r="U374" i="1"/>
  <c r="O375" i="1"/>
  <c r="Q375" i="1"/>
  <c r="U375" i="1"/>
  <c r="O376" i="1"/>
  <c r="Q376" i="1"/>
  <c r="U376" i="1"/>
  <c r="O377" i="1"/>
  <c r="Q377" i="1"/>
  <c r="U377" i="1"/>
  <c r="O378" i="1"/>
  <c r="Q378" i="1"/>
  <c r="U378" i="1"/>
  <c r="O379" i="1"/>
  <c r="Q379" i="1"/>
  <c r="U379" i="1"/>
  <c r="O380" i="1"/>
  <c r="Q380" i="1"/>
  <c r="U380" i="1"/>
  <c r="O381" i="1"/>
  <c r="Q381" i="1"/>
  <c r="U381" i="1"/>
  <c r="O382" i="1"/>
  <c r="Q382" i="1"/>
  <c r="U382" i="1"/>
  <c r="O383" i="1"/>
  <c r="Q383" i="1"/>
  <c r="U383" i="1"/>
  <c r="O384" i="1"/>
  <c r="Q384" i="1"/>
  <c r="U384" i="1"/>
  <c r="O385" i="1"/>
  <c r="Q385" i="1"/>
  <c r="U385" i="1"/>
  <c r="O386" i="1"/>
  <c r="Q386" i="1"/>
  <c r="U386" i="1"/>
  <c r="O387" i="1"/>
  <c r="Q387" i="1"/>
  <c r="U387" i="1"/>
  <c r="O388" i="1"/>
  <c r="Q388" i="1"/>
  <c r="U388" i="1"/>
  <c r="O389" i="1"/>
  <c r="Q389" i="1"/>
  <c r="U389" i="1"/>
  <c r="O390" i="1"/>
  <c r="Q390" i="1"/>
  <c r="U390" i="1"/>
  <c r="O391" i="1"/>
  <c r="Q391" i="1"/>
  <c r="U391" i="1"/>
  <c r="O392" i="1"/>
  <c r="Q392" i="1"/>
  <c r="U392" i="1"/>
  <c r="O393" i="1"/>
  <c r="Q393" i="1"/>
  <c r="U393" i="1"/>
  <c r="O394" i="1"/>
  <c r="Q394" i="1"/>
  <c r="U394" i="1"/>
  <c r="O395" i="1"/>
  <c r="Q395" i="1"/>
  <c r="U395" i="1"/>
  <c r="O396" i="1"/>
  <c r="Q396" i="1"/>
  <c r="U396" i="1"/>
  <c r="O397" i="1"/>
  <c r="Q397" i="1"/>
  <c r="U397" i="1"/>
  <c r="O398" i="1"/>
  <c r="Q398" i="1"/>
  <c r="U398" i="1"/>
  <c r="O399" i="1"/>
  <c r="Q399" i="1"/>
  <c r="U399" i="1"/>
  <c r="O400" i="1"/>
  <c r="Q400" i="1"/>
  <c r="U400" i="1"/>
  <c r="O401" i="1"/>
  <c r="Q401" i="1"/>
  <c r="U401" i="1"/>
  <c r="O402" i="1"/>
  <c r="Q402" i="1"/>
  <c r="U402" i="1"/>
  <c r="O403" i="1"/>
  <c r="Q403" i="1"/>
  <c r="U403" i="1"/>
  <c r="O404" i="1"/>
  <c r="Q404" i="1"/>
  <c r="U404" i="1"/>
  <c r="O405" i="1"/>
  <c r="Q405" i="1"/>
  <c r="U405" i="1"/>
  <c r="O406" i="1"/>
  <c r="Q406" i="1"/>
  <c r="U406" i="1"/>
  <c r="O407" i="1"/>
  <c r="Q407" i="1"/>
  <c r="U407" i="1"/>
  <c r="O408" i="1"/>
  <c r="Q408" i="1"/>
  <c r="U408" i="1"/>
  <c r="O409" i="1"/>
  <c r="Q409" i="1"/>
  <c r="U409" i="1"/>
  <c r="O410" i="1"/>
  <c r="Q410" i="1"/>
  <c r="U410" i="1"/>
  <c r="O411" i="1"/>
  <c r="Q411" i="1"/>
  <c r="U411" i="1"/>
  <c r="O412" i="1"/>
  <c r="Q412" i="1"/>
  <c r="U412" i="1"/>
  <c r="O413" i="1"/>
  <c r="Q413" i="1"/>
  <c r="U413" i="1"/>
  <c r="O414" i="1"/>
  <c r="Q414" i="1"/>
  <c r="U414" i="1"/>
  <c r="O415" i="1"/>
  <c r="Q415" i="1"/>
  <c r="U415" i="1"/>
  <c r="O416" i="1"/>
  <c r="Q416" i="1"/>
  <c r="U416" i="1"/>
  <c r="O417" i="1"/>
  <c r="Q417" i="1"/>
  <c r="U417" i="1"/>
  <c r="O418" i="1"/>
  <c r="Q418" i="1"/>
  <c r="U418" i="1"/>
  <c r="O419" i="1"/>
  <c r="Q419" i="1"/>
  <c r="U419" i="1"/>
  <c r="O420" i="1"/>
  <c r="Q420" i="1"/>
  <c r="U420" i="1"/>
  <c r="O421" i="1"/>
  <c r="Q421" i="1"/>
  <c r="U421" i="1"/>
  <c r="O422" i="1"/>
  <c r="Q422" i="1"/>
  <c r="U422" i="1"/>
  <c r="O423" i="1"/>
  <c r="Q423" i="1"/>
  <c r="U423" i="1"/>
  <c r="O424" i="1"/>
  <c r="Q424" i="1"/>
  <c r="U424" i="1"/>
  <c r="O425" i="1"/>
  <c r="Q425" i="1"/>
  <c r="U425" i="1"/>
  <c r="O426" i="1"/>
  <c r="Q426" i="1"/>
  <c r="U426" i="1"/>
  <c r="O427" i="1"/>
  <c r="Q427" i="1"/>
  <c r="U427" i="1"/>
  <c r="O428" i="1"/>
  <c r="Q428" i="1"/>
  <c r="U428" i="1"/>
  <c r="O429" i="1"/>
  <c r="Q429" i="1"/>
  <c r="U429" i="1"/>
  <c r="O430" i="1"/>
  <c r="Q430" i="1"/>
  <c r="U430" i="1"/>
  <c r="O431" i="1"/>
  <c r="Q431" i="1"/>
  <c r="U431" i="1"/>
  <c r="O432" i="1"/>
  <c r="Q432" i="1"/>
  <c r="U432" i="1"/>
  <c r="O433" i="1"/>
  <c r="Q433" i="1"/>
  <c r="U433" i="1"/>
  <c r="O434" i="1"/>
  <c r="Q434" i="1"/>
  <c r="U434" i="1"/>
  <c r="O435" i="1"/>
  <c r="Q435" i="1"/>
  <c r="U435" i="1"/>
  <c r="O436" i="1"/>
  <c r="Q436" i="1"/>
  <c r="U436" i="1"/>
  <c r="O437" i="1"/>
  <c r="Q437" i="1"/>
  <c r="U437" i="1"/>
  <c r="O438" i="1"/>
  <c r="Q438" i="1"/>
  <c r="U438" i="1"/>
  <c r="O439" i="1"/>
  <c r="Q439" i="1"/>
  <c r="U439" i="1"/>
  <c r="O440" i="1"/>
  <c r="Q440" i="1"/>
  <c r="U440" i="1"/>
  <c r="O441" i="1"/>
  <c r="Q441" i="1"/>
  <c r="U441" i="1"/>
  <c r="O442" i="1"/>
  <c r="Q442" i="1"/>
  <c r="U442" i="1"/>
  <c r="O443" i="1"/>
  <c r="Q443" i="1"/>
  <c r="U443" i="1"/>
  <c r="O444" i="1"/>
  <c r="Q444" i="1"/>
  <c r="U444" i="1"/>
  <c r="O445" i="1"/>
  <c r="Q445" i="1"/>
  <c r="U445" i="1"/>
  <c r="O446" i="1"/>
  <c r="Q446" i="1"/>
  <c r="U446" i="1"/>
  <c r="O447" i="1"/>
  <c r="Q447" i="1"/>
  <c r="U447" i="1"/>
  <c r="O448" i="1"/>
  <c r="Q448" i="1"/>
  <c r="U448" i="1"/>
  <c r="O449" i="1"/>
  <c r="Q449" i="1"/>
  <c r="U449" i="1"/>
  <c r="O450" i="1"/>
  <c r="Q450" i="1"/>
  <c r="U450" i="1"/>
  <c r="O451" i="1"/>
  <c r="Q451" i="1"/>
  <c r="U451" i="1"/>
  <c r="O452" i="1"/>
  <c r="Q452" i="1"/>
  <c r="U452" i="1"/>
  <c r="O453" i="1"/>
  <c r="Q453" i="1"/>
  <c r="U453" i="1"/>
  <c r="O454" i="1"/>
  <c r="Q454" i="1"/>
  <c r="U454" i="1"/>
  <c r="O455" i="1"/>
  <c r="Q455" i="1"/>
  <c r="U455" i="1"/>
  <c r="O456" i="1"/>
  <c r="Q456" i="1"/>
  <c r="U456" i="1"/>
  <c r="O457" i="1"/>
  <c r="Q457" i="1"/>
  <c r="U457" i="1"/>
  <c r="O458" i="1"/>
  <c r="Q458" i="1"/>
  <c r="U458" i="1"/>
  <c r="O459" i="1"/>
  <c r="Q459" i="1"/>
  <c r="U459" i="1"/>
  <c r="O460" i="1"/>
  <c r="Q460" i="1"/>
  <c r="U460" i="1"/>
  <c r="O461" i="1"/>
  <c r="Q461" i="1"/>
  <c r="U461" i="1"/>
  <c r="O462" i="1"/>
  <c r="Q462" i="1"/>
  <c r="U462" i="1"/>
  <c r="O463" i="1"/>
  <c r="Q463" i="1"/>
  <c r="U463" i="1"/>
  <c r="O464" i="1"/>
  <c r="Q464" i="1"/>
  <c r="U464" i="1"/>
  <c r="O465" i="1"/>
  <c r="Q465" i="1"/>
  <c r="U465" i="1"/>
  <c r="O466" i="1"/>
  <c r="Q466" i="1"/>
  <c r="U466" i="1"/>
  <c r="O467" i="1"/>
  <c r="Q467" i="1"/>
  <c r="U467" i="1"/>
  <c r="O468" i="1"/>
  <c r="Q468" i="1"/>
  <c r="U468" i="1"/>
  <c r="O469" i="1"/>
  <c r="Q469" i="1"/>
  <c r="U469" i="1"/>
  <c r="O470" i="1"/>
  <c r="Q470" i="1"/>
  <c r="U470" i="1"/>
  <c r="O471" i="1"/>
  <c r="Q471" i="1"/>
  <c r="U471" i="1"/>
  <c r="O472" i="1"/>
  <c r="Q472" i="1"/>
  <c r="U472" i="1"/>
  <c r="O473" i="1"/>
  <c r="Q473" i="1"/>
  <c r="U473" i="1"/>
  <c r="O474" i="1"/>
  <c r="Q474" i="1"/>
  <c r="U474" i="1"/>
  <c r="O475" i="1"/>
  <c r="Q475" i="1"/>
  <c r="U475" i="1"/>
  <c r="O476" i="1"/>
  <c r="Q476" i="1"/>
  <c r="U476" i="1"/>
  <c r="O477" i="1"/>
  <c r="Q477" i="1"/>
  <c r="U477" i="1"/>
  <c r="O478" i="1"/>
  <c r="Q478" i="1"/>
  <c r="U478" i="1"/>
  <c r="O479" i="1"/>
  <c r="Q479" i="1"/>
  <c r="U479" i="1"/>
  <c r="O480" i="1"/>
  <c r="Q480" i="1"/>
  <c r="U480" i="1"/>
  <c r="O481" i="1"/>
  <c r="Q481" i="1"/>
  <c r="U481" i="1"/>
  <c r="O482" i="1"/>
  <c r="Q482" i="1"/>
  <c r="U482" i="1"/>
  <c r="O483" i="1"/>
  <c r="Q483" i="1"/>
  <c r="U483" i="1"/>
  <c r="O484" i="1"/>
  <c r="Q484" i="1"/>
  <c r="U484" i="1"/>
  <c r="O485" i="1"/>
  <c r="Q485" i="1"/>
  <c r="U485" i="1"/>
  <c r="O486" i="1"/>
  <c r="Q486" i="1"/>
  <c r="U486" i="1"/>
  <c r="O487" i="1"/>
  <c r="Q487" i="1"/>
  <c r="U487" i="1"/>
  <c r="O488" i="1"/>
  <c r="Q488" i="1"/>
  <c r="U488" i="1"/>
  <c r="B18" i="2"/>
  <c r="B16" i="2"/>
  <c r="B14" i="2"/>
  <c r="B12" i="2"/>
  <c r="B5" i="2"/>
</calcChain>
</file>

<file path=xl/sharedStrings.xml><?xml version="1.0" encoding="utf-8"?>
<sst xmlns="http://schemas.openxmlformats.org/spreadsheetml/2006/main" count="5300" uniqueCount="1817">
  <si>
    <t>Package Name</t>
  </si>
  <si>
    <t>Version</t>
  </si>
  <si>
    <t>Date Published</t>
  </si>
  <si>
    <t>GitHub Mirror Security Advisory Lookup URL</t>
  </si>
  <si>
    <t>GitHub Security Advisory Result</t>
  </si>
  <si>
    <t>MITRE CVE Lookup Result</t>
  </si>
  <si>
    <t>SNYK Vulnerability Lookup Result</t>
  </si>
  <si>
    <t>Exploit Database Lookup Result</t>
  </si>
  <si>
    <t>Recommendation</t>
  </si>
  <si>
    <t>No published security advisories</t>
  </si>
  <si>
    <t>None found</t>
  </si>
  <si>
    <t>NIST NVD Lookup URL</t>
  </si>
  <si>
    <t>NIST NVD Lookup Result</t>
  </si>
  <si>
    <t>MITRE CVE Lookup URL</t>
  </si>
  <si>
    <t>SNYK Vulnerability Lookup URL</t>
  </si>
  <si>
    <t>Exploit Database Lookup URL</t>
  </si>
  <si>
    <t>Package not listed</t>
  </si>
  <si>
    <t>NPM Links</t>
  </si>
  <si>
    <t>Latest Version</t>
  </si>
  <si>
    <t>Latest Version Release Date</t>
  </si>
  <si>
    <t>GitHub URL</t>
  </si>
  <si>
    <t>plantuml</t>
  </si>
  <si>
    <t>1.2024.7</t>
  </si>
  <si>
    <t>https://github.com/plantuml/plantuml/security</t>
  </si>
  <si>
    <t>https://github.com/plantuml/plantuml</t>
  </si>
  <si>
    <t>Proceed</t>
  </si>
  <si>
    <t>pandas</t>
  </si>
  <si>
    <t>2.2.3</t>
  </si>
  <si>
    <t>numpy</t>
  </si>
  <si>
    <t>pytest</t>
  </si>
  <si>
    <t>hypothesis</t>
  </si>
  <si>
    <t>Package version not listed</t>
  </si>
  <si>
    <t>PROCEED</t>
  </si>
  <si>
    <t>openpyxl</t>
  </si>
  <si>
    <t>H:\&gt;pip list</t>
  </si>
  <si>
    <t>Package                            Version</t>
  </si>
  <si>
    <t>---------------------------------- ---------------</t>
  </si>
  <si>
    <t>agate                              1.9.1</t>
  </si>
  <si>
    <t>aiobotocore                        2.4.2</t>
  </si>
  <si>
    <t>aiofiles                           22.1.0</t>
  </si>
  <si>
    <t>aiohttp                            3.8.3</t>
  </si>
  <si>
    <t>aioitertools                       0.7.1</t>
  </si>
  <si>
    <t>aiosignal                          1.2.0</t>
  </si>
  <si>
    <t>aiosqlite                          0.18.0</t>
  </si>
  <si>
    <t>alabaster                          0.7.12</t>
  </si>
  <si>
    <t>altgraph                           0.17.3</t>
  </si>
  <si>
    <t>anaconda-catalogs                  0.2.0</t>
  </si>
  <si>
    <t>anaconda-client                    1.11.3</t>
  </si>
  <si>
    <t>anaconda-navigator                 2.4.2</t>
  </si>
  <si>
    <t>anaconda-project                   0.11.1</t>
  </si>
  <si>
    <t>annotated-types                    0.7.0</t>
  </si>
  <si>
    <t>ansi2html                          1.8.0</t>
  </si>
  <si>
    <t>anyio                              3.5.0</t>
  </si>
  <si>
    <t>appdirs                            1.4.4</t>
  </si>
  <si>
    <t>argh                               0.28.1</t>
  </si>
  <si>
    <t>argon2-cffi                        21.3.0</t>
  </si>
  <si>
    <t>argon2-cffi-bindings               21.2.0</t>
  </si>
  <si>
    <t>arrow                              1.2.3</t>
  </si>
  <si>
    <t>asn1crypto                         1.5.1</t>
  </si>
  <si>
    <t>astroid                            2.14.2</t>
  </si>
  <si>
    <t>astropy                            5.1</t>
  </si>
  <si>
    <t>asttokens                          2.0.5</t>
  </si>
  <si>
    <t>async-timeout                      4.0.2</t>
  </si>
  <si>
    <t>atomicwrites                       1.4.0</t>
  </si>
  <si>
    <t>attrs                              22.1.0</t>
  </si>
  <si>
    <t>Automat                            20.2.0</t>
  </si>
  <si>
    <t>autopep8                           1.6.0</t>
  </si>
  <si>
    <t>Babel                              2.11.0</t>
  </si>
  <si>
    <t>backcall                           0.2.0</t>
  </si>
  <si>
    <t>backports.functools-lru-cache      1.6.4</t>
  </si>
  <si>
    <t>backports.shutil-get-terminal-size 1.0.0</t>
  </si>
  <si>
    <t>backports.tempfile                 1.0</t>
  </si>
  <si>
    <t>backports.weakref                  1.0.post1</t>
  </si>
  <si>
    <t>bcrypt                             3.2.0</t>
  </si>
  <si>
    <t>beautifulsoup4                     4.12.2</t>
  </si>
  <si>
    <t>binaryornot                        0.4.4</t>
  </si>
  <si>
    <t>bitarray                           2.8.0</t>
  </si>
  <si>
    <t>bkcharts                           0.2</t>
  </si>
  <si>
    <t>black                              23.7.0</t>
  </si>
  <si>
    <t>bleach                             4.1.0</t>
  </si>
  <si>
    <t>blosc2                             2.0.0</t>
  </si>
  <si>
    <t>bokeh                              3.1.1</t>
  </si>
  <si>
    <t>boltons                            23.0.0</t>
  </si>
  <si>
    <t>boto                               2.49.0</t>
  </si>
  <si>
    <t>boto3                              1.24.28</t>
  </si>
  <si>
    <t>botocore                           1.27.59</t>
  </si>
  <si>
    <t>Bottleneck                         1.4.0</t>
  </si>
  <si>
    <t>Brotli                             1.0.9</t>
  </si>
  <si>
    <t>brotlipy                           0.7.0</t>
  </si>
  <si>
    <t>catboost                           1.2</t>
  </si>
  <si>
    <t>certifi                            2023.5.7</t>
  </si>
  <si>
    <t>cffi                               1.15.1</t>
  </si>
  <si>
    <t>chardet                            4.0.0</t>
  </si>
  <si>
    <t>charset-normalizer                 2.0.4</t>
  </si>
  <si>
    <t>click                              8.0.4</t>
  </si>
  <si>
    <t>cloudpickle                        2.2.1</t>
  </si>
  <si>
    <t>clyent                             1.2.2</t>
  </si>
  <si>
    <t>colorama                           0.4.6</t>
  </si>
  <si>
    <t>colorcet                           3.0.1</t>
  </si>
  <si>
    <t>comm                               0.1.2</t>
  </si>
  <si>
    <t>comtypes                           1.2.0</t>
  </si>
  <si>
    <t>conda                              23.5.2</t>
  </si>
  <si>
    <t>conda-build                        3.25.0</t>
  </si>
  <si>
    <t>conda-content-trust                0.1.3</t>
  </si>
  <si>
    <t>conda_index                        0.2.3</t>
  </si>
  <si>
    <t>conda-libmamba-solver              23.5.0</t>
  </si>
  <si>
    <t>conda-pack                         0.6.0</t>
  </si>
  <si>
    <t>conda-package-handling             2.1.0</t>
  </si>
  <si>
    <t>conda_package_streaming            0.8.0</t>
  </si>
  <si>
    <t>conda-repo-cli                     1.0.41</t>
  </si>
  <si>
    <t>conda-token                        0.4.0</t>
  </si>
  <si>
    <t>conda-verify                       3.4.2</t>
  </si>
  <si>
    <t>constantly                         15.1.0</t>
  </si>
  <si>
    <t>contextlib2                        21.6.0</t>
  </si>
  <si>
    <t>contourpy                          1.0.5</t>
  </si>
  <si>
    <t>cookiecutter                       1.7.3</t>
  </si>
  <si>
    <t>coverage                           7.2.7</t>
  </si>
  <si>
    <t>cryptography                       39.0.1</t>
  </si>
  <si>
    <t>cssselect                          1.1.0</t>
  </si>
  <si>
    <t>cycler                             0.11.0</t>
  </si>
  <si>
    <t>Cython                             3.0.0</t>
  </si>
  <si>
    <t>cytoolz                            0.12.0</t>
  </si>
  <si>
    <t>daal4py                            2023.1.1</t>
  </si>
  <si>
    <t>daff                               1.3.46</t>
  </si>
  <si>
    <t>dash                               2.11.1</t>
  </si>
  <si>
    <t>dash-core-components               2.0.0</t>
  </si>
  <si>
    <t>dash-html-components               2.0.0</t>
  </si>
  <si>
    <t>dash-renderer                      1.9.1</t>
  </si>
  <si>
    <t>dash-table                         5.0.0</t>
  </si>
  <si>
    <t>dask                               2023.6.0</t>
  </si>
  <si>
    <t>dask-glm                           0.2.0</t>
  </si>
  <si>
    <t>dask-ml                            2023.3.24</t>
  </si>
  <si>
    <t>dask-searchcv                      0.2.0</t>
  </si>
  <si>
    <t>datashader                         0.15.0</t>
  </si>
  <si>
    <t>datashape                          0.5.4</t>
  </si>
  <si>
    <t>dbt-adapters                       1.7.0</t>
  </si>
  <si>
    <t>dbt-common                         1.10.0</t>
  </si>
  <si>
    <t>dbt-core                           1.8.8</t>
  </si>
  <si>
    <t>dbt-extractor                      0.5.1</t>
  </si>
  <si>
    <t>dbt-postgres                       1.8.2</t>
  </si>
  <si>
    <t>dbt-redshift                       1.8.1</t>
  </si>
  <si>
    <t>dbt-semantic-interfaces            0.5.1</t>
  </si>
  <si>
    <t>debugpy                            1.6.7</t>
  </si>
  <si>
    <t>decorator                          5.1.1</t>
  </si>
  <si>
    <t>deepdiff                           7.0.1</t>
  </si>
  <si>
    <t>defusedxml                         0.7.1</t>
  </si>
  <si>
    <t>diagrams                           0.23.4</t>
  </si>
  <si>
    <t>diff-match-patch                   20200713</t>
  </si>
  <si>
    <t>dill                               0.3.6</t>
  </si>
  <si>
    <t>distlib                            0.3.7</t>
  </si>
  <si>
    <t>distributed                        2023.6.0</t>
  </si>
  <si>
    <t>docstring-to-markdown              0.11</t>
  </si>
  <si>
    <t>docutils                           0.18.1</t>
  </si>
  <si>
    <t>entrypoints                        0.4</t>
  </si>
  <si>
    <t>et-xmlfile                         1.1.0</t>
  </si>
  <si>
    <t>executing                          0.8.3</t>
  </si>
  <si>
    <t>fastjsonschema                     2.16.2</t>
  </si>
  <si>
    <t>filelock                           3.12.2</t>
  </si>
  <si>
    <t>flake8                             6.0.0</t>
  </si>
  <si>
    <t>Flask                              2.2.2</t>
  </si>
  <si>
    <t>Flask-Compress                     1.13</t>
  </si>
  <si>
    <t>fonttools                          4.25.0</t>
  </si>
  <si>
    <t>fqdn                               1.5.1</t>
  </si>
  <si>
    <t>frozenlist                         1.3.3</t>
  </si>
  <si>
    <t>fsspec                             2023.3.0</t>
  </si>
  <si>
    <t>fst-pso                            1.8.1</t>
  </si>
  <si>
    <t>future                             0.18.3</t>
  </si>
  <si>
    <t>FuzzyTM                            2.0.5</t>
  </si>
  <si>
    <t>gensim                             4.3.0</t>
  </si>
  <si>
    <t>gevent                             23.7.0</t>
  </si>
  <si>
    <t>glob2                              0.7</t>
  </si>
  <si>
    <t>graphviz                           0.20.1</t>
  </si>
  <si>
    <t>greenlet                           2.0.1</t>
  </si>
  <si>
    <t>h2o                                3.42.0.1</t>
  </si>
  <si>
    <t>h5py                               3.7.0</t>
  </si>
  <si>
    <t>HeapDict                           1.0.1</t>
  </si>
  <si>
    <t>holoviews                          1.16.2</t>
  </si>
  <si>
    <t>html5lib                           1.1</t>
  </si>
  <si>
    <t>httplib2                           0.22.0</t>
  </si>
  <si>
    <t>hvplot                             0.8.4</t>
  </si>
  <si>
    <t>hyperlink                          21.0.0</t>
  </si>
  <si>
    <t>hypothesis                         6.82.0</t>
  </si>
  <si>
    <t>idna                               3.4</t>
  </si>
  <si>
    <t>imagecodecs                        2021.8.26</t>
  </si>
  <si>
    <t>imageio                            2.26.0</t>
  </si>
  <si>
    <t>imagesize                          1.4.1</t>
  </si>
  <si>
    <t>imbalanced-learn                   0.10.1</t>
  </si>
  <si>
    <t>importlib-metadata                 6.8.0</t>
  </si>
  <si>
    <t>incremental                        21.3.0</t>
  </si>
  <si>
    <t>inflection                         0.5.1</t>
  </si>
  <si>
    <t>iniconfig                          1.1.1</t>
  </si>
  <si>
    <t>intake                             0.6.8</t>
  </si>
  <si>
    <t>intervaltree                       3.1.0</t>
  </si>
  <si>
    <t>ipykernel                          6.25.1</t>
  </si>
  <si>
    <t>ipython                            8.14.0</t>
  </si>
  <si>
    <t>ipython-genutils                   0.2.0</t>
  </si>
  <si>
    <t>ipywidgets                         8.0.4</t>
  </si>
  <si>
    <t>isodate                            0.6.1</t>
  </si>
  <si>
    <t>isoduration                        20.11.0</t>
  </si>
  <si>
    <t>isort                              5.9.3</t>
  </si>
  <si>
    <t>itemadapter                        0.3.0</t>
  </si>
  <si>
    <t>itemloaders                        1.0.4</t>
  </si>
  <si>
    <t>itsdangerous                       2.0.1</t>
  </si>
  <si>
    <t>jaraco.classes                     3.2.1</t>
  </si>
  <si>
    <t>jdcal                              1.4.1</t>
  </si>
  <si>
    <t>jedi                               0.18.1</t>
  </si>
  <si>
    <t>jellyfish                          1.0.0</t>
  </si>
  <si>
    <t>Jinja2                             3.1.4</t>
  </si>
  <si>
    <t>jinja2-time                        0.2.0</t>
  </si>
  <si>
    <t>jmespath                           0.10.0</t>
  </si>
  <si>
    <t>joblib                             1.2.0</t>
  </si>
  <si>
    <t>json5                              0.9.6</t>
  </si>
  <si>
    <t>jsonpatch                          1.32</t>
  </si>
  <si>
    <t>jsonpointer                        2.1</t>
  </si>
  <si>
    <t>jsonschema                         4.17.3</t>
  </si>
  <si>
    <t>jupyter                            1.0.0</t>
  </si>
  <si>
    <t>jupyter_client                     8.1.0</t>
  </si>
  <si>
    <t>jupyter-console                    6.6.3</t>
  </si>
  <si>
    <t>jupyter_core                       5.3.0</t>
  </si>
  <si>
    <t>jupyter-events                     0.6.3</t>
  </si>
  <si>
    <t>jupyter_server                     2.5.0</t>
  </si>
  <si>
    <t>jupyter_server_fileid              0.9.0</t>
  </si>
  <si>
    <t>jupyter_server_terminals           0.4.4</t>
  </si>
  <si>
    <t>jupyter_server_ydoc                0.8.0</t>
  </si>
  <si>
    <t>jupyter-ydoc                       0.2.4</t>
  </si>
  <si>
    <t>jupyterlab                         3.6.3</t>
  </si>
  <si>
    <t>jupyterlab-pygments                0.1.2</t>
  </si>
  <si>
    <t>jupyterlab_server                  2.22.0</t>
  </si>
  <si>
    <t>jupyterlab-widgets                 3.0.5</t>
  </si>
  <si>
    <t>keyring                            23.13.1</t>
  </si>
  <si>
    <t>kiwisolver                         1.4.4</t>
  </si>
  <si>
    <t>lazy_loader                        0.2</t>
  </si>
  <si>
    <t>lazy-object-proxy                  1.6.0</t>
  </si>
  <si>
    <t>leather                            0.4.0</t>
  </si>
  <si>
    <t>libarchive-c                       2.9</t>
  </si>
  <si>
    <t>libmambapy                         1.4.1</t>
  </si>
  <si>
    <t>lightgbm                           4.0.0</t>
  </si>
  <si>
    <t>lime                               0.2.0.1</t>
  </si>
  <si>
    <t>linkify-it-py                      2.0.0</t>
  </si>
  <si>
    <t>llvmlite                           0.40.0</t>
  </si>
  <si>
    <t>lmdb                               1.4.1</t>
  </si>
  <si>
    <t>locket                             1.0.0</t>
  </si>
  <si>
    <t>Logbook                            1.5.3</t>
  </si>
  <si>
    <t>lxml                               4.9.2</t>
  </si>
  <si>
    <t>lz4                                4.3.2</t>
  </si>
  <si>
    <t>Markdown                           3.4.1</t>
  </si>
  <si>
    <t>markdown-it-py                     2.2.0</t>
  </si>
  <si>
    <t>MarkupSafe                         2.1.1</t>
  </si>
  <si>
    <t>mashumaro                          3.14</t>
  </si>
  <si>
    <t>matplotlib                         3.7.1</t>
  </si>
  <si>
    <t>matplotlib-inline                  0.1.6</t>
  </si>
  <si>
    <t>mccabe                             0.7.0</t>
  </si>
  <si>
    <t>mdit-py-plugins                    0.3.0</t>
  </si>
  <si>
    <t>mdurl                              0.1.0</t>
  </si>
  <si>
    <t>menuinst                           1.4.19</t>
  </si>
  <si>
    <t>metakernel                         0.29.5</t>
  </si>
  <si>
    <t>miniful                            0.0.6</t>
  </si>
  <si>
    <t>minimal-snowplow-tracker           0.0.2</t>
  </si>
  <si>
    <t>mistune                            0.8.4</t>
  </si>
  <si>
    <t>mkl-fft                            1.3.6</t>
  </si>
  <si>
    <t>mkl-random                         1.2.2</t>
  </si>
  <si>
    <t>mkl-service                        2.4.0</t>
  </si>
  <si>
    <t>mock                               5.1.0</t>
  </si>
  <si>
    <t>more-itertools                     8.12.0</t>
  </si>
  <si>
    <t>mpmath                             1.2.1</t>
  </si>
  <si>
    <t>msgpack                            1.0.3</t>
  </si>
  <si>
    <t>multidict                          6.0.2</t>
  </si>
  <si>
    <t>multipledispatch                   0.6.0</t>
  </si>
  <si>
    <t>munkres                            1.1.4</t>
  </si>
  <si>
    <t>mypy-extensions                    0.4.3</t>
  </si>
  <si>
    <t>navigator-updater                  0.4.0</t>
  </si>
  <si>
    <t>nbclassic                          0.5.5</t>
  </si>
  <si>
    <t>nbclient                           0.5.13</t>
  </si>
  <si>
    <t>nbconvert                          6.5.4</t>
  </si>
  <si>
    <t>nbformat                           5.7.0</t>
  </si>
  <si>
    <t>nest-asyncio                       1.5.6</t>
  </si>
  <si>
    <t>networkx                           2.8.4</t>
  </si>
  <si>
    <t>nltk                               3.7</t>
  </si>
  <si>
    <t>nose                               1.3.7</t>
  </si>
  <si>
    <t>notebook                           6.5.4</t>
  </si>
  <si>
    <t>notebook_shim                      0.2.2</t>
  </si>
  <si>
    <t>numba                              0.57.0</t>
  </si>
  <si>
    <t>numexpr                            2.8.4</t>
  </si>
  <si>
    <t>numpy                              1.24.3</t>
  </si>
  <si>
    <t>numpydoc                           1.5.0</t>
  </si>
  <si>
    <t>olefile                            0.46</t>
  </si>
  <si>
    <t>openpyxl                           3.0.10</t>
  </si>
  <si>
    <t>ordered-set                        4.1.0</t>
  </si>
  <si>
    <t>packaging                          23.0</t>
  </si>
  <si>
    <t>pandas                             2.2.2</t>
  </si>
  <si>
    <t>pandocfilters                      1.5.0</t>
  </si>
  <si>
    <t>panel                              1.1.0</t>
  </si>
  <si>
    <t>param                              1.13.0</t>
  </si>
  <si>
    <t>paramiko                           2.8.1</t>
  </si>
  <si>
    <t>parsedatetime                      2.6</t>
  </si>
  <si>
    <t>parsel                             1.6.0</t>
  </si>
  <si>
    <t>parso                              0.8.3</t>
  </si>
  <si>
    <t>partd                              1.2.0</t>
  </si>
  <si>
    <t>path                               16.7.1</t>
  </si>
  <si>
    <t>pathlib                            1.0.1</t>
  </si>
  <si>
    <t>pathlib2                           2.3.7.post1</t>
  </si>
  <si>
    <t>pathspec                           0.10.3</t>
  </si>
  <si>
    <t>pathtools                          0.1.2</t>
  </si>
  <si>
    <t>patsy                              0.5.3</t>
  </si>
  <si>
    <t>pefile                             2023.2.7</t>
  </si>
  <si>
    <t>pep8                               1.7.1</t>
  </si>
  <si>
    <t>pexpect                            4.8.0</t>
  </si>
  <si>
    <t>pickleshare                        0.7.5</t>
  </si>
  <si>
    <t>Pillow                             9.4.0</t>
  </si>
  <si>
    <t>pip                                23.1.2</t>
  </si>
  <si>
    <t>pkginfo                            1.9.6</t>
  </si>
  <si>
    <t>plantuml                           0.3.0</t>
  </si>
  <si>
    <t>platformdirs                       3.10.0</t>
  </si>
  <si>
    <t>plotly                             5.9.0</t>
  </si>
  <si>
    <t>pluggy                             1.0.0</t>
  </si>
  <si>
    <t>ply                                3.11</t>
  </si>
  <si>
    <t>pooch                              1.4.0</t>
  </si>
  <si>
    <t>poyo                               0.5.0</t>
  </si>
  <si>
    <t>prometheus-client                  0.14.1</t>
  </si>
  <si>
    <t>prompt-toolkit                     3.0.36</t>
  </si>
  <si>
    <t>Protego                            0.1.16</t>
  </si>
  <si>
    <t>protobuf                           4.25.5</t>
  </si>
  <si>
    <t>psutil                             5.9.0</t>
  </si>
  <si>
    <t>psycopg2                           2.9.9</t>
  </si>
  <si>
    <t>psycopg2-binary                    2.9.10</t>
  </si>
  <si>
    <t>ptyprocess                         0.7.0</t>
  </si>
  <si>
    <t>pure-eval                          0.2.2</t>
  </si>
  <si>
    <t>py                                 1.11.0</t>
  </si>
  <si>
    <t>py-cpuinfo                         8.0.0</t>
  </si>
  <si>
    <t>pyarrow                            11.0.0</t>
  </si>
  <si>
    <t>pyasn1                             0.4.8</t>
  </si>
  <si>
    <t>pyasn1-modules                     0.2.8</t>
  </si>
  <si>
    <t>pycodestyle                        2.10.0</t>
  </si>
  <si>
    <t>pycosat                            0.6.4</t>
  </si>
  <si>
    <t>pycparser                          2.21</t>
  </si>
  <si>
    <t>pyct                               0.5.0</t>
  </si>
  <si>
    <t>pycurl                             7.45.2</t>
  </si>
  <si>
    <t>pydantic                           2.9.2</t>
  </si>
  <si>
    <t>pydantic_core                      2.23.4</t>
  </si>
  <si>
    <t>PyDispatcher                       2.0.5</t>
  </si>
  <si>
    <t>pydocstyle                         6.3.0</t>
  </si>
  <si>
    <t>pyerfa                             2.0.0</t>
  </si>
  <si>
    <t>pyflakes                           3.0.1</t>
  </si>
  <si>
    <t>pyFUME                             0.2.25</t>
  </si>
  <si>
    <t>Pygments                           2.15.1</t>
  </si>
  <si>
    <t>pyinstaller                        5.13.0</t>
  </si>
  <si>
    <t>pyinstaller-hooks-contrib          2023.6</t>
  </si>
  <si>
    <t>PyJWT                              2.4.0</t>
  </si>
  <si>
    <t>pylint                             2.16.2</t>
  </si>
  <si>
    <t>pylint-venv                        3.0.2</t>
  </si>
  <si>
    <t>pyls-spyder                        0.4.0</t>
  </si>
  <si>
    <t>PyNaCl                             1.5.0</t>
  </si>
  <si>
    <t>pyodbc                             4.0.34</t>
  </si>
  <si>
    <t>pyOpenSSL                          23.0.0</t>
  </si>
  <si>
    <t>pyparsing                          3.0.9</t>
  </si>
  <si>
    <t>PyPDF2                             3.0.1</t>
  </si>
  <si>
    <t>PyQt5                              5.15.7</t>
  </si>
  <si>
    <t>PyQt5-sip                          12.11.0</t>
  </si>
  <si>
    <t>PyQtWebEngine                      5.15.4</t>
  </si>
  <si>
    <t>pyreadline3                        3.4.1</t>
  </si>
  <si>
    <t>pyrsistent                         0.18.0</t>
  </si>
  <si>
    <t>PySocks                            1.7.1</t>
  </si>
  <si>
    <t>pytest                             7.3.1</t>
  </si>
  <si>
    <t>pytest-arraydiff                   0.5.0</t>
  </si>
  <si>
    <t>pytest-astropy                     0.10.0</t>
  </si>
  <si>
    <t>pytest-astropy-header              0.2.2</t>
  </si>
  <si>
    <t>pytest-cov                         4.1.0</t>
  </si>
  <si>
    <t>pytest-doctestplus                 0.13.0</t>
  </si>
  <si>
    <t>pytest-filter-subpackage           0.1.2</t>
  </si>
  <si>
    <t>pytest-mock                        3.11.1</t>
  </si>
  <si>
    <t>pytest-openfiles                   0.5.0</t>
  </si>
  <si>
    <t>pytest-remotedata                  0.4.0</t>
  </si>
  <si>
    <t>python-dateutil                    2.8.2</t>
  </si>
  <si>
    <t>python-docx                        0.8.11</t>
  </si>
  <si>
    <t>python-json-logger                 2.0.7</t>
  </si>
  <si>
    <t>python-jsonrpc-server              0.4.0</t>
  </si>
  <si>
    <t>python-language-server             0.26.1</t>
  </si>
  <si>
    <t>python-lsp-black                   1.2.1</t>
  </si>
  <si>
    <t>python-lsp-jsonrpc                 1.0.0</t>
  </si>
  <si>
    <t>python-lsp-server                  1.7.4</t>
  </si>
  <si>
    <t>python-pptx                        0.6.21</t>
  </si>
  <si>
    <t>python-slugify                     5.0.2</t>
  </si>
  <si>
    <t>python-snappy                      0.6.1</t>
  </si>
  <si>
    <t>pytimeparse                        1.1.8</t>
  </si>
  <si>
    <t>pytoolconfig                       1.2.5</t>
  </si>
  <si>
    <t>pytz                               2022.7</t>
  </si>
  <si>
    <t>pyviz-comms                        2.3.0</t>
  </si>
  <si>
    <t>PyWavelets                         1.4.1</t>
  </si>
  <si>
    <t>pywin32                            305.1</t>
  </si>
  <si>
    <t>pywin32-ctypes                     0.2.2</t>
  </si>
  <si>
    <t>pywinpty                           2.0.10</t>
  </si>
  <si>
    <t>PyYAML                             6.0</t>
  </si>
  <si>
    <t>pyzmq                              25.1.0</t>
  </si>
  <si>
    <t>QDarkStyle                         3.0.2</t>
  </si>
  <si>
    <t>qstylizer                          0.2.2</t>
  </si>
  <si>
    <t>QtAwesome                          1.2.2</t>
  </si>
  <si>
    <t>qtconsole                          5.4.2</t>
  </si>
  <si>
    <t>QtPy                               2.2.0</t>
  </si>
  <si>
    <t>queuelib                           1.5.0</t>
  </si>
  <si>
    <t>recordlinkage                      0.16</t>
  </si>
  <si>
    <t>redshift-connector                 2.1.5</t>
  </si>
  <si>
    <t>regex                              2022.7.9</t>
  </si>
  <si>
    <t>requests                           2.29.0</t>
  </si>
  <si>
    <t>requests-file                      1.5.1</t>
  </si>
  <si>
    <t>requests-toolbelt                  0.9.1</t>
  </si>
  <si>
    <t>retrying                           1.3.4</t>
  </si>
  <si>
    <t>rfc3339-validator                  0.1.4</t>
  </si>
  <si>
    <t>rfc3986-validator                  0.1.1</t>
  </si>
  <si>
    <t>rope                               1.7.0</t>
  </si>
  <si>
    <t>Rtree                              1.0.1</t>
  </si>
  <si>
    <t>ruamel.yaml                        0.17.21</t>
  </si>
  <si>
    <t>ruamel-yaml-conda                  0.17.21</t>
  </si>
  <si>
    <t>s3fs                               2023.3.0</t>
  </si>
  <si>
    <t>s3transfer                         0.6.0</t>
  </si>
  <si>
    <t>sacremoses                         0.0.43</t>
  </si>
  <si>
    <t>SAS-kernel                         2.4.13</t>
  </si>
  <si>
    <t>sas7bdat                           2.2.3</t>
  </si>
  <si>
    <t>saspy                              5.2.3</t>
  </si>
  <si>
    <t>scikit-image                       0.20.0</t>
  </si>
  <si>
    <t>scikit-learn                       1.2.2</t>
  </si>
  <si>
    <t>scikit-learn-intelex               20230426.121932</t>
  </si>
  <si>
    <t>scipy                              1.10.1</t>
  </si>
  <si>
    <t>scramp                             1.4.5</t>
  </si>
  <si>
    <t>Scrapy                             2.8.0</t>
  </si>
  <si>
    <t>seaborn                            0.12.2</t>
  </si>
  <si>
    <t>Send2Trash                         1.8.0</t>
  </si>
  <si>
    <t>service-identity                   18.1.0</t>
  </si>
  <si>
    <t>setuptools                         67.8.0</t>
  </si>
  <si>
    <t>shap                               0.42.1</t>
  </si>
  <si>
    <t>simpful                            2.11.0</t>
  </si>
  <si>
    <t>simplegeneric                      0.8.1</t>
  </si>
  <si>
    <t>singledispatch                     4.0.0</t>
  </si>
  <si>
    <t>sip                                6.6.2</t>
  </si>
  <si>
    <t>six                                1.16.0</t>
  </si>
  <si>
    <t>slicer                             0.0.7</t>
  </si>
  <si>
    <t>smart-open                         5.2.1</t>
  </si>
  <si>
    <t>sniffio                            1.2.0</t>
  </si>
  <si>
    <t>snowballstemmer                    2.2.0</t>
  </si>
  <si>
    <t>sortedcollections                  2.1.0</t>
  </si>
  <si>
    <t>sortedcontainers                   2.4.0</t>
  </si>
  <si>
    <t>soupsieve                          2.4</t>
  </si>
  <si>
    <t>Sphinx                             5.0.2</t>
  </si>
  <si>
    <t>sphinxcontrib-applehelp            1.0.2</t>
  </si>
  <si>
    <t>sphinxcontrib-devhelp              1.0.2</t>
  </si>
  <si>
    <t>sphinxcontrib-htmlhelp             2.0.0</t>
  </si>
  <si>
    <t>sphinxcontrib-jsmath               1.0.1</t>
  </si>
  <si>
    <t>sphinxcontrib-qthelp               1.0.3</t>
  </si>
  <si>
    <t>sphinxcontrib-serializinghtml      1.1.5</t>
  </si>
  <si>
    <t>sphinxcontrib-websupport           1.2.4</t>
  </si>
  <si>
    <t>spyder                             5.4.4</t>
  </si>
  <si>
    <t>spyder-kernels                     2.4.4</t>
  </si>
  <si>
    <t>SQLAlchemy                         1.4.39</t>
  </si>
  <si>
    <t>sqlalchemy-redshift                0.8.14</t>
  </si>
  <si>
    <t>sqlparse                           0.5.1</t>
  </si>
  <si>
    <t>stack-data                         0.2.0</t>
  </si>
  <si>
    <t>statsmodels                        0.13.5</t>
  </si>
  <si>
    <t>sympy                              1.11.1</t>
  </si>
  <si>
    <t>tables                             3.8.0</t>
  </si>
  <si>
    <t>tabulate                           0.8.10</t>
  </si>
  <si>
    <t>TBB                                0.2</t>
  </si>
  <si>
    <t>tblib                              1.7.0</t>
  </si>
  <si>
    <t>tenacity                           8.2.2</t>
  </si>
  <si>
    <t>terminado                          0.17.1</t>
  </si>
  <si>
    <t>testpath                           0.6.0</t>
  </si>
  <si>
    <t>text-unidecode                     1.3</t>
  </si>
  <si>
    <t>textdistance                       4.2.1</t>
  </si>
  <si>
    <t>threadpoolctl                      2.2.0</t>
  </si>
  <si>
    <t>three-merge                        0.1.1</t>
  </si>
  <si>
    <t>tifffile                           2021.7.2</t>
  </si>
  <si>
    <t>tinycss2                           1.2.1</t>
  </si>
  <si>
    <t>tldextract                         3.2.0</t>
  </si>
  <si>
    <t>toml                               0.10.2</t>
  </si>
  <si>
    <t>tomli                              2.0.1</t>
  </si>
  <si>
    <t>tomlkit                            0.11.1</t>
  </si>
  <si>
    <t>toolz                              0.12.0</t>
  </si>
  <si>
    <t>tornado                            6.2</t>
  </si>
  <si>
    <t>tqdm                               4.65.0</t>
  </si>
  <si>
    <t>traitlets                          5.7.1</t>
  </si>
  <si>
    <t>transformers                       2.1.1</t>
  </si>
  <si>
    <t>Twisted                            22.10.0</t>
  </si>
  <si>
    <t>twisted-iocpsupport                1.0.2</t>
  </si>
  <si>
    <t>typed-ast                          1.5.5</t>
  </si>
  <si>
    <t>typing_extensions                  4.6.3</t>
  </si>
  <si>
    <t>tzdata                             2024.1</t>
  </si>
  <si>
    <t>uc-micro-py                        1.0.1</t>
  </si>
  <si>
    <t>ujson                              5.4.0</t>
  </si>
  <si>
    <t>unicodecsv                         0.14.1</t>
  </si>
  <si>
    <t>Unidecode                          1.2.0</t>
  </si>
  <si>
    <t>uri-template                       1.3.0</t>
  </si>
  <si>
    <t>urllib3                            1.26.16</t>
  </si>
  <si>
    <t>virtualenv                         20.24.2</t>
  </si>
  <si>
    <t>w3lib                              1.21.0</t>
  </si>
  <si>
    <t>watchdog                           2.1.6</t>
  </si>
  <si>
    <t>wcwidth                            0.2.5</t>
  </si>
  <si>
    <t>webcolors                          1.13</t>
  </si>
  <si>
    <t>webencodings                       0.5.1</t>
  </si>
  <si>
    <t>websocket-client                   0.58.0</t>
  </si>
  <si>
    <t>Werkzeug                           2.2.3</t>
  </si>
  <si>
    <t>whatthepatch                       1.0.2</t>
  </si>
  <si>
    <t>wheel                              0.38.4</t>
  </si>
  <si>
    <t>widgetsnbextension                 4.0.5</t>
  </si>
  <si>
    <t>win-inet-pton                      1.1.0</t>
  </si>
  <si>
    <t>win-unicode-console                0.5</t>
  </si>
  <si>
    <t>wincertstore                       0.2</t>
  </si>
  <si>
    <t>wrapt                              1.14.1</t>
  </si>
  <si>
    <t>xarray                             2022.11.0</t>
  </si>
  <si>
    <t>xgboost                            1.7.6</t>
  </si>
  <si>
    <t>xlrd                               2.0.1</t>
  </si>
  <si>
    <t>XlsxWriter                         3.1.2</t>
  </si>
  <si>
    <t>xlwings                            0.29.1</t>
  </si>
  <si>
    <t>xlwt                               1.3.0</t>
  </si>
  <si>
    <t>xmltodict                          0.13.0</t>
  </si>
  <si>
    <t>xyzservices                        2022.9.0</t>
  </si>
  <si>
    <t>y-py                               0.5.9</t>
  </si>
  <si>
    <t>yapf                               0.40.1</t>
  </si>
  <si>
    <t>yarl                               1.8.1</t>
  </si>
  <si>
    <t>ypy-websocket                      0.8.2</t>
  </si>
  <si>
    <t>zict                               2.2.0</t>
  </si>
  <si>
    <t>zipp                               3.11.0</t>
  </si>
  <si>
    <t>zope.event                         5.0</t>
  </si>
  <si>
    <t>zope.interface                     5.4.0</t>
  </si>
  <si>
    <t>zstandard                          0.19.0</t>
  </si>
  <si>
    <t>Package</t>
  </si>
  <si>
    <t>----------------------------------</t>
  </si>
  <si>
    <t>---------------</t>
  </si>
  <si>
    <t>agate</t>
  </si>
  <si>
    <t>1.9.1</t>
  </si>
  <si>
    <t>aiobotocore</t>
  </si>
  <si>
    <t>2.4.2</t>
  </si>
  <si>
    <t>aiofiles</t>
  </si>
  <si>
    <t>22.1.0</t>
  </si>
  <si>
    <t>aiohttp</t>
  </si>
  <si>
    <t>3.8.3</t>
  </si>
  <si>
    <t>aioitertools</t>
  </si>
  <si>
    <t>0.7.1</t>
  </si>
  <si>
    <t>aiosignal</t>
  </si>
  <si>
    <t>1.2.0</t>
  </si>
  <si>
    <t>aiosqlite</t>
  </si>
  <si>
    <t>0.18.0</t>
  </si>
  <si>
    <t>alabaster</t>
  </si>
  <si>
    <t>0.7.12</t>
  </si>
  <si>
    <t>altgraph</t>
  </si>
  <si>
    <t>0.17.3</t>
  </si>
  <si>
    <t>anaconda-catalogs</t>
  </si>
  <si>
    <t>0.2.0</t>
  </si>
  <si>
    <t>anaconda-client</t>
  </si>
  <si>
    <t>1.11.3</t>
  </si>
  <si>
    <t>anaconda-navigator</t>
  </si>
  <si>
    <t>anaconda-project</t>
  </si>
  <si>
    <t>0.11.1</t>
  </si>
  <si>
    <t>annotated-types</t>
  </si>
  <si>
    <t>0.7.0</t>
  </si>
  <si>
    <t>ansi2html</t>
  </si>
  <si>
    <t>1.8.0</t>
  </si>
  <si>
    <t>anyio</t>
  </si>
  <si>
    <t>3.5.0</t>
  </si>
  <si>
    <t>appdirs</t>
  </si>
  <si>
    <t>1.4.4</t>
  </si>
  <si>
    <t>argh</t>
  </si>
  <si>
    <t>0.28.1</t>
  </si>
  <si>
    <t>argon2-cffi</t>
  </si>
  <si>
    <t>21.3.0</t>
  </si>
  <si>
    <t>argon2-cffi-bindings</t>
  </si>
  <si>
    <t>21.2.0</t>
  </si>
  <si>
    <t>arrow</t>
  </si>
  <si>
    <t>1.2.3</t>
  </si>
  <si>
    <t>asn1crypto</t>
  </si>
  <si>
    <t>1.5.1</t>
  </si>
  <si>
    <t>astroid</t>
  </si>
  <si>
    <t>2.14.2</t>
  </si>
  <si>
    <t>astropy</t>
  </si>
  <si>
    <t>asttokens</t>
  </si>
  <si>
    <t>2.0.5</t>
  </si>
  <si>
    <t>async-timeout</t>
  </si>
  <si>
    <t>4.0.2</t>
  </si>
  <si>
    <t>atomicwrites</t>
  </si>
  <si>
    <t>1.4.0</t>
  </si>
  <si>
    <t>attrs</t>
  </si>
  <si>
    <t>Automat</t>
  </si>
  <si>
    <t>20.2.0</t>
  </si>
  <si>
    <t>autopep8</t>
  </si>
  <si>
    <t>1.6.0</t>
  </si>
  <si>
    <t>Babel</t>
  </si>
  <si>
    <t>2.11.0</t>
  </si>
  <si>
    <t>backcall</t>
  </si>
  <si>
    <t>backports.functools-lru-cache</t>
  </si>
  <si>
    <t>1.6.4</t>
  </si>
  <si>
    <t>backports.shutil-get-terminal-size</t>
  </si>
  <si>
    <t>1.0.0</t>
  </si>
  <si>
    <t>backports.tempfile</t>
  </si>
  <si>
    <t>backports.weakref</t>
  </si>
  <si>
    <t>1.0.post1</t>
  </si>
  <si>
    <t>bcrypt</t>
  </si>
  <si>
    <t>3.2.0</t>
  </si>
  <si>
    <t>beautifulsoup4</t>
  </si>
  <si>
    <t>4.12.2</t>
  </si>
  <si>
    <t>binaryornot</t>
  </si>
  <si>
    <t>0.4.4</t>
  </si>
  <si>
    <t>bitarray</t>
  </si>
  <si>
    <t>2.8.0</t>
  </si>
  <si>
    <t>bkcharts</t>
  </si>
  <si>
    <t>black</t>
  </si>
  <si>
    <t>23.7.0</t>
  </si>
  <si>
    <t>bleach</t>
  </si>
  <si>
    <t>4.1.0</t>
  </si>
  <si>
    <t>blosc2</t>
  </si>
  <si>
    <t>2.0.0</t>
  </si>
  <si>
    <t>bokeh</t>
  </si>
  <si>
    <t>3.1.1</t>
  </si>
  <si>
    <t>boltons</t>
  </si>
  <si>
    <t>23.0.0</t>
  </si>
  <si>
    <t>boto</t>
  </si>
  <si>
    <t>2.49.0</t>
  </si>
  <si>
    <t>boto3</t>
  </si>
  <si>
    <t>1.24.28</t>
  </si>
  <si>
    <t>botocore</t>
  </si>
  <si>
    <t>1.27.59</t>
  </si>
  <si>
    <t>Bottleneck</t>
  </si>
  <si>
    <t>Brotli</t>
  </si>
  <si>
    <t>1.0.9</t>
  </si>
  <si>
    <t>brotlipy</t>
  </si>
  <si>
    <t>catboost</t>
  </si>
  <si>
    <t>certifi</t>
  </si>
  <si>
    <t>2023.5.7</t>
  </si>
  <si>
    <t>cffi</t>
  </si>
  <si>
    <t>1.15.1</t>
  </si>
  <si>
    <t>chardet</t>
  </si>
  <si>
    <t>4.0.0</t>
  </si>
  <si>
    <t>charset-normalizer</t>
  </si>
  <si>
    <t>2.0.4</t>
  </si>
  <si>
    <t>click</t>
  </si>
  <si>
    <t>8.0.4</t>
  </si>
  <si>
    <t>cloudpickle</t>
  </si>
  <si>
    <t>2.2.1</t>
  </si>
  <si>
    <t>clyent</t>
  </si>
  <si>
    <t>1.2.2</t>
  </si>
  <si>
    <t>colorama</t>
  </si>
  <si>
    <t>0.4.6</t>
  </si>
  <si>
    <t>colorcet</t>
  </si>
  <si>
    <t>3.0.1</t>
  </si>
  <si>
    <t>comm</t>
  </si>
  <si>
    <t>0.1.2</t>
  </si>
  <si>
    <t>comtypes</t>
  </si>
  <si>
    <t>conda</t>
  </si>
  <si>
    <t>23.5.2</t>
  </si>
  <si>
    <t>conda-build</t>
  </si>
  <si>
    <t>3.25.0</t>
  </si>
  <si>
    <t>conda-content-trust</t>
  </si>
  <si>
    <t>0.1.3</t>
  </si>
  <si>
    <t>conda_index</t>
  </si>
  <si>
    <t>0.2.3</t>
  </si>
  <si>
    <t>conda-libmamba-solver</t>
  </si>
  <si>
    <t>23.5.0</t>
  </si>
  <si>
    <t>conda-pack</t>
  </si>
  <si>
    <t>0.6.0</t>
  </si>
  <si>
    <t>conda-package-handling</t>
  </si>
  <si>
    <t>2.1.0</t>
  </si>
  <si>
    <t>conda_package_streaming</t>
  </si>
  <si>
    <t>0.8.0</t>
  </si>
  <si>
    <t>conda-repo-cli</t>
  </si>
  <si>
    <t>1.0.41</t>
  </si>
  <si>
    <t>conda-token</t>
  </si>
  <si>
    <t>0.4.0</t>
  </si>
  <si>
    <t>conda-verify</t>
  </si>
  <si>
    <t>3.4.2</t>
  </si>
  <si>
    <t>constantly</t>
  </si>
  <si>
    <t>15.1.0</t>
  </si>
  <si>
    <t>contextlib2</t>
  </si>
  <si>
    <t>21.6.0</t>
  </si>
  <si>
    <t>contourpy</t>
  </si>
  <si>
    <t>1.0.5</t>
  </si>
  <si>
    <t>cookiecutter</t>
  </si>
  <si>
    <t>1.7.3</t>
  </si>
  <si>
    <t>coverage</t>
  </si>
  <si>
    <t>7.2.7</t>
  </si>
  <si>
    <t>cryptography</t>
  </si>
  <si>
    <t>39.0.1</t>
  </si>
  <si>
    <t>cssselect</t>
  </si>
  <si>
    <t>1.1.0</t>
  </si>
  <si>
    <t>cycler</t>
  </si>
  <si>
    <t>0.11.0</t>
  </si>
  <si>
    <t>Cython</t>
  </si>
  <si>
    <t>3.0.0</t>
  </si>
  <si>
    <t>cytoolz</t>
  </si>
  <si>
    <t>0.12.0</t>
  </si>
  <si>
    <t>daal4py</t>
  </si>
  <si>
    <t>2023.1.1</t>
  </si>
  <si>
    <t>daff</t>
  </si>
  <si>
    <t>1.3.46</t>
  </si>
  <si>
    <t>dash</t>
  </si>
  <si>
    <t>2.11.1</t>
  </si>
  <si>
    <t>dash-core-components</t>
  </si>
  <si>
    <t>dash-html-components</t>
  </si>
  <si>
    <t>dash-renderer</t>
  </si>
  <si>
    <t>dash-table</t>
  </si>
  <si>
    <t>5.0.0</t>
  </si>
  <si>
    <t>dask</t>
  </si>
  <si>
    <t>2023.6.0</t>
  </si>
  <si>
    <t>dask-glm</t>
  </si>
  <si>
    <t>dask-ml</t>
  </si>
  <si>
    <t>2023.3.24</t>
  </si>
  <si>
    <t>dask-searchcv</t>
  </si>
  <si>
    <t>datashader</t>
  </si>
  <si>
    <t>0.15.0</t>
  </si>
  <si>
    <t>datashape</t>
  </si>
  <si>
    <t>0.5.4</t>
  </si>
  <si>
    <t>dbt-adapters</t>
  </si>
  <si>
    <t>1.7.0</t>
  </si>
  <si>
    <t>dbt-common</t>
  </si>
  <si>
    <t>1.10.0</t>
  </si>
  <si>
    <t>dbt-core</t>
  </si>
  <si>
    <t>1.8.8</t>
  </si>
  <si>
    <t>dbt-extractor</t>
  </si>
  <si>
    <t>0.5.1</t>
  </si>
  <si>
    <t>dbt-postgres</t>
  </si>
  <si>
    <t>1.8.2</t>
  </si>
  <si>
    <t>dbt-redshift</t>
  </si>
  <si>
    <t>1.8.1</t>
  </si>
  <si>
    <t>dbt-semantic-interfaces</t>
  </si>
  <si>
    <t>debugpy</t>
  </si>
  <si>
    <t>1.6.7</t>
  </si>
  <si>
    <t>decorator</t>
  </si>
  <si>
    <t>5.1.1</t>
  </si>
  <si>
    <t>deepdiff</t>
  </si>
  <si>
    <t>7.0.1</t>
  </si>
  <si>
    <t>defusedxml</t>
  </si>
  <si>
    <t>diagrams</t>
  </si>
  <si>
    <t>0.23.4</t>
  </si>
  <si>
    <t>diff-match-patch</t>
  </si>
  <si>
    <t>dill</t>
  </si>
  <si>
    <t>0.3.6</t>
  </si>
  <si>
    <t>distlib</t>
  </si>
  <si>
    <t>0.3.7</t>
  </si>
  <si>
    <t>distributed</t>
  </si>
  <si>
    <t>docstring-to-markdown</t>
  </si>
  <si>
    <t>docutils</t>
  </si>
  <si>
    <t>0.18.1</t>
  </si>
  <si>
    <t>entrypoints</t>
  </si>
  <si>
    <t>et-xmlfile</t>
  </si>
  <si>
    <t>executing</t>
  </si>
  <si>
    <t>0.8.3</t>
  </si>
  <si>
    <t>fastjsonschema</t>
  </si>
  <si>
    <t>2.16.2</t>
  </si>
  <si>
    <t>filelock</t>
  </si>
  <si>
    <t>3.12.2</t>
  </si>
  <si>
    <t>flake8</t>
  </si>
  <si>
    <t>6.0.0</t>
  </si>
  <si>
    <t>Flask</t>
  </si>
  <si>
    <t>2.2.2</t>
  </si>
  <si>
    <t>Flask-Compress</t>
  </si>
  <si>
    <t>fonttools</t>
  </si>
  <si>
    <t>4.25.0</t>
  </si>
  <si>
    <t>fqdn</t>
  </si>
  <si>
    <t>frozenlist</t>
  </si>
  <si>
    <t>1.3.3</t>
  </si>
  <si>
    <t>fsspec</t>
  </si>
  <si>
    <t>2023.3.0</t>
  </si>
  <si>
    <t>fst-pso</t>
  </si>
  <si>
    <t>future</t>
  </si>
  <si>
    <t>0.18.3</t>
  </si>
  <si>
    <t>FuzzyTM</t>
  </si>
  <si>
    <t>gensim</t>
  </si>
  <si>
    <t>4.3.0</t>
  </si>
  <si>
    <t>gevent</t>
  </si>
  <si>
    <t>glob2</t>
  </si>
  <si>
    <t>graphviz</t>
  </si>
  <si>
    <t>0.20.1</t>
  </si>
  <si>
    <t>greenlet</t>
  </si>
  <si>
    <t>2.0.1</t>
  </si>
  <si>
    <t>h2o</t>
  </si>
  <si>
    <t>3.42.0.1</t>
  </si>
  <si>
    <t>h5py</t>
  </si>
  <si>
    <t>3.7.0</t>
  </si>
  <si>
    <t>HeapDict</t>
  </si>
  <si>
    <t>1.0.1</t>
  </si>
  <si>
    <t>holoviews</t>
  </si>
  <si>
    <t>1.16.2</t>
  </si>
  <si>
    <t>html5lib</t>
  </si>
  <si>
    <t>httplib2</t>
  </si>
  <si>
    <t>0.22.0</t>
  </si>
  <si>
    <t>hvplot</t>
  </si>
  <si>
    <t>0.8.4</t>
  </si>
  <si>
    <t>hyperlink</t>
  </si>
  <si>
    <t>21.0.0</t>
  </si>
  <si>
    <t>6.82.0</t>
  </si>
  <si>
    <t>idna</t>
  </si>
  <si>
    <t>imagecodecs</t>
  </si>
  <si>
    <t>2021.8.26</t>
  </si>
  <si>
    <t>imageio</t>
  </si>
  <si>
    <t>2.26.0</t>
  </si>
  <si>
    <t>imagesize</t>
  </si>
  <si>
    <t>1.4.1</t>
  </si>
  <si>
    <t>imbalanced-learn</t>
  </si>
  <si>
    <t>0.10.1</t>
  </si>
  <si>
    <t>importlib-metadata</t>
  </si>
  <si>
    <t>6.8.0</t>
  </si>
  <si>
    <t>incremental</t>
  </si>
  <si>
    <t>inflection</t>
  </si>
  <si>
    <t>iniconfig</t>
  </si>
  <si>
    <t>1.1.1</t>
  </si>
  <si>
    <t>intake</t>
  </si>
  <si>
    <t>0.6.8</t>
  </si>
  <si>
    <t>intervaltree</t>
  </si>
  <si>
    <t>3.1.0</t>
  </si>
  <si>
    <t>ipykernel</t>
  </si>
  <si>
    <t>6.25.1</t>
  </si>
  <si>
    <t>ipython</t>
  </si>
  <si>
    <t>8.14.0</t>
  </si>
  <si>
    <t>ipython-genutils</t>
  </si>
  <si>
    <t>ipywidgets</t>
  </si>
  <si>
    <t>isodate</t>
  </si>
  <si>
    <t>0.6.1</t>
  </si>
  <si>
    <t>isoduration</t>
  </si>
  <si>
    <t>20.11.0</t>
  </si>
  <si>
    <t>isort</t>
  </si>
  <si>
    <t>5.9.3</t>
  </si>
  <si>
    <t>itemadapter</t>
  </si>
  <si>
    <t>0.3.0</t>
  </si>
  <si>
    <t>itemloaders</t>
  </si>
  <si>
    <t>1.0.4</t>
  </si>
  <si>
    <t>itsdangerous</t>
  </si>
  <si>
    <t>jaraco.classes</t>
  </si>
  <si>
    <t>3.2.1</t>
  </si>
  <si>
    <t>jdcal</t>
  </si>
  <si>
    <t>jedi</t>
  </si>
  <si>
    <t>jellyfish</t>
  </si>
  <si>
    <t>Jinja2</t>
  </si>
  <si>
    <t>3.1.4</t>
  </si>
  <si>
    <t>jinja2-time</t>
  </si>
  <si>
    <t>jmespath</t>
  </si>
  <si>
    <t>0.10.0</t>
  </si>
  <si>
    <t>joblib</t>
  </si>
  <si>
    <t>json5</t>
  </si>
  <si>
    <t>0.9.6</t>
  </si>
  <si>
    <t>jsonpatch</t>
  </si>
  <si>
    <t>jsonpointer</t>
  </si>
  <si>
    <t>jsonschema</t>
  </si>
  <si>
    <t>4.17.3</t>
  </si>
  <si>
    <t>jupyter</t>
  </si>
  <si>
    <t>jupyter_client</t>
  </si>
  <si>
    <t>8.1.0</t>
  </si>
  <si>
    <t>jupyter-console</t>
  </si>
  <si>
    <t>6.6.3</t>
  </si>
  <si>
    <t>jupyter_core</t>
  </si>
  <si>
    <t>5.3.0</t>
  </si>
  <si>
    <t>jupyter-events</t>
  </si>
  <si>
    <t>0.6.3</t>
  </si>
  <si>
    <t>jupyter_server</t>
  </si>
  <si>
    <t>2.5.0</t>
  </si>
  <si>
    <t>jupyter_server_fileid</t>
  </si>
  <si>
    <t>0.9.0</t>
  </si>
  <si>
    <t>jupyter_server_terminals</t>
  </si>
  <si>
    <t>jupyter_server_ydoc</t>
  </si>
  <si>
    <t>jupyter-ydoc</t>
  </si>
  <si>
    <t>0.2.4</t>
  </si>
  <si>
    <t>jupyterlab</t>
  </si>
  <si>
    <t>3.6.3</t>
  </si>
  <si>
    <t>jupyterlab-pygments</t>
  </si>
  <si>
    <t>jupyterlab_server</t>
  </si>
  <si>
    <t>2.22.0</t>
  </si>
  <si>
    <t>jupyterlab-widgets</t>
  </si>
  <si>
    <t>3.0.5</t>
  </si>
  <si>
    <t>keyring</t>
  </si>
  <si>
    <t>23.13.1</t>
  </si>
  <si>
    <t>kiwisolver</t>
  </si>
  <si>
    <t>lazy_loader</t>
  </si>
  <si>
    <t>lazy-object-proxy</t>
  </si>
  <si>
    <t>leather</t>
  </si>
  <si>
    <t>libarchive-c</t>
  </si>
  <si>
    <t>libmambapy</t>
  </si>
  <si>
    <t>lightgbm</t>
  </si>
  <si>
    <t>lime</t>
  </si>
  <si>
    <t>0.2.0.1</t>
  </si>
  <si>
    <t>linkify-it-py</t>
  </si>
  <si>
    <t>llvmlite</t>
  </si>
  <si>
    <t>0.40.0</t>
  </si>
  <si>
    <t>lmdb</t>
  </si>
  <si>
    <t>locket</t>
  </si>
  <si>
    <t>Logbook</t>
  </si>
  <si>
    <t>1.5.3</t>
  </si>
  <si>
    <t>lxml</t>
  </si>
  <si>
    <t>4.9.2</t>
  </si>
  <si>
    <t>lz4</t>
  </si>
  <si>
    <t>4.3.2</t>
  </si>
  <si>
    <t>Markdown</t>
  </si>
  <si>
    <t>3.4.1</t>
  </si>
  <si>
    <t>markdown-it-py</t>
  </si>
  <si>
    <t>2.2.0</t>
  </si>
  <si>
    <t>MarkupSafe</t>
  </si>
  <si>
    <t>2.1.1</t>
  </si>
  <si>
    <t>mashumaro</t>
  </si>
  <si>
    <t>matplotlib</t>
  </si>
  <si>
    <t>3.7.1</t>
  </si>
  <si>
    <t>matplotlib-inline</t>
  </si>
  <si>
    <t>0.1.6</t>
  </si>
  <si>
    <t>mccabe</t>
  </si>
  <si>
    <t>mdit-py-plugins</t>
  </si>
  <si>
    <t>mdurl</t>
  </si>
  <si>
    <t>0.1.0</t>
  </si>
  <si>
    <t>menuinst</t>
  </si>
  <si>
    <t>1.4.19</t>
  </si>
  <si>
    <t>metakernel</t>
  </si>
  <si>
    <t>0.29.5</t>
  </si>
  <si>
    <t>miniful</t>
  </si>
  <si>
    <t>0.0.6</t>
  </si>
  <si>
    <t>minimal-snowplow-tracker</t>
  </si>
  <si>
    <t>0.0.2</t>
  </si>
  <si>
    <t>mistune</t>
  </si>
  <si>
    <t>mkl-fft</t>
  </si>
  <si>
    <t>1.3.6</t>
  </si>
  <si>
    <t>mkl-random</t>
  </si>
  <si>
    <t>mkl-service</t>
  </si>
  <si>
    <t>2.4.0</t>
  </si>
  <si>
    <t>mock</t>
  </si>
  <si>
    <t>5.1.0</t>
  </si>
  <si>
    <t>more-itertools</t>
  </si>
  <si>
    <t>8.12.0</t>
  </si>
  <si>
    <t>mpmath</t>
  </si>
  <si>
    <t>1.2.1</t>
  </si>
  <si>
    <t>msgpack</t>
  </si>
  <si>
    <t>1.0.3</t>
  </si>
  <si>
    <t>multidict</t>
  </si>
  <si>
    <t>6.0.2</t>
  </si>
  <si>
    <t>multipledispatch</t>
  </si>
  <si>
    <t>munkres</t>
  </si>
  <si>
    <t>1.1.4</t>
  </si>
  <si>
    <t>mypy-extensions</t>
  </si>
  <si>
    <t>0.4.3</t>
  </si>
  <si>
    <t>navigator-updater</t>
  </si>
  <si>
    <t>nbclassic</t>
  </si>
  <si>
    <t>0.5.5</t>
  </si>
  <si>
    <t>nbclient</t>
  </si>
  <si>
    <t>0.5.13</t>
  </si>
  <si>
    <t>nbconvert</t>
  </si>
  <si>
    <t>6.5.4</t>
  </si>
  <si>
    <t>nbformat</t>
  </si>
  <si>
    <t>5.7.0</t>
  </si>
  <si>
    <t>nest-asyncio</t>
  </si>
  <si>
    <t>1.5.6</t>
  </si>
  <si>
    <t>networkx</t>
  </si>
  <si>
    <t>2.8.4</t>
  </si>
  <si>
    <t>nltk</t>
  </si>
  <si>
    <t>nose</t>
  </si>
  <si>
    <t>1.3.7</t>
  </si>
  <si>
    <t>notebook</t>
  </si>
  <si>
    <t>notebook_shim</t>
  </si>
  <si>
    <t>0.2.2</t>
  </si>
  <si>
    <t>numba</t>
  </si>
  <si>
    <t>0.57.0</t>
  </si>
  <si>
    <t>numexpr</t>
  </si>
  <si>
    <t>1.24.3</t>
  </si>
  <si>
    <t>numpydoc</t>
  </si>
  <si>
    <t>1.5.0</t>
  </si>
  <si>
    <t>olefile</t>
  </si>
  <si>
    <t>3.0.10</t>
  </si>
  <si>
    <t>ordered-set</t>
  </si>
  <si>
    <t>packaging</t>
  </si>
  <si>
    <t>pandocfilters</t>
  </si>
  <si>
    <t>panel</t>
  </si>
  <si>
    <t>param</t>
  </si>
  <si>
    <t>1.13.0</t>
  </si>
  <si>
    <t>paramiko</t>
  </si>
  <si>
    <t>2.8.1</t>
  </si>
  <si>
    <t>parsedatetime</t>
  </si>
  <si>
    <t>parsel</t>
  </si>
  <si>
    <t>parso</t>
  </si>
  <si>
    <t>partd</t>
  </si>
  <si>
    <t>path</t>
  </si>
  <si>
    <t>16.7.1</t>
  </si>
  <si>
    <t>pathlib</t>
  </si>
  <si>
    <t>pathlib2</t>
  </si>
  <si>
    <t>2.3.7.post1</t>
  </si>
  <si>
    <t>pathspec</t>
  </si>
  <si>
    <t>0.10.3</t>
  </si>
  <si>
    <t>pathtools</t>
  </si>
  <si>
    <t>patsy</t>
  </si>
  <si>
    <t>0.5.3</t>
  </si>
  <si>
    <t>pefile</t>
  </si>
  <si>
    <t>2023.2.7</t>
  </si>
  <si>
    <t>pep8</t>
  </si>
  <si>
    <t>1.7.1</t>
  </si>
  <si>
    <t>pexpect</t>
  </si>
  <si>
    <t>4.8.0</t>
  </si>
  <si>
    <t>pickleshare</t>
  </si>
  <si>
    <t>0.7.5</t>
  </si>
  <si>
    <t>Pillow</t>
  </si>
  <si>
    <t>9.4.0</t>
  </si>
  <si>
    <t>pip</t>
  </si>
  <si>
    <t>23.1.2</t>
  </si>
  <si>
    <t>pkginfo</t>
  </si>
  <si>
    <t>1.9.6</t>
  </si>
  <si>
    <t>platformdirs</t>
  </si>
  <si>
    <t>3.10.0</t>
  </si>
  <si>
    <t>plotly</t>
  </si>
  <si>
    <t>5.9.0</t>
  </si>
  <si>
    <t>pluggy</t>
  </si>
  <si>
    <t>ply</t>
  </si>
  <si>
    <t>pooch</t>
  </si>
  <si>
    <t>poyo</t>
  </si>
  <si>
    <t>0.5.0</t>
  </si>
  <si>
    <t>prometheus-client</t>
  </si>
  <si>
    <t>0.14.1</t>
  </si>
  <si>
    <t>prompt-toolkit</t>
  </si>
  <si>
    <t>3.0.36</t>
  </si>
  <si>
    <t>Protego</t>
  </si>
  <si>
    <t>0.1.16</t>
  </si>
  <si>
    <t>protobuf</t>
  </si>
  <si>
    <t>4.25.5</t>
  </si>
  <si>
    <t>psutil</t>
  </si>
  <si>
    <t>psycopg2</t>
  </si>
  <si>
    <t>2.9.9</t>
  </si>
  <si>
    <t>psycopg2-binary</t>
  </si>
  <si>
    <t>2.9.10</t>
  </si>
  <si>
    <t>ptyprocess</t>
  </si>
  <si>
    <t>pure-eval</t>
  </si>
  <si>
    <t>py</t>
  </si>
  <si>
    <t>1.11.0</t>
  </si>
  <si>
    <t>py-cpuinfo</t>
  </si>
  <si>
    <t>8.0.0</t>
  </si>
  <si>
    <t>pyarrow</t>
  </si>
  <si>
    <t>11.0.0</t>
  </si>
  <si>
    <t>pyasn1</t>
  </si>
  <si>
    <t>0.4.8</t>
  </si>
  <si>
    <t>pyasn1-modules</t>
  </si>
  <si>
    <t>0.2.8</t>
  </si>
  <si>
    <t>pycodestyle</t>
  </si>
  <si>
    <t>2.10.0</t>
  </si>
  <si>
    <t>pycosat</t>
  </si>
  <si>
    <t>0.6.4</t>
  </si>
  <si>
    <t>pycparser</t>
  </si>
  <si>
    <t>pyct</t>
  </si>
  <si>
    <t>pycurl</t>
  </si>
  <si>
    <t>7.45.2</t>
  </si>
  <si>
    <t>pydantic</t>
  </si>
  <si>
    <t>2.9.2</t>
  </si>
  <si>
    <t>pydantic_core</t>
  </si>
  <si>
    <t>2.23.4</t>
  </si>
  <si>
    <t>PyDispatcher</t>
  </si>
  <si>
    <t>pydocstyle</t>
  </si>
  <si>
    <t>6.3.0</t>
  </si>
  <si>
    <t>pyerfa</t>
  </si>
  <si>
    <t>pyflakes</t>
  </si>
  <si>
    <t>pyFUME</t>
  </si>
  <si>
    <t>0.2.25</t>
  </si>
  <si>
    <t>Pygments</t>
  </si>
  <si>
    <t>2.15.1</t>
  </si>
  <si>
    <t>pyinstaller</t>
  </si>
  <si>
    <t>5.13.0</t>
  </si>
  <si>
    <t>pyinstaller-hooks-contrib</t>
  </si>
  <si>
    <t>PyJWT</t>
  </si>
  <si>
    <t>pylint</t>
  </si>
  <si>
    <t>pylint-venv</t>
  </si>
  <si>
    <t>3.0.2</t>
  </si>
  <si>
    <t>pyls-spyder</t>
  </si>
  <si>
    <t>PyNaCl</t>
  </si>
  <si>
    <t>pyodbc</t>
  </si>
  <si>
    <t>4.0.34</t>
  </si>
  <si>
    <t>pyOpenSSL</t>
  </si>
  <si>
    <t>pyparsing</t>
  </si>
  <si>
    <t>3.0.9</t>
  </si>
  <si>
    <t>PyPDF2</t>
  </si>
  <si>
    <t>PyQt5</t>
  </si>
  <si>
    <t>5.15.7</t>
  </si>
  <si>
    <t>PyQt5-sip</t>
  </si>
  <si>
    <t>12.11.0</t>
  </si>
  <si>
    <t>PyQtWebEngine</t>
  </si>
  <si>
    <t>5.15.4</t>
  </si>
  <si>
    <t>pyreadline3</t>
  </si>
  <si>
    <t>pyrsistent</t>
  </si>
  <si>
    <t>PySocks</t>
  </si>
  <si>
    <t>7.3.1</t>
  </si>
  <si>
    <t>pytest-arraydiff</t>
  </si>
  <si>
    <t>pytest-astropy</t>
  </si>
  <si>
    <t>pytest-astropy-header</t>
  </si>
  <si>
    <t>pytest-cov</t>
  </si>
  <si>
    <t>pytest-doctestplus</t>
  </si>
  <si>
    <t>0.13.0</t>
  </si>
  <si>
    <t>pytest-filter-subpackage</t>
  </si>
  <si>
    <t>pytest-mock</t>
  </si>
  <si>
    <t>3.11.1</t>
  </si>
  <si>
    <t>pytest-openfiles</t>
  </si>
  <si>
    <t>pytest-remotedata</t>
  </si>
  <si>
    <t>python-dateutil</t>
  </si>
  <si>
    <t>2.8.2</t>
  </si>
  <si>
    <t>python-docx</t>
  </si>
  <si>
    <t>0.8.11</t>
  </si>
  <si>
    <t>python-json-logger</t>
  </si>
  <si>
    <t>2.0.7</t>
  </si>
  <si>
    <t>python-jsonrpc-server</t>
  </si>
  <si>
    <t>python-language-server</t>
  </si>
  <si>
    <t>0.26.1</t>
  </si>
  <si>
    <t>python-lsp-black</t>
  </si>
  <si>
    <t>python-lsp-jsonrpc</t>
  </si>
  <si>
    <t>python-lsp-server</t>
  </si>
  <si>
    <t>1.7.4</t>
  </si>
  <si>
    <t>python-pptx</t>
  </si>
  <si>
    <t>0.6.21</t>
  </si>
  <si>
    <t>python-slugify</t>
  </si>
  <si>
    <t>5.0.2</t>
  </si>
  <si>
    <t>python-snappy</t>
  </si>
  <si>
    <t>pytimeparse</t>
  </si>
  <si>
    <t>1.1.8</t>
  </si>
  <si>
    <t>pytoolconfig</t>
  </si>
  <si>
    <t>1.2.5</t>
  </si>
  <si>
    <t>pytz</t>
  </si>
  <si>
    <t>pyviz-comms</t>
  </si>
  <si>
    <t>2.3.0</t>
  </si>
  <si>
    <t>PyWavelets</t>
  </si>
  <si>
    <t>pywin32</t>
  </si>
  <si>
    <t>pywin32-ctypes</t>
  </si>
  <si>
    <t>pywinpty</t>
  </si>
  <si>
    <t>2.0.10</t>
  </si>
  <si>
    <t>PyYAML</t>
  </si>
  <si>
    <t>pyzmq</t>
  </si>
  <si>
    <t>25.1.0</t>
  </si>
  <si>
    <t>QDarkStyle</t>
  </si>
  <si>
    <t>qstylizer</t>
  </si>
  <si>
    <t>QtAwesome</t>
  </si>
  <si>
    <t>qtconsole</t>
  </si>
  <si>
    <t>5.4.2</t>
  </si>
  <si>
    <t>QtPy</t>
  </si>
  <si>
    <t>queuelib</t>
  </si>
  <si>
    <t>recordlinkage</t>
  </si>
  <si>
    <t>redshift-connector</t>
  </si>
  <si>
    <t>2.1.5</t>
  </si>
  <si>
    <t>regex</t>
  </si>
  <si>
    <t>2022.7.9</t>
  </si>
  <si>
    <t>requests</t>
  </si>
  <si>
    <t>2.29.0</t>
  </si>
  <si>
    <t>requests-file</t>
  </si>
  <si>
    <t>requests-toolbelt</t>
  </si>
  <si>
    <t>0.9.1</t>
  </si>
  <si>
    <t>retrying</t>
  </si>
  <si>
    <t>1.3.4</t>
  </si>
  <si>
    <t>rfc3339-validator</t>
  </si>
  <si>
    <t>0.1.4</t>
  </si>
  <si>
    <t>rfc3986-validator</t>
  </si>
  <si>
    <t>0.1.1</t>
  </si>
  <si>
    <t>rope</t>
  </si>
  <si>
    <t>Rtree</t>
  </si>
  <si>
    <t>ruamel.yaml</t>
  </si>
  <si>
    <t>0.17.21</t>
  </si>
  <si>
    <t>ruamel-yaml-conda</t>
  </si>
  <si>
    <t>s3fs</t>
  </si>
  <si>
    <t>s3transfer</t>
  </si>
  <si>
    <t>sacremoses</t>
  </si>
  <si>
    <t>0.0.43</t>
  </si>
  <si>
    <t>SAS-kernel</t>
  </si>
  <si>
    <t>2.4.13</t>
  </si>
  <si>
    <t>sas7bdat</t>
  </si>
  <si>
    <t>saspy</t>
  </si>
  <si>
    <t>5.2.3</t>
  </si>
  <si>
    <t>scikit-image</t>
  </si>
  <si>
    <t>0.20.0</t>
  </si>
  <si>
    <t>scikit-learn</t>
  </si>
  <si>
    <t>scikit-learn-intelex</t>
  </si>
  <si>
    <t>scipy</t>
  </si>
  <si>
    <t>1.10.1</t>
  </si>
  <si>
    <t>scramp</t>
  </si>
  <si>
    <t>1.4.5</t>
  </si>
  <si>
    <t>Scrapy</t>
  </si>
  <si>
    <t>seaborn</t>
  </si>
  <si>
    <t>0.12.2</t>
  </si>
  <si>
    <t>Send2Trash</t>
  </si>
  <si>
    <t>service-identity</t>
  </si>
  <si>
    <t>18.1.0</t>
  </si>
  <si>
    <t>setuptools</t>
  </si>
  <si>
    <t>67.8.0</t>
  </si>
  <si>
    <t>shap</t>
  </si>
  <si>
    <t>0.42.1</t>
  </si>
  <si>
    <t>simpful</t>
  </si>
  <si>
    <t>simplegeneric</t>
  </si>
  <si>
    <t>0.8.1</t>
  </si>
  <si>
    <t>singledispatch</t>
  </si>
  <si>
    <t>sip</t>
  </si>
  <si>
    <t>6.6.2</t>
  </si>
  <si>
    <t>six</t>
  </si>
  <si>
    <t>1.16.0</t>
  </si>
  <si>
    <t>slicer</t>
  </si>
  <si>
    <t>0.0.7</t>
  </si>
  <si>
    <t>smart-open</t>
  </si>
  <si>
    <t>5.2.1</t>
  </si>
  <si>
    <t>sniffio</t>
  </si>
  <si>
    <t>snowballstemmer</t>
  </si>
  <si>
    <t>sortedcollections</t>
  </si>
  <si>
    <t>sortedcontainers</t>
  </si>
  <si>
    <t>soupsieve</t>
  </si>
  <si>
    <t>Sphinx</t>
  </si>
  <si>
    <t>sphinxcontrib-applehelp</t>
  </si>
  <si>
    <t>1.0.2</t>
  </si>
  <si>
    <t>sphinxcontrib-devhelp</t>
  </si>
  <si>
    <t>sphinxcontrib-htmlhelp</t>
  </si>
  <si>
    <t>sphinxcontrib-jsmath</t>
  </si>
  <si>
    <t>sphinxcontrib-qthelp</t>
  </si>
  <si>
    <t>sphinxcontrib-serializinghtml</t>
  </si>
  <si>
    <t>1.1.5</t>
  </si>
  <si>
    <t>sphinxcontrib-websupport</t>
  </si>
  <si>
    <t>1.2.4</t>
  </si>
  <si>
    <t>spyder</t>
  </si>
  <si>
    <t>5.4.4</t>
  </si>
  <si>
    <t>spyder-kernels</t>
  </si>
  <si>
    <t>2.4.4</t>
  </si>
  <si>
    <t>SQLAlchemy</t>
  </si>
  <si>
    <t>1.4.39</t>
  </si>
  <si>
    <t>sqlalchemy-redshift</t>
  </si>
  <si>
    <t>0.8.14</t>
  </si>
  <si>
    <t>sqlparse</t>
  </si>
  <si>
    <t>stack-data</t>
  </si>
  <si>
    <t>statsmodels</t>
  </si>
  <si>
    <t>0.13.5</t>
  </si>
  <si>
    <t>sympy</t>
  </si>
  <si>
    <t>1.11.1</t>
  </si>
  <si>
    <t>tables</t>
  </si>
  <si>
    <t>3.8.0</t>
  </si>
  <si>
    <t>tabulate</t>
  </si>
  <si>
    <t>0.8.10</t>
  </si>
  <si>
    <t>TBB</t>
  </si>
  <si>
    <t>tblib</t>
  </si>
  <si>
    <t>tenacity</t>
  </si>
  <si>
    <t>8.2.2</t>
  </si>
  <si>
    <t>terminado</t>
  </si>
  <si>
    <t>0.17.1</t>
  </si>
  <si>
    <t>testpath</t>
  </si>
  <si>
    <t>text-unidecode</t>
  </si>
  <si>
    <t>textdistance</t>
  </si>
  <si>
    <t>4.2.1</t>
  </si>
  <si>
    <t>threadpoolctl</t>
  </si>
  <si>
    <t>three-merge</t>
  </si>
  <si>
    <t>tifffile</t>
  </si>
  <si>
    <t>2021.7.2</t>
  </si>
  <si>
    <t>tinycss2</t>
  </si>
  <si>
    <t>tldextract</t>
  </si>
  <si>
    <t>toml</t>
  </si>
  <si>
    <t>0.10.2</t>
  </si>
  <si>
    <t>tomli</t>
  </si>
  <si>
    <t>tomlkit</t>
  </si>
  <si>
    <t>toolz</t>
  </si>
  <si>
    <t>tornado</t>
  </si>
  <si>
    <t>tqdm</t>
  </si>
  <si>
    <t>4.65.0</t>
  </si>
  <si>
    <t>traitlets</t>
  </si>
  <si>
    <t>5.7.1</t>
  </si>
  <si>
    <t>transformers</t>
  </si>
  <si>
    <t>Twisted</t>
  </si>
  <si>
    <t>22.10.0</t>
  </si>
  <si>
    <t>twisted-iocpsupport</t>
  </si>
  <si>
    <t>typed-ast</t>
  </si>
  <si>
    <t>1.5.5</t>
  </si>
  <si>
    <t>typing_extensions</t>
  </si>
  <si>
    <t>4.6.3</t>
  </si>
  <si>
    <t>tzdata</t>
  </si>
  <si>
    <t>uc-micro-py</t>
  </si>
  <si>
    <t>ujson</t>
  </si>
  <si>
    <t>5.4.0</t>
  </si>
  <si>
    <t>unicodecsv</t>
  </si>
  <si>
    <t>Unidecode</t>
  </si>
  <si>
    <t>uri-template</t>
  </si>
  <si>
    <t>1.3.0</t>
  </si>
  <si>
    <t>urllib3</t>
  </si>
  <si>
    <t>1.26.16</t>
  </si>
  <si>
    <t>virtualenv</t>
  </si>
  <si>
    <t>20.24.2</t>
  </si>
  <si>
    <t>w3lib</t>
  </si>
  <si>
    <t>1.21.0</t>
  </si>
  <si>
    <t>watchdog</t>
  </si>
  <si>
    <t>2.1.6</t>
  </si>
  <si>
    <t>wcwidth</t>
  </si>
  <si>
    <t>0.2.5</t>
  </si>
  <si>
    <t>webcolors</t>
  </si>
  <si>
    <t>webencodings</t>
  </si>
  <si>
    <t>websocket-client</t>
  </si>
  <si>
    <t>0.58.0</t>
  </si>
  <si>
    <t>Werkzeug</t>
  </si>
  <si>
    <t>whatthepatch</t>
  </si>
  <si>
    <t>wheel</t>
  </si>
  <si>
    <t>0.38.4</t>
  </si>
  <si>
    <t>widgetsnbextension</t>
  </si>
  <si>
    <t>4.0.5</t>
  </si>
  <si>
    <t>win-inet-pton</t>
  </si>
  <si>
    <t>win-unicode-console</t>
  </si>
  <si>
    <t>wincertstore</t>
  </si>
  <si>
    <t>wrapt</t>
  </si>
  <si>
    <t>1.14.1</t>
  </si>
  <si>
    <t>xarray</t>
  </si>
  <si>
    <t>2022.11.0</t>
  </si>
  <si>
    <t>xgboost</t>
  </si>
  <si>
    <t>1.7.6</t>
  </si>
  <si>
    <t>xlrd</t>
  </si>
  <si>
    <t>XlsxWriter</t>
  </si>
  <si>
    <t>3.1.2</t>
  </si>
  <si>
    <t>xlwings</t>
  </si>
  <si>
    <t>0.29.1</t>
  </si>
  <si>
    <t>xlwt</t>
  </si>
  <si>
    <t>xmltodict</t>
  </si>
  <si>
    <t>xyzservices</t>
  </si>
  <si>
    <t>2022.9.0</t>
  </si>
  <si>
    <t>y-py</t>
  </si>
  <si>
    <t>0.5.9</t>
  </si>
  <si>
    <t>yapf</t>
  </si>
  <si>
    <t>0.40.1</t>
  </si>
  <si>
    <t>yarl</t>
  </si>
  <si>
    <t>ypy-websocket</t>
  </si>
  <si>
    <t>0.8.2</t>
  </si>
  <si>
    <t>zict</t>
  </si>
  <si>
    <t>zipp</t>
  </si>
  <si>
    <t>3.11.0</t>
  </si>
  <si>
    <t>zope.event</t>
  </si>
  <si>
    <t>zope.interface</t>
  </si>
  <si>
    <t>zstandard</t>
  </si>
  <si>
    <t>0.19.0</t>
  </si>
  <si>
    <t>https://github.com/wireservice/agate</t>
  </si>
  <si>
    <t>https://github.com/wireservice/agate/security</t>
  </si>
  <si>
    <t>2.23.0</t>
  </si>
  <si>
    <t>https://github.com/aio-libs/aiobotocore</t>
  </si>
  <si>
    <t>https://github.com/aio-libs/aiobotocore/security</t>
  </si>
  <si>
    <t>24.1.0</t>
  </si>
  <si>
    <t>https://github.com/Tinche/aiofiles</t>
  </si>
  <si>
    <t>https://github.com/Tinche/aiofiles/security</t>
  </si>
  <si>
    <t>3.12.13</t>
  </si>
  <si>
    <t>https://github.com/aio-libs/aiohttp/security</t>
  </si>
  <si>
    <t>https://github.com/aio-libs/aiohttp</t>
  </si>
  <si>
    <t>https://github.com/omnilib/aioitertools</t>
  </si>
  <si>
    <t>https://github.com/omnilib/aioitertools/security</t>
  </si>
  <si>
    <t>1.3.2</t>
  </si>
  <si>
    <t>https://github.com/aio-libs/aiosignal</t>
  </si>
  <si>
    <t>https://github.com/aio-libs/aiosignal/security</t>
  </si>
  <si>
    <t>0.21.0</t>
  </si>
  <si>
    <t>https://github.com/omnilib/aiosqlite</t>
  </si>
  <si>
    <t>https://github.com/omnilib/aiosqlite/security</t>
  </si>
  <si>
    <t>https://github.com/sphinx-doc/alabaster</t>
  </si>
  <si>
    <t>CHECK</t>
  </si>
  <si>
    <t>https://github.com/ronaldoussoren/altgraph</t>
  </si>
  <si>
    <t>0.17.4</t>
  </si>
  <si>
    <t>???</t>
  </si>
  <si>
    <t>https://github.com/annotated-types/annotated-types</t>
  </si>
  <si>
    <t>1.9.2</t>
  </si>
  <si>
    <t>https://github.com/pycontribs/ansi2html</t>
  </si>
  <si>
    <t>https://github.com/agronholm/anyio</t>
  </si>
  <si>
    <t>0.31.3</t>
  </si>
  <si>
    <t>https://github.com/neithere/argh</t>
  </si>
  <si>
    <t>https://github.com/hynek/argon2-cffi</t>
  </si>
  <si>
    <t>https://github.com/hynek/argon2-cffi-bindings</t>
  </si>
  <si>
    <t>https://github.com/arrow-py/arrow</t>
  </si>
  <si>
    <t>https://github.com/pylint-dev/astroid</t>
  </si>
  <si>
    <t>3.3.10</t>
  </si>
  <si>
    <t>https://github.com/astropy/astropy</t>
  </si>
  <si>
    <t>7.1.0</t>
  </si>
  <si>
    <t>5.0.1</t>
  </si>
  <si>
    <t>https://github.com/aio-libs/async-timeout</t>
  </si>
  <si>
    <t>https://github.com/untitaker/python-atomicwrites</t>
  </si>
  <si>
    <t>Unmaintained</t>
  </si>
  <si>
    <t>https://github.com/python-attrs/attrs</t>
  </si>
  <si>
    <t>25.3.0</t>
  </si>
  <si>
    <t>Deprecated - unsupported</t>
  </si>
  <si>
    <t>https://github.com/gristlabs/asttokens</t>
  </si>
  <si>
    <t>25.4.16</t>
  </si>
  <si>
    <t>https://github.com/glyph/automat/</t>
  </si>
  <si>
    <t>Notes</t>
  </si>
  <si>
    <t>2.3.2</t>
  </si>
  <si>
    <t>https://github.com/hhatto/autopep8</t>
  </si>
  <si>
    <t>2.17.0</t>
  </si>
  <si>
    <t>https://github.com/python-babel/babel</t>
  </si>
  <si>
    <t>https://github.com/takluyver/backcall</t>
  </si>
  <si>
    <t>https://github.com/PiDelport/backports.tempfile</t>
  </si>
  <si>
    <t>https://github.com/pyca/bcrypt</t>
  </si>
  <si>
    <t>4.13.4</t>
  </si>
  <si>
    <t>https://www.crummy.com/software/BeautifulSoup/</t>
  </si>
  <si>
    <t>n/a</t>
  </si>
  <si>
    <t>https://github.com/binaryornot/binaryornot</t>
  </si>
  <si>
    <t>3.4.3</t>
  </si>
  <si>
    <t>https://github.com/ilanschnell/bitarray</t>
  </si>
  <si>
    <t>https://github.com/psf/black</t>
  </si>
  <si>
    <t>https://github.com/bokeh/bkcharts</t>
  </si>
  <si>
    <t>https://github.com/mozilla/bleach</t>
  </si>
  <si>
    <t>https://github.com/holoviz/datashader</t>
  </si>
  <si>
    <t>3.4.0</t>
  </si>
  <si>
    <t>https://github.com/Blosc/python-blosc2</t>
  </si>
  <si>
    <t>3.7.3</t>
  </si>
  <si>
    <t>https://github.com/bokeh/bokeh</t>
  </si>
  <si>
    <t>https://github.com/mahmoud/boltons</t>
  </si>
  <si>
    <t>25.0.0</t>
  </si>
  <si>
    <t>https://github.com/boto/boto/</t>
  </si>
  <si>
    <t>https://github.com/boto/boto3</t>
  </si>
  <si>
    <t>https://github.com/boto/botocore</t>
  </si>
  <si>
    <t>https://github.com/pydata/bottleneck</t>
  </si>
  <si>
    <t>https://github.com/google/brotli</t>
  </si>
  <si>
    <t>https://github.com/python-hyper/brotlicffi</t>
  </si>
  <si>
    <t>1.2.8</t>
  </si>
  <si>
    <t>https://github.com/catboost/catboost</t>
  </si>
  <si>
    <t>2025.6.15</t>
  </si>
  <si>
    <t>https://github.com/certifi/python-certifi</t>
  </si>
  <si>
    <t>1.17.1</t>
  </si>
  <si>
    <t>https://github.com/python-cffi/cffi</t>
  </si>
  <si>
    <t>5.2.0</t>
  </si>
  <si>
    <t>https://github.com/chardet/chardet</t>
  </si>
  <si>
    <t>https://github.com/jawah/charset_normalizer</t>
  </si>
  <si>
    <t>8.2.1</t>
  </si>
  <si>
    <t>https://github.com/pallets/click</t>
  </si>
  <si>
    <t>https://github.com/cloudpipe/cloudpickle</t>
  </si>
  <si>
    <t>https://github.com/anaconda-graveyard/clyent</t>
  </si>
  <si>
    <t>https://github.com/tartley/colorama</t>
  </si>
  <si>
    <t>https://github.com/holoviz/colorcet</t>
  </si>
  <si>
    <t>0.3.2</t>
  </si>
  <si>
    <t>https://github.com/ipython/comm</t>
  </si>
  <si>
    <t>1.4.11</t>
  </si>
  <si>
    <t>https://github.com/enthought/comtypes</t>
  </si>
  <si>
    <t>23.10.4</t>
  </si>
  <si>
    <t>https://github.com/twisted/constantly</t>
  </si>
  <si>
    <t>https://github.com/contourpy/contourpy</t>
  </si>
  <si>
    <t>2.6.0</t>
  </si>
  <si>
    <t>https://github.com/cookiecutter/cookiecutter</t>
  </si>
  <si>
    <t>https://github.com/dask/dask-searchcv</t>
  </si>
  <si>
    <t>2025.1.0</t>
  </si>
  <si>
    <t>https://github.com/dask/dask-ml</t>
  </si>
  <si>
    <t>https://github.com/dask/dask-glm/</t>
  </si>
  <si>
    <t>2025.5.1</t>
  </si>
  <si>
    <t>https://github.com/dask/dask/</t>
  </si>
  <si>
    <t>https://github.com/plotly/dash-html-components</t>
  </si>
  <si>
    <t>3.0.4</t>
  </si>
  <si>
    <t>https://github.com/plotly/dash</t>
  </si>
  <si>
    <t>7.9.1</t>
  </si>
  <si>
    <t>https://github.com/nedbat/coveragepy</t>
  </si>
  <si>
    <t>streamlit</t>
  </si>
  <si>
    <t>NEW</t>
  </si>
  <si>
    <t>1.46.1</t>
  </si>
  <si>
    <t>https://github.com/streamlit/streamlit</t>
  </si>
  <si>
    <t>Requires</t>
  </si>
  <si>
    <t>Python !=3.9.7, &gt;=3.9</t>
  </si>
  <si>
    <t>#</t>
  </si>
  <si>
    <t>CVE-2023-41334 (v5.3.2)</t>
  </si>
  <si>
    <t>Python &gt;=3.9.0</t>
  </si>
  <si>
    <t>Python &gt;=3.8</t>
  </si>
  <si>
    <t>Python &gt;=3.10</t>
  </si>
  <si>
    <t>Python &gt;=3.9</t>
  </si>
  <si>
    <t>Reconsider</t>
  </si>
  <si>
    <t>Python &gt;=3.7.0</t>
  </si>
  <si>
    <t>Development Status</t>
  </si>
  <si>
    <t>5 - Production/Stable</t>
  </si>
  <si>
    <t>6 - Mature</t>
  </si>
  <si>
    <t>babel</t>
  </si>
  <si>
    <t>Python &gt;=3.11</t>
  </si>
  <si>
    <t>5 - Production/ Stable</t>
  </si>
  <si>
    <t>CVE-2023-28858 https://security.snyk.io/vuln/SNYK-SLES156-PYTHON311AUTOMAT-7414322</t>
  </si>
  <si>
    <t>v21.1.0 'yanked'</t>
  </si>
  <si>
    <t>CVE-2024-21503
https://security.snyk.io/vuln/SNYK-PYTHON-BLACK-6256273</t>
  </si>
  <si>
    <t>4 - Beta</t>
  </si>
  <si>
    <t>Python &gt;=3.7</t>
  </si>
  <si>
    <t>Python &gt;=3.6</t>
  </si>
  <si>
    <t>Project ARCHIVED</t>
  </si>
  <si>
    <t>CVE-2024-43598 (&lt;4.6.0)</t>
  </si>
  <si>
    <t>https://github.com/microsoft/LightGBM</t>
  </si>
  <si>
    <t>1.39.1</t>
  </si>
  <si>
    <t>https://github.com/dbt-labs/dbt-common</t>
  </si>
  <si>
    <t>2 - Pre-Alpha</t>
  </si>
  <si>
    <t>7.45.6</t>
  </si>
  <si>
    <t>Python 3.5-3.13.
libcurl 7.19.0 or better.</t>
  </si>
  <si>
    <t>1.3.1</t>
  </si>
  <si>
    <t>https://github.com/python-trio/sniffio</t>
  </si>
  <si>
    <t xml:space="preserve"> Python &gt;=3.5</t>
  </si>
  <si>
    <t>http://pycurl.io/</t>
  </si>
  <si>
    <t>45.0.4</t>
  </si>
  <si>
    <t>https://github.com/pyca/cryptography/</t>
  </si>
  <si>
    <t>Current package version not listed</t>
  </si>
  <si>
    <t>Python !=3.9.0, !=3.9.1, &gt;=3.7</t>
  </si>
  <si>
    <t>PyPi Links
(latest version)</t>
  </si>
  <si>
    <t>PyPi Links
(installed version)</t>
  </si>
  <si>
    <t>Python !=3.0.*, !=3.1.*, !=3.2.*, !=3.3.*, !=3.4.*, !=3.5.*, !=3.6.*, &gt;=2.7</t>
  </si>
  <si>
    <t>https://github.com/anaconda/anaconda-client</t>
  </si>
  <si>
    <t>https://github.com/anaconda/anaconda-project</t>
  </si>
  <si>
    <t>1.25.1</t>
  </si>
  <si>
    <t>WAIT/RECHECK - too new</t>
  </si>
  <si>
    <t>0.12.1</t>
  </si>
  <si>
    <t>https://github.com/matplotlib/cycler</t>
  </si>
  <si>
    <t>https://nvd.nist.gov/vuln/detail/CVE-2022-24065</t>
  </si>
  <si>
    <t>EXPEDITE UPGRADE</t>
  </si>
  <si>
    <t>https://github.com/cython/cython</t>
  </si>
  <si>
    <t>https://github.com/scrapy/cssselect</t>
  </si>
  <si>
    <t>https://github.com/pytoolz/cytoolz</t>
  </si>
  <si>
    <t>2024.7.0</t>
  </si>
  <si>
    <t>https://github.com/uxlfoundation/scikit-learn-intelex</t>
  </si>
  <si>
    <t>1.4.2</t>
  </si>
  <si>
    <t>3 - Alpha</t>
  </si>
  <si>
    <t>https://github.com/paulfitz/daff</t>
  </si>
  <si>
    <t>https://github.com/plotly/dash-core-components/security</t>
  </si>
  <si>
    <t>CVE-2024-21485</t>
  </si>
  <si>
    <t>REMOVE</t>
  </si>
  <si>
    <t>* ARCHIVED: This package exists for backward compatibility</t>
  </si>
  <si>
    <t>https://github.com/plotly/dash-renderer</t>
  </si>
  <si>
    <t>OBSOLETE has been merged into dash</t>
  </si>
  <si>
    <t>OBSOLETE - now part of https://github.com/plotly/dash</t>
  </si>
  <si>
    <t>https://github.com/plotly/dash-table</t>
  </si>
  <si>
    <t>OBSOLETE: now part of https://github.com/plotly/dash</t>
  </si>
  <si>
    <t>https://github.com/jazzband/contextlib2</t>
  </si>
  <si>
    <t>REVIEW - large number of entries returned</t>
  </si>
  <si>
    <t>FURTHER REVIEW REQUIRED</t>
  </si>
  <si>
    <t>YANKED</t>
  </si>
  <si>
    <t>https://github.com/conda/conda</t>
  </si>
  <si>
    <t>4.3.16</t>
  </si>
  <si>
    <t>https://github.com/blaze/datashape</t>
  </si>
  <si>
    <t>Library not ready for use</t>
  </si>
  <si>
    <t>https://github.com/dbt-labs/dbt-adapters#subdirectory=dbt-adapters</t>
  </si>
  <si>
    <t>https://github.com/dbt-labs/dbt-adapters/security</t>
  </si>
  <si>
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</si>
  <si>
    <t>https://github.com/scikit-learn-contrib/imbalanced-learn</t>
  </si>
  <si>
    <t>1.10.3</t>
  </si>
  <si>
    <t>https://github.com/dbt-labs/dbt-core</t>
  </si>
  <si>
    <t>https://github.com/dbt-labs/dbt-extractor</t>
  </si>
  <si>
    <t>1.9.0</t>
  </si>
  <si>
    <t>https://github.com/dbt-labs/dbt-postgres</t>
  </si>
  <si>
    <t>1.9.5</t>
  </si>
  <si>
    <t>https://github.com/dbt-labs/dbt-adapters#subdirectory=dbt-redshift</t>
  </si>
  <si>
    <t>0.8.5</t>
  </si>
  <si>
    <t>https://github.com/dbt-labs/dbt-semantic-interfaces</t>
  </si>
  <si>
    <t>1.8.14</t>
  </si>
  <si>
    <t>https://github.com/microsoft/debugpy</t>
  </si>
  <si>
    <t>https://github.com/micheles/decorator</t>
  </si>
  <si>
    <t>Github Repository out of date</t>
  </si>
  <si>
    <t>8.5.0</t>
  </si>
  <si>
    <t>https://github.com/seperman/deepdiff</t>
  </si>
  <si>
    <t>Python &gt;=2.7, !=3.0.*, !=3.1.*, !=3.2.*, !=3.3.*, !=3.4.*</t>
  </si>
  <si>
    <t>https://github.com/tiran/defusedxml</t>
  </si>
  <si>
    <t>0.24.4</t>
  </si>
  <si>
    <t>Python &lt;4.0, &gt;=3.9</t>
  </si>
  <si>
    <t>https://github.com/mingrammer/diagrams</t>
  </si>
  <si>
    <t>https://github.com/diff-match-patch-python/diff-match-patch</t>
  </si>
  <si>
    <t>https://github.com/uqfoundation/dill</t>
  </si>
  <si>
    <t>0.3.9</t>
  </si>
  <si>
    <t>https://github.com/pypa/distlib</t>
  </si>
  <si>
    <t>2025.1.1</t>
  </si>
  <si>
    <t>https://pypi.org/project/distributed/</t>
  </si>
  <si>
    <t>https://github.com/dask/distributed</t>
  </si>
  <si>
    <t>https://github.com/python-lsp/docstring-to-markdown</t>
  </si>
  <si>
    <t>0.21.2</t>
  </si>
  <si>
    <t>https://github.com/docutils/docutils</t>
  </si>
  <si>
    <t>https://github.com/takluyver/entrypoints</t>
  </si>
  <si>
    <t>4.58.5</t>
  </si>
  <si>
    <t>https://github.com/fonttools/fonttools</t>
  </si>
  <si>
    <t>CVE-2023-45139 
Affected versions
&gt;=4.28.2, &lt;4.43.0</t>
  </si>
  <si>
    <t>CVE-2024-30251
Affected versions &lt;3.9.4</t>
  </si>
  <si>
    <t>CVE-2024-6119
Affected versions
&gt;=37.0.0,&lt;=43.0.0</t>
  </si>
  <si>
    <t>26/10/214</t>
  </si>
  <si>
    <t>https://github.com/biydnd/et_xmlfile</t>
  </si>
  <si>
    <t>https://github.com/alexmojaki/executing</t>
  </si>
  <si>
    <t>2.21.1</t>
  </si>
  <si>
    <t>https://github.com/horejsek/python-fastjsonschema</t>
  </si>
  <si>
    <t>3.18.0</t>
  </si>
  <si>
    <t>https://github.com/tox-dev/filelock</t>
  </si>
  <si>
    <t>7.3.0</t>
  </si>
  <si>
    <t>https://github.com/pycqa/flake8</t>
  </si>
  <si>
    <t>https://github.com/pallets/flask/</t>
  </si>
  <si>
    <t>CVE-2023-30861
Affected versions
&lt;2.3.1</t>
  </si>
  <si>
    <t>https://github.com/colour-science/flask-compress</t>
  </si>
  <si>
    <t>Python &gt;=2.7, !=3.0, !=3.1, !=3.2, !=3.3, !=3.4, &lt;4</t>
  </si>
  <si>
    <t>https://github.com/ypcrts/fqdn</t>
  </si>
  <si>
    <t>https://github.com/aio-libs/frozenlist</t>
  </si>
  <si>
    <t>https://github.com/fsspec/filesystem_spec</t>
  </si>
  <si>
    <t>https://github.com/aresio/fst-pso</t>
  </si>
  <si>
    <t>Python &gt;=2.6, !=3.0.*, !=3.1.*, !=3.2.*</t>
  </si>
  <si>
    <t>https://github.com/PythonCharmers/python-future</t>
  </si>
  <si>
    <t>2.0.9</t>
  </si>
  <si>
    <t>https://github.com/ERijck/FuzzyTM</t>
  </si>
  <si>
    <t>4.3.3</t>
  </si>
  <si>
    <t>https://github.com/piskvorky/gensim</t>
  </si>
  <si>
    <t>https://github.com/holoviz/holoviews</t>
  </si>
  <si>
    <t>6.135.24</t>
  </si>
  <si>
    <t>https://github.com/HypothesisWorks/hypothesis</t>
  </si>
  <si>
    <t>Python &gt;=3.8.0</t>
  </si>
  <si>
    <t>https://github.com/dpranke/pyjson5</t>
  </si>
  <si>
    <t>25.5.1</t>
  </si>
  <si>
    <t>https://github.com/gevent/gevent/</t>
  </si>
  <si>
    <t>https://github.com/xflr6/graphviz</t>
  </si>
  <si>
    <t>https://github.com/miracle2k/python-glob2</t>
  </si>
  <si>
    <t>3.2.3</t>
  </si>
  <si>
    <t>https://github.com/python-greenlet/greenlet/</t>
  </si>
  <si>
    <t>3.46.0.7</t>
  </si>
  <si>
    <t>https://github.com/h2oai/h2o-3</t>
  </si>
  <si>
    <t>3.14.0</t>
  </si>
  <si>
    <t>https://github.com/h5py/h5py</t>
  </si>
  <si>
    <t>https://github.com/DanielStutzbach/heapdict</t>
  </si>
  <si>
    <t> Python &gt;=2.7, !=3.0.*, !=3.1.*, !=3.2.*, !=3.3.*, !=3.4.*</t>
  </si>
  <si>
    <t>https://github.com/html5lib/html5lib-python</t>
  </si>
  <si>
    <t>Python &gt;=2.7, !=3.0.*, !=3.1.*, !=3.2.*, !=3.3.*</t>
  </si>
  <si>
    <t>https://github.com/httplib2/httplib2</t>
  </si>
  <si>
    <t>0.11.3</t>
  </si>
  <si>
    <t>https://github.com/holoviz/hvplot</t>
  </si>
  <si>
    <t>https://github.com/python-hyper/hyperlink</t>
  </si>
  <si>
    <t>10-/9/19</t>
  </si>
  <si>
    <t>Python &gt;=3.4</t>
  </si>
  <si>
    <t>https://github.com/kjd/idna</t>
  </si>
  <si>
    <t>3.10</t>
  </si>
  <si>
    <t>2025.3.30</t>
  </si>
  <si>
    <t>Additional requirements</t>
  </si>
  <si>
    <t>https://github.com/cgohlke/imagecodecs</t>
  </si>
  <si>
    <t>2.37.0</t>
  </si>
  <si>
    <t>https://github.com/imageio/imageio</t>
  </si>
  <si>
    <t>https://github.com/shibukawa/imagesize_py</t>
  </si>
  <si>
    <t>CVE-2024-5550</t>
  </si>
  <si>
    <t>https://www.cve.org/CVERecord?id=CVE-2024-5550</t>
  </si>
  <si>
    <t>RECHECK</t>
  </si>
  <si>
    <t>RECHECK ASSESSMENT</t>
  </si>
  <si>
    <t>CVE-2023-41419
SNYK-PYTHON-GEVENT-5906371</t>
  </si>
  <si>
    <t>8.1.7</t>
  </si>
  <si>
    <t>https://github.com/jupyter-widgets/ipywidgets</t>
  </si>
  <si>
    <t>https://github.com/jamesturk/jellyfish/</t>
  </si>
  <si>
    <t>8.6.3</t>
  </si>
  <si>
    <t>https://github.com/jupyter/jupyter_client</t>
  </si>
  <si>
    <t>https://github.com/jupyterlab/jupyterlab_pygments</t>
  </si>
  <si>
    <t>8.7.0</t>
  </si>
  <si>
    <t>https://github.com/python/importlib_metadata</t>
  </si>
  <si>
    <t>24.7.2</t>
  </si>
  <si>
    <t>https://github.com/twisted/incremental</t>
  </si>
  <si>
    <t>Python &gt;=3.5</t>
  </si>
  <si>
    <t>https://github.com/jpvanhal/inflection</t>
  </si>
  <si>
    <t>https://github.com/pytest-dev/iniconfig</t>
  </si>
  <si>
    <t>2.0.8</t>
  </si>
  <si>
    <t>https://github.com/intake/intake</t>
  </si>
  <si>
    <t>https://github.com/chaimleib/intervaltree</t>
  </si>
  <si>
    <t>6.29.5</t>
  </si>
  <si>
    <t>https://github.com/ipython/ipykernel</t>
  </si>
  <si>
    <t>https://github.com/ipython/ipython</t>
  </si>
  <si>
    <t>https://github.com/ipython/ipython_genutils</t>
  </si>
  <si>
    <t>0.7.2</t>
  </si>
  <si>
    <t>https://github.com/gweis/isodate/</t>
  </si>
  <si>
    <t>https://github.com/bolsote/isoduration</t>
  </si>
  <si>
    <t>6.0.1</t>
  </si>
  <si>
    <t>https://github.com/pycqa/isort/</t>
  </si>
  <si>
    <t>Python 3.9+</t>
  </si>
  <si>
    <t>https://github.com/scrapy/itemadapter</t>
  </si>
  <si>
    <t>https://github.com/scrapy/itemloaders</t>
  </si>
  <si>
    <t>https://github.com/pallets/itsdangerous/</t>
  </si>
  <si>
    <t>https://github.com/jaraco/jaraco.classes</t>
  </si>
  <si>
    <t>https://github.com/phn/jdcal</t>
  </si>
  <si>
    <t>0.19.2</t>
  </si>
  <si>
    <t>https://github.com/davidhalter/jedi</t>
  </si>
  <si>
    <t>3.1.6</t>
  </si>
  <si>
    <t>https://github.com/pallets/jinja</t>
  </si>
  <si>
    <t>CVE-2025-27516
Affected versions
&lt;=3.1.5</t>
  </si>
  <si>
    <t>https://github.com/hackebrot/jinja2-time</t>
  </si>
  <si>
    <t>https://github.com/jmespath/jmespath.py</t>
  </si>
  <si>
    <t>https://github.com/joblib/joblib</t>
  </si>
  <si>
    <t>&lt;1.4.2 unsupported</t>
  </si>
  <si>
    <t>Python &gt;=2.7, !=3.0.*, !=3.1.*, !=3.2.*, !=3.3.*, !=3.4.*, !=3.5.*, !=3.6.*</t>
  </si>
  <si>
    <t>https://github.com/stefankoegl/python-json-patch</t>
  </si>
  <si>
    <t>https://github.com/stefankoegl/python-json-pointer</t>
  </si>
  <si>
    <t>4.24.0</t>
  </si>
  <si>
    <t>https://github.com/python-jsonschema/jsonschema</t>
  </si>
  <si>
    <t>https://github.com/jupyter/jupyter</t>
  </si>
  <si>
    <t>https://github.com/pandas-dev/pandas</t>
  </si>
  <si>
    <t>2.3.1</t>
  </si>
  <si>
    <t>4.53.1</t>
  </si>
  <si>
    <t>https://github.com/huggingface/transformers</t>
  </si>
  <si>
    <t>https://github.com/numpy/numpy</t>
  </si>
  <si>
    <t>CURRENT RELEASE VERY NEW: Released 4 Jul 2025</t>
  </si>
  <si>
    <t>https://github.com/jupyter/jupyter_console</t>
  </si>
  <si>
    <t>5.8.1</t>
  </si>
  <si>
    <t>https://github.com/jupyter/jupyter_core</t>
  </si>
  <si>
    <t>CVE-2025-30167
Affected versions
&lt; 5.8.0</t>
  </si>
  <si>
    <t>https://github.com/jupyter/jupyter_events</t>
  </si>
  <si>
    <t>2.16.0</t>
  </si>
  <si>
    <t>https://github.com/jupyter-server/jupyter_server</t>
  </si>
  <si>
    <t>CVE-2024-35178
Affected versions
&lt;=2.14.0</t>
  </si>
  <si>
    <t>0.9.3</t>
  </si>
  <si>
    <t>https://github.com/jupyter-server/jupyter_server_fileid</t>
  </si>
  <si>
    <t>https://github.com/jupyter-server/jupyter_server_terminals</t>
  </si>
  <si>
    <t>https://github.com/jupyterlab/jupyter-collaboration</t>
  </si>
  <si>
    <t>https://github.com/jupyter-server/jupyter_ydoc</t>
  </si>
  <si>
    <t>4.4.4</t>
  </si>
  <si>
    <t>https://github.com/jupyterlab/jupyterlab</t>
  </si>
  <si>
    <t>CVE-2024-43805
Affected versions
&lt;=3.6.7
&gt;=4.0.0,&lt;=4.2.4</t>
  </si>
  <si>
    <t>2.27.3</t>
  </si>
  <si>
    <t>https://github.com/jupyterlab/jupyterlab_server</t>
  </si>
  <si>
    <t>3.0.15</t>
  </si>
  <si>
    <t>25.6.0</t>
  </si>
  <si>
    <t>https://github.com/jaraco/keyring</t>
  </si>
  <si>
    <t>1.4.8</t>
  </si>
  <si>
    <t>https://github.com/nucleic/kiwi</t>
  </si>
  <si>
    <t>https://github.com/scientific-python/lazy-loader</t>
  </si>
  <si>
    <t>https://github.com/ionelmc/python-lazy-object-proxy</t>
  </si>
  <si>
    <t>https://github.com/wireservice/leather</t>
  </si>
  <si>
    <t>https://github.com/Changaco/python-libarchive-c</t>
  </si>
  <si>
    <t>https://github.com/mamba-org/mamba</t>
  </si>
  <si>
    <t>https://anaconda.org/anaconda/libmambapy/files?version=1.4.1</t>
  </si>
  <si>
    <t>16/06/2025 (est.)</t>
  </si>
  <si>
    <t>https://github.com/mamba-org/mamba/releases</t>
  </si>
  <si>
    <t>https://github.com/marcotcr/lime</t>
  </si>
  <si>
    <t>2.0.3</t>
  </si>
  <si>
    <t>https://github.com/tsutsu3/linkify-it-py</t>
  </si>
  <si>
    <t>https://github.com/executablebooks/markdown-it-py</t>
  </si>
  <si>
    <t>https://github.com/aresio/miniful</t>
  </si>
  <si>
    <t>https://github.com/nose-devs/nose</t>
  </si>
  <si>
    <t>https://github.com/aio-libs/multidict</t>
  </si>
  <si>
    <t>https://github.com/networkx/networkx</t>
  </si>
  <si>
    <t>0.44.0</t>
  </si>
  <si>
    <t>https://github.com/numba/llvmlite</t>
  </si>
  <si>
    <t>3.9.1</t>
  </si>
  <si>
    <t>https://github.com/nltk/nltk</t>
  </si>
  <si>
    <t>https://github.com/erdewit/nest_asyncio</t>
  </si>
  <si>
    <t>Repository archived - now read only</t>
  </si>
  <si>
    <t>1.6.2</t>
  </si>
  <si>
    <t>https://github.com/jnwatson/py-lmdb</t>
  </si>
  <si>
    <t>https://github.com/mwilliamson/locket.py</t>
  </si>
  <si>
    <t>https://github.com/getlogbook/logbook</t>
  </si>
  <si>
    <t>https://github.com/lxml/lxml</t>
  </si>
  <si>
    <t>https://github.com/python-lz4/python-lz4</t>
  </si>
  <si>
    <t>3.8.2</t>
  </si>
  <si>
    <t>https://github.com/Python-Markdown/markdown</t>
  </si>
  <si>
    <t>2.5.2</t>
  </si>
  <si>
    <t>Python &lt;3.14, &gt;=3.9</t>
  </si>
  <si>
    <t>https://github.com/IntelPython/mkl-service</t>
  </si>
  <si>
    <t>https://github.com/pallets/markupsafe</t>
  </si>
  <si>
    <t>https://github.com/Fatal1ty/mashumaro</t>
  </si>
  <si>
    <t>3.10.3</t>
  </si>
  <si>
    <t>https://github.com/matplotlib/matplotlib</t>
  </si>
  <si>
    <t>Version 3.7.1 no longer supported</t>
  </si>
  <si>
    <t>0.1.7</t>
  </si>
  <si>
    <t>https://github.com/ipython/matplotlib-inline</t>
  </si>
  <si>
    <t>https://github.com/pycqa/mccabe</t>
  </si>
  <si>
    <t>0.4.2</t>
  </si>
  <si>
    <t>https://github.com/executablebooks/mdit-py-plugins</t>
  </si>
  <si>
    <t>https://github.com/executablebooks/mdurl</t>
  </si>
  <si>
    <t>https://github.com/conda/menuinst</t>
  </si>
  <si>
    <t>0.30.3</t>
  </si>
  <si>
    <t>https://github.com/Calysto/metakernel</t>
  </si>
  <si>
    <t>https://github.com/dbt-labs/snowplow-python-tracker</t>
  </si>
  <si>
    <t>3.1.3</t>
  </si>
  <si>
    <t>https://github.com/lepture/mistune</t>
  </si>
  <si>
    <t>Python &lt;3.13, &gt;=3.9</t>
  </si>
  <si>
    <t>https://github.com/IntelPython/mkl_fft</t>
  </si>
  <si>
    <t>1.2.11</t>
  </si>
  <si>
    <t>https://github.com/IntelPython/mkl_random</t>
  </si>
  <si>
    <t>https://github.com/testing-cabal/mock</t>
  </si>
  <si>
    <t>10.7.0</t>
  </si>
  <si>
    <t>https://github.com/more-itertools/more-itertools</t>
  </si>
  <si>
    <t>https://github.com/mpmath/mpmath</t>
  </si>
  <si>
    <t>24/44/21</t>
  </si>
  <si>
    <t>https://github.com/msgpack/msgpack-python</t>
  </si>
  <si>
    <t>https://github.com/mrocklin/multipledispatch/</t>
  </si>
  <si>
    <t>https://github.com/bmc/munkres</t>
  </si>
  <si>
    <t>https://github.com/python/mypy_extensions</t>
  </si>
  <si>
    <t>https://anaconda.org/anaconda/navigator-updater/files?version=0.5.1</t>
  </si>
  <si>
    <t>https://github.com/jupyter/nbclassic</t>
  </si>
  <si>
    <t>https://github.com/jupyter/nbclient</t>
  </si>
  <si>
    <t>7.16.6</t>
  </si>
  <si>
    <t>https://github.com/jupyter/nbconvert</t>
  </si>
  <si>
    <t>5.10.4</t>
  </si>
  <si>
    <t>https://github.com/jupyter/nbformat</t>
  </si>
  <si>
    <t>Current version not listed</t>
  </si>
  <si>
    <t>https://nvd.nist.gov/vuln/detail/CVE-2024-39705
(through 3.8.1)</t>
  </si>
  <si>
    <t>CVE-2022-34749
Upgrade mistune to version 2.0.3 or higher.</t>
  </si>
  <si>
    <t xml:space="preserve">CVE-2021-29063
v1.0.0 through v1.2.1 </t>
  </si>
  <si>
    <t>3.1.5</t>
  </si>
  <si>
    <t>3.0.6</t>
  </si>
  <si>
    <t>https://github.com/holoviz/pyviz_comms</t>
  </si>
  <si>
    <t>https://foss.heptapod.net/openpyxl/openpyxl</t>
  </si>
  <si>
    <t>7.4.4</t>
  </si>
  <si>
    <t>https://github.com/jupyter/notebook</t>
  </si>
  <si>
    <t>https://github.com/jupyter/notebook_shim</t>
  </si>
  <si>
    <t>0.61.2</t>
  </si>
  <si>
    <t>https://github.com/numba/numba</t>
  </si>
  <si>
    <t>https://github.com/pydata/numexpr</t>
  </si>
  <si>
    <t>https://github.com/decalage2/olefile</t>
  </si>
  <si>
    <t>https://github.com/numpy/numpydoc</t>
  </si>
  <si>
    <t>https://github.com/dougn/python-plantuml/</t>
  </si>
  <si>
    <t>https://github.com/rspeer/ordered-set</t>
  </si>
  <si>
    <t>23.0.</t>
  </si>
  <si>
    <t>https://github.com/pypa/packaging</t>
  </si>
  <si>
    <t>https://github.com/davidhalter/parso</t>
  </si>
  <si>
    <t>4.9.0</t>
  </si>
  <si>
    <t>https://github.com/pexpect/pexpect</t>
  </si>
  <si>
    <t>https://github.com/alexmojaki/pure_eval</t>
  </si>
  <si>
    <t>https://github.com/fatiando/pooch</t>
  </si>
  <si>
    <t>https://github.com/jgm/pandocfilters</t>
  </si>
  <si>
    <t>1.7.2</t>
  </si>
  <si>
    <t>https://github.com/holoviz/panel</t>
  </si>
  <si>
    <t>Python &gt;=2.7</t>
  </si>
  <si>
    <t>3.5.1</t>
  </si>
  <si>
    <t>https://github.com/holoviz/param</t>
  </si>
  <si>
    <t>https://github.com/paramiko/paramiko</t>
  </si>
  <si>
    <t>https://github.com/bear/parsedatetime</t>
  </si>
  <si>
    <t>https://github.com/scrapy/parsel</t>
  </si>
  <si>
    <t>https://github.com/dask/partd/</t>
  </si>
  <si>
    <t>17.1.0</t>
  </si>
  <si>
    <t>https://github.com/jaraco/path</t>
  </si>
  <si>
    <t>ARCHIVED</t>
  </si>
  <si>
    <t>https://github.com/budlight/pathlib</t>
  </si>
  <si>
    <t>https://github.com/jazzband/pathlib2</t>
  </si>
  <si>
    <t>https://github.com/cpburnz/python-pathspec</t>
  </si>
  <si>
    <t>https://github.com/gorakhargosh/pathtools</t>
  </si>
  <si>
    <t>https://github.com/pydata/patsy</t>
  </si>
  <si>
    <t>2024.8.26</t>
  </si>
  <si>
    <t>Python &gt;=3.6.0</t>
  </si>
  <si>
    <t>https://github.com/erocarrera/pefile</t>
  </si>
  <si>
    <t>https://github.com/PyCQA/pycodestyle</t>
  </si>
  <si>
    <t xml:space="preserve">pycodestyle (formerly called pep8) </t>
  </si>
  <si>
    <t>https://github.com/ipython/pickleshare</t>
  </si>
  <si>
    <t>11.3.0</t>
  </si>
  <si>
    <t>https://github.com/python-pillow/Pillow</t>
  </si>
  <si>
    <t>Do not use v11.2.0 (CVE-2025-48379)</t>
  </si>
  <si>
    <t>https://github.com/pypa/pip</t>
  </si>
  <si>
    <t>25.1.1</t>
  </si>
  <si>
    <t>1.12.1.2</t>
  </si>
  <si>
    <t>CVE-2023-48795 (&lt;3.4.0)
CVE-2022-24302 (affecting &lt;2.8.1)</t>
  </si>
  <si>
    <t>4.3.8</t>
  </si>
  <si>
    <t>https://github.com/tox-dev/platformdirs</t>
  </si>
  <si>
    <t>https://github.com/plotly/plotly.py</t>
  </si>
  <si>
    <t>https://github.com/pytest-dev/pluggy</t>
  </si>
  <si>
    <t>https://github.com/dabeaz/ply</t>
  </si>
  <si>
    <t>6.31.1</t>
  </si>
  <si>
    <t>https://github.com/hackebrot/poyo</t>
  </si>
  <si>
    <t>https://github.com/protocolbuffers/protobuf</t>
  </si>
  <si>
    <t>Bulk Python 23 June 2025 - 9 July 2025</t>
  </si>
  <si>
    <t>0.22.1</t>
  </si>
  <si>
    <t>https://github.com/prometheus/client_python</t>
  </si>
  <si>
    <t>3.0.51</t>
  </si>
  <si>
    <t>https://github.com/prompt-toolkit/python-prompt-toolkit</t>
  </si>
  <si>
    <t>CVE-2025-4565
Affected versions
&lt;4.25.8, &lt;5.29.5, &lt;6.31.1</t>
  </si>
  <si>
    <t>https://github.com/scrapy/protego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</si>
</sst>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464646"/>
      <name val="Arial"/>
      <family val="2"/>
    </font>
    <font>
      <sz val="12"/>
      <color rgb="FF55546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7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0" xfId="0" applyFont="1"/>
    <xf numFmtId="0" fontId="1" fillId="2" borderId="4" xfId="1" applyBorder="1" applyAlignment="1">
      <alignment horizontal="center" vertical="center"/>
    </xf>
    <xf numFmtId="0" fontId="5" fillId="3" borderId="4" xfId="2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2" xfId="3" applyBorder="1" applyAlignment="1">
      <alignment horizontal="left" vertical="center" wrapText="1"/>
    </xf>
    <xf numFmtId="14" fontId="0" fillId="4" borderId="2" xfId="0" applyNumberFormat="1" applyFill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0" fontId="1" fillId="2" borderId="2" xfId="1" applyBorder="1" applyAlignment="1">
      <alignment horizontal="left" vertical="center" wrapText="1"/>
    </xf>
    <xf numFmtId="0" fontId="4" fillId="0" borderId="2" xfId="3" applyFill="1" applyBorder="1" applyAlignment="1">
      <alignment horizontal="left" vertical="center" wrapText="1"/>
    </xf>
    <xf numFmtId="0" fontId="5" fillId="3" borderId="2" xfId="2" applyFont="1" applyBorder="1" applyAlignment="1">
      <alignment horizontal="left" vertical="center" wrapText="1"/>
    </xf>
    <xf numFmtId="0" fontId="1" fillId="2" borderId="2" xfId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11" xfId="3" applyBorder="1" applyAlignment="1">
      <alignment vertical="center" wrapText="1"/>
    </xf>
    <xf numFmtId="14" fontId="0" fillId="0" borderId="11" xfId="0" applyNumberFormat="1" applyFill="1" applyBorder="1" applyAlignment="1">
      <alignment horizontal="center" vertical="center" wrapText="1"/>
    </xf>
    <xf numFmtId="0" fontId="1" fillId="0" borderId="11" xfId="1" applyFill="1" applyBorder="1" applyAlignment="1">
      <alignment horizontal="center" vertical="center" wrapText="1"/>
    </xf>
    <xf numFmtId="0" fontId="4" fillId="0" borderId="11" xfId="3" applyFill="1" applyBorder="1" applyAlignment="1">
      <alignment vertical="center" wrapText="1"/>
    </xf>
    <xf numFmtId="0" fontId="1" fillId="0" borderId="12" xfId="1" applyFill="1" applyBorder="1" applyAlignment="1">
      <alignment horizontal="center" vertical="center" wrapText="1"/>
    </xf>
    <xf numFmtId="0" fontId="1" fillId="2" borderId="11" xfId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4" borderId="11" xfId="0" applyNumberFormat="1" applyFill="1" applyBorder="1" applyAlignment="1">
      <alignment horizontal="center" vertical="center" wrapText="1"/>
    </xf>
    <xf numFmtId="0" fontId="4" fillId="0" borderId="12" xfId="3" applyBorder="1" applyAlignment="1">
      <alignment vertical="center" wrapText="1"/>
    </xf>
    <xf numFmtId="0" fontId="5" fillId="3" borderId="11" xfId="2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1" fillId="5" borderId="11" xfId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 wrapText="1"/>
    </xf>
    <xf numFmtId="0" fontId="0" fillId="0" borderId="11" xfId="0" applyFill="1" applyBorder="1" applyAlignment="1">
      <alignment vertical="center"/>
    </xf>
    <xf numFmtId="2" fontId="0" fillId="4" borderId="11" xfId="0" applyNumberFormat="1" applyFill="1" applyBorder="1" applyAlignment="1">
      <alignment horizontal="center" vertical="center" wrapText="1"/>
    </xf>
    <xf numFmtId="14" fontId="0" fillId="5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14" fontId="1" fillId="2" borderId="11" xfId="1" applyNumberFormat="1" applyBorder="1" applyAlignment="1">
      <alignment horizontal="center" vertical="center" wrapText="1"/>
    </xf>
    <xf numFmtId="0" fontId="1" fillId="2" borderId="11" xfId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/>
    <xf numFmtId="0" fontId="1" fillId="0" borderId="11" xfId="1" applyFill="1" applyBorder="1" applyAlignment="1">
      <alignment horizontal="center" vertical="center"/>
    </xf>
    <xf numFmtId="0" fontId="5" fillId="6" borderId="11" xfId="1" applyFont="1" applyFill="1" applyBorder="1" applyAlignment="1">
      <alignment horizontal="center" vertical="center" wrapText="1"/>
    </xf>
    <xf numFmtId="0" fontId="1" fillId="2" borderId="11" xfId="1" applyNumberFormat="1" applyBorder="1" applyAlignment="1">
      <alignment horizontal="center" vertical="center" wrapText="1"/>
    </xf>
    <xf numFmtId="0" fontId="9" fillId="7" borderId="11" xfId="4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9" fillId="7" borderId="11" xfId="4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 wrapText="1"/>
    </xf>
    <xf numFmtId="14" fontId="4" fillId="4" borderId="11" xfId="3" applyNumberFormat="1" applyFill="1" applyBorder="1" applyAlignment="1">
      <alignment horizontal="center" vertical="center" wrapText="1"/>
    </xf>
    <xf numFmtId="14" fontId="0" fillId="8" borderId="11" xfId="0" applyNumberFormat="1" applyFill="1" applyBorder="1" applyAlignment="1">
      <alignment horizontal="center" vertical="center" wrapText="1"/>
    </xf>
    <xf numFmtId="2" fontId="4" fillId="7" borderId="11" xfId="3" applyNumberFormat="1" applyFill="1" applyBorder="1" applyAlignment="1">
      <alignment horizontal="center" vertical="center" wrapText="1"/>
    </xf>
    <xf numFmtId="0" fontId="10" fillId="9" borderId="11" xfId="1" applyFont="1" applyFill="1" applyBorder="1" applyAlignment="1">
      <alignment horizontal="center" vertical="center" wrapText="1"/>
    </xf>
    <xf numFmtId="0" fontId="9" fillId="7" borderId="11" xfId="4" applyNumberFormat="1" applyBorder="1" applyAlignment="1">
      <alignment horizontal="center" vertical="center" wrapText="1"/>
    </xf>
    <xf numFmtId="0" fontId="4" fillId="7" borderId="11" xfId="3" applyFill="1" applyBorder="1" applyAlignment="1">
      <alignment horizontal="center" vertical="center" wrapText="1"/>
    </xf>
    <xf numFmtId="14" fontId="9" fillId="7" borderId="11" xfId="4" applyNumberFormat="1" applyBorder="1" applyAlignment="1">
      <alignment horizontal="center" vertical="center" wrapText="1"/>
    </xf>
    <xf numFmtId="0" fontId="0" fillId="4" borderId="11" xfId="0" quotePrefix="1" applyNumberFormat="1" applyFill="1" applyBorder="1" applyAlignment="1">
      <alignment horizontal="center" vertical="center" wrapText="1"/>
    </xf>
    <xf numFmtId="0" fontId="5" fillId="6" borderId="0" xfId="4" applyFont="1" applyFill="1" applyAlignment="1">
      <alignment horizontal="center" vertical="center" wrapText="1"/>
    </xf>
    <xf numFmtId="0" fontId="9" fillId="7" borderId="0" xfId="4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9" fillId="7" borderId="14" xfId="4" applyBorder="1" applyAlignment="1">
      <alignment horizontal="center" vertical="center" wrapText="1"/>
    </xf>
    <xf numFmtId="0" fontId="12" fillId="0" borderId="0" xfId="0" applyFont="1"/>
    <xf numFmtId="0" fontId="4" fillId="0" borderId="11" xfId="3" applyBorder="1" applyAlignment="1">
      <alignment horizontal="center" vertical="center" wrapText="1"/>
    </xf>
  </cellXfs>
  <cellStyles count="5">
    <cellStyle name="Bad" xfId="4" builtinId="27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pypi.python.org/pypi/ag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1025" name="AutoShape 1" descr="Support Python version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51D720-1549-34C9-FE50-8C48792C05D3}"/>
            </a:ext>
          </a:extLst>
        </xdr:cNvPr>
        <xdr:cNvSpPr>
          <a:spLocks noChangeAspect="1" noChangeArrowheads="1"/>
        </xdr:cNvSpPr>
      </xdr:nvSpPr>
      <xdr:spPr bwMode="auto">
        <a:xfrm>
          <a:off x="7410450" y="849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eithere/argh" TargetMode="External"/><Relationship Id="rId13" Type="http://schemas.openxmlformats.org/officeDocument/2006/relationships/hyperlink" Target="https://nvd.nist.gov/vuln/detail/CVE-2024-21485" TargetMode="External"/><Relationship Id="rId18" Type="http://schemas.openxmlformats.org/officeDocument/2006/relationships/hyperlink" Target="https://nvd.nist.gov/vuln/detail/CVE-2022-24065" TargetMode="External"/><Relationship Id="rId26" Type="http://schemas.openxmlformats.org/officeDocument/2006/relationships/hyperlink" Target="https://github.com/pydata/numexpr" TargetMode="External"/><Relationship Id="rId3" Type="http://schemas.openxmlformats.org/officeDocument/2006/relationships/hyperlink" Target="https://github.com/omnilib/aioitertools/security" TargetMode="External"/><Relationship Id="rId21" Type="http://schemas.openxmlformats.org/officeDocument/2006/relationships/hyperlink" Target="https://www.cve.org/CVERecord?id=CVE-2024-5550" TargetMode="External"/><Relationship Id="rId7" Type="http://schemas.openxmlformats.org/officeDocument/2006/relationships/hyperlink" Target="https://github.com/wireservice/agate/security" TargetMode="External"/><Relationship Id="rId12" Type="http://schemas.openxmlformats.org/officeDocument/2006/relationships/hyperlink" Target="https://www.cve.org/CVERecord?id=CVE-2024-21485" TargetMode="External"/><Relationship Id="rId17" Type="http://schemas.openxmlformats.org/officeDocument/2006/relationships/hyperlink" Target="https://github.com/dask/dask-glm/" TargetMode="External"/><Relationship Id="rId25" Type="http://schemas.openxmlformats.org/officeDocument/2006/relationships/hyperlink" Target="https://nvd.nist.gov/vuln/detail/CVE-2024-39705(through%203.8.1)" TargetMode="External"/><Relationship Id="rId2" Type="http://schemas.openxmlformats.org/officeDocument/2006/relationships/hyperlink" Target="https://github.com/omnilib/aiosqlite/security" TargetMode="External"/><Relationship Id="rId16" Type="http://schemas.openxmlformats.org/officeDocument/2006/relationships/hyperlink" Target="https://github.com/conda/conda" TargetMode="External"/><Relationship Id="rId20" Type="http://schemas.openxmlformats.org/officeDocument/2006/relationships/hyperlink" Target="https://github.com/kjd/idna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ireservice/agate" TargetMode="External"/><Relationship Id="rId6" Type="http://schemas.openxmlformats.org/officeDocument/2006/relationships/hyperlink" Target="https://github.com/aio-libs/aiobotocore/security" TargetMode="External"/><Relationship Id="rId11" Type="http://schemas.openxmlformats.org/officeDocument/2006/relationships/hyperlink" Target="https://github.com/paulfitz/daff" TargetMode="External"/><Relationship Id="rId24" Type="http://schemas.openxmlformats.org/officeDocument/2006/relationships/hyperlink" Target="https://github.com/bmc/munkres" TargetMode="External"/><Relationship Id="rId5" Type="http://schemas.openxmlformats.org/officeDocument/2006/relationships/hyperlink" Target="https://github.com/Tinche/aiofiles/security" TargetMode="External"/><Relationship Id="rId15" Type="http://schemas.openxmlformats.org/officeDocument/2006/relationships/hyperlink" Target="https://github.com/plotly/dash" TargetMode="External"/><Relationship Id="rId23" Type="http://schemas.openxmlformats.org/officeDocument/2006/relationships/hyperlink" Target="https://github.com/jnwatson/py-lmdb" TargetMode="External"/><Relationship Id="rId28" Type="http://schemas.openxmlformats.org/officeDocument/2006/relationships/hyperlink" Target="https://github.com/budlight/pathlib" TargetMode="External"/><Relationship Id="rId10" Type="http://schemas.openxmlformats.org/officeDocument/2006/relationships/hyperlink" Target="https://pypi.org/search/?c=Development+Status+%3A%3A+5+-+Production%2FStable" TargetMode="External"/><Relationship Id="rId19" Type="http://schemas.openxmlformats.org/officeDocument/2006/relationships/hyperlink" Target="https://www.cve.org/CVERecord?id=CVE-2024-5550" TargetMode="External"/><Relationship Id="rId4" Type="http://schemas.openxmlformats.org/officeDocument/2006/relationships/hyperlink" Target="https://github.com/aio-libs/aiohttp/security" TargetMode="External"/><Relationship Id="rId9" Type="http://schemas.openxmlformats.org/officeDocument/2006/relationships/hyperlink" Target="https://www.cve.org/CVERecord?id=CVE-2024-21503" TargetMode="External"/><Relationship Id="rId14" Type="http://schemas.openxmlformats.org/officeDocument/2006/relationships/hyperlink" Target="https://github.com/plotly/dash-html-components" TargetMode="External"/><Relationship Id="rId22" Type="http://schemas.openxmlformats.org/officeDocument/2006/relationships/hyperlink" Target="https://www.cve.org/CVERecord?id=CVE-2023-41419" TargetMode="External"/><Relationship Id="rId27" Type="http://schemas.openxmlformats.org/officeDocument/2006/relationships/hyperlink" Target="https://github.com/decalage2/olefile" TargetMode="External"/><Relationship Id="rId30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lantuml/plantuml/secur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BA28-2C79-40DE-A4BE-B7468D2EFD01}">
  <sheetPr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defaultRowHeight="15" x14ac:dyDescent="0.25"/>
  <cols>
    <col min="2" max="2" width="17.7109375" customWidth="1"/>
    <col min="3" max="3" width="11.140625" style="1" customWidth="1"/>
    <col min="4" max="4" width="15.28515625" style="2" customWidth="1"/>
    <col min="5" max="5" width="11.5703125" style="3" customWidth="1"/>
    <col min="6" max="6" width="9.7109375" style="3" customWidth="1"/>
    <col min="7" max="7" width="13.140625" style="3" customWidth="1"/>
    <col min="8" max="8" width="11.28515625" style="3" bestFit="1" customWidth="1"/>
    <col min="9" max="9" width="16.5703125" style="2" customWidth="1"/>
    <col min="10" max="10" width="13.42578125" style="52" customWidth="1"/>
    <col min="11" max="11" width="15.5703125" style="2" customWidth="1"/>
    <col min="12" max="12" width="14.5703125" style="2" customWidth="1"/>
    <col min="13" max="14" width="16.5703125" style="2" customWidth="1"/>
    <col min="15" max="15" width="13.5703125" style="2" customWidth="1"/>
    <col min="16" max="22" width="13.5703125" customWidth="1"/>
    <col min="23" max="23" width="16.85546875" bestFit="1" customWidth="1"/>
  </cols>
  <sheetData>
    <row r="1" spans="1:23" ht="23.25" x14ac:dyDescent="0.35">
      <c r="A1" s="4" t="s">
        <v>1810</v>
      </c>
    </row>
    <row r="2" spans="1:23" ht="15.75" thickBot="1" x14ac:dyDescent="0.3"/>
    <row r="3" spans="1:23" ht="60.75" thickBot="1" x14ac:dyDescent="0.3">
      <c r="A3" s="8" t="s">
        <v>1428</v>
      </c>
      <c r="B3" s="7" t="s">
        <v>0</v>
      </c>
      <c r="C3" s="8" t="s">
        <v>1</v>
      </c>
      <c r="D3" s="9" t="s">
        <v>1465</v>
      </c>
      <c r="E3" s="9" t="s">
        <v>2</v>
      </c>
      <c r="F3" s="9" t="s">
        <v>18</v>
      </c>
      <c r="G3" s="9" t="s">
        <v>1464</v>
      </c>
      <c r="H3" s="9" t="s">
        <v>19</v>
      </c>
      <c r="I3" s="9" t="s">
        <v>1426</v>
      </c>
      <c r="J3" s="9" t="s">
        <v>1436</v>
      </c>
      <c r="K3" s="9" t="s">
        <v>20</v>
      </c>
      <c r="L3" s="9" t="s">
        <v>3</v>
      </c>
      <c r="M3" s="9" t="s">
        <v>4</v>
      </c>
      <c r="N3" s="9" t="s">
        <v>1357</v>
      </c>
      <c r="O3" s="9" t="s">
        <v>11</v>
      </c>
      <c r="P3" s="9" t="s">
        <v>12</v>
      </c>
      <c r="Q3" s="9" t="s">
        <v>13</v>
      </c>
      <c r="R3" s="9" t="s">
        <v>5</v>
      </c>
      <c r="S3" s="9" t="s">
        <v>14</v>
      </c>
      <c r="T3" s="9" t="s">
        <v>6</v>
      </c>
      <c r="U3" s="9" t="s">
        <v>15</v>
      </c>
      <c r="V3" s="9" t="s">
        <v>7</v>
      </c>
      <c r="W3" s="10" t="s">
        <v>8</v>
      </c>
    </row>
    <row r="4" spans="1:23" ht="60" x14ac:dyDescent="0.25">
      <c r="A4" s="38">
        <v>1</v>
      </c>
      <c r="B4" s="37" t="s">
        <v>525</v>
      </c>
      <c r="C4" s="38" t="s">
        <v>526</v>
      </c>
      <c r="D4" s="26" t="str">
        <f t="shared" ref="D4:D14" si="0">HYPERLINK(_xlfn.CONCAT("https://pypi.org/project/",$B4,"/",$C4))</f>
        <v>https://pypi.org/project/agate/1.9.1</v>
      </c>
      <c r="E4" s="27">
        <v>45282</v>
      </c>
      <c r="F4" s="32" t="s">
        <v>960</v>
      </c>
      <c r="G4" s="61" t="str">
        <f t="shared" ref="G4:G14" si="1">HYPERLINK(_xlfn.CONCAT("https://pypi.org/project/",$B4,"/",$F4))</f>
        <v>https://pypi.org/project/agate/1.13.0</v>
      </c>
      <c r="H4" s="32">
        <v>45686</v>
      </c>
      <c r="I4" s="47" t="s">
        <v>1367</v>
      </c>
      <c r="J4" s="47" t="s">
        <v>1441</v>
      </c>
      <c r="K4" s="26" t="s">
        <v>1310</v>
      </c>
      <c r="L4" s="26" t="s">
        <v>1311</v>
      </c>
      <c r="M4" s="31" t="s">
        <v>9</v>
      </c>
      <c r="N4" s="28"/>
      <c r="O4" s="29" t="str">
        <f t="shared" ref="O4:O66" si="2">HYPERLINK(_xlfn.CONCAT("https://nvd.nist.gov/vuln/search/results?form_type=Basic&amp;results_type=overview&amp;query=",$B4,"&amp;search_type=all&amp;isCpeNameSearch=false"),CONCATENATE("NVD NIST ",$B4," link"))</f>
        <v>NVD NIST agate link</v>
      </c>
      <c r="P4" s="36" t="s">
        <v>31</v>
      </c>
      <c r="Q4" s="26" t="str">
        <f t="shared" ref="Q4:Q65" si="3">HYPERLINK(CONCATENATE("https://cve.mitre.org/cgi-bin/cvekey.cgi?keyword=",$B4),CONCATENATE("CVE MITRE ",$B4," link"))</f>
        <v>CVE MITRE agate link</v>
      </c>
      <c r="R4" s="36" t="s">
        <v>31</v>
      </c>
      <c r="S4" s="29" t="str">
        <f t="shared" ref="S4:S47" si="4">HYPERLINK(CONCATENATE("https://security.snyk.io/vuln?search=",$B4),CONCATENATE("Snyk ",$B4," link"))</f>
        <v>Snyk agate link</v>
      </c>
      <c r="T4" s="36" t="s">
        <v>31</v>
      </c>
      <c r="U4" s="26" t="str">
        <f t="shared" ref="U4:U67" si="5">HYPERLINK(CONCATENATE("https://www.exploit-db.com/search?q=",$B4,"&amp;verified=true"),CONCATENATE("Exploit-DB ",$B4," link"))</f>
        <v>Exploit-DB agate link</v>
      </c>
      <c r="V4" s="36" t="s">
        <v>31</v>
      </c>
      <c r="W4" s="31" t="s">
        <v>32</v>
      </c>
    </row>
    <row r="5" spans="1:23" ht="60" x14ac:dyDescent="0.25">
      <c r="A5" s="38">
        <v>2</v>
      </c>
      <c r="B5" s="37" t="s">
        <v>527</v>
      </c>
      <c r="C5" s="38" t="s">
        <v>528</v>
      </c>
      <c r="D5" s="26" t="str">
        <f t="shared" si="0"/>
        <v>https://pypi.org/project/aiobotocore/2.4.2</v>
      </c>
      <c r="E5" s="27">
        <v>44918</v>
      </c>
      <c r="F5" s="32" t="s">
        <v>1312</v>
      </c>
      <c r="G5" s="61" t="str">
        <f t="shared" si="1"/>
        <v>https://pypi.org/project/aiobotocore/2.23.0</v>
      </c>
      <c r="H5" s="32">
        <v>45821</v>
      </c>
      <c r="I5" s="47" t="s">
        <v>1433</v>
      </c>
      <c r="J5" s="57" t="s">
        <v>1445</v>
      </c>
      <c r="K5" s="26" t="s">
        <v>1313</v>
      </c>
      <c r="L5" s="26" t="s">
        <v>1314</v>
      </c>
      <c r="M5" s="31" t="s">
        <v>9</v>
      </c>
      <c r="N5" s="28"/>
      <c r="O5" s="29" t="str">
        <f>HYPERLINK(_xlfn.CONCAT("https://nvd.nist.gov/vuln/search/results?form_type=Basic&amp;results_type=overview&amp;query=",$B5,"&amp;search_type=all&amp;isCpeNameSearch=false"),CONCATENATE("NVD NIST ",$B5," link"))</f>
        <v>NVD NIST aiobotocore link</v>
      </c>
      <c r="P5" s="49" t="s">
        <v>10</v>
      </c>
      <c r="Q5" s="26" t="str">
        <f t="shared" si="3"/>
        <v>CVE MITRE aiobotocore link</v>
      </c>
      <c r="R5" s="49" t="s">
        <v>10</v>
      </c>
      <c r="S5" s="29" t="str">
        <f t="shared" si="4"/>
        <v>Snyk aiobotocore link</v>
      </c>
      <c r="T5" s="36" t="s">
        <v>31</v>
      </c>
      <c r="U5" s="26" t="str">
        <f t="shared" si="5"/>
        <v>Exploit-DB aiobotocore link</v>
      </c>
      <c r="V5" s="49" t="s">
        <v>10</v>
      </c>
      <c r="W5" s="49" t="s">
        <v>32</v>
      </c>
    </row>
    <row r="6" spans="1:23" ht="45" x14ac:dyDescent="0.25">
      <c r="A6" s="38">
        <v>3</v>
      </c>
      <c r="B6" s="37" t="s">
        <v>529</v>
      </c>
      <c r="C6" s="38" t="s">
        <v>530</v>
      </c>
      <c r="D6" s="26" t="str">
        <f t="shared" si="0"/>
        <v>https://pypi.org/project/aiofiles/22.1.0</v>
      </c>
      <c r="E6" s="27">
        <v>44809</v>
      </c>
      <c r="F6" s="32" t="s">
        <v>1315</v>
      </c>
      <c r="G6" s="61" t="str">
        <f t="shared" si="1"/>
        <v>https://pypi.org/project/aiofiles/24.1.0</v>
      </c>
      <c r="H6" s="32">
        <v>45467</v>
      </c>
      <c r="I6" s="47" t="s">
        <v>1431</v>
      </c>
      <c r="J6" s="47" t="s">
        <v>1441</v>
      </c>
      <c r="K6" s="26" t="s">
        <v>1316</v>
      </c>
      <c r="L6" s="26" t="s">
        <v>1317</v>
      </c>
      <c r="M6" s="31" t="s">
        <v>9</v>
      </c>
      <c r="N6" s="28"/>
      <c r="O6" s="29" t="str">
        <f t="shared" si="2"/>
        <v>NVD NIST aiofiles link</v>
      </c>
      <c r="P6" s="49" t="s">
        <v>10</v>
      </c>
      <c r="Q6" s="26" t="str">
        <f t="shared" si="3"/>
        <v>CVE MITRE aiofiles link</v>
      </c>
      <c r="R6" s="49" t="s">
        <v>10</v>
      </c>
      <c r="S6" s="29" t="str">
        <f t="shared" si="4"/>
        <v>Snyk aiofiles link</v>
      </c>
      <c r="T6" s="36" t="s">
        <v>31</v>
      </c>
      <c r="U6" s="26" t="str">
        <f t="shared" si="5"/>
        <v>Exploit-DB aiofiles link</v>
      </c>
      <c r="V6" s="49" t="s">
        <v>10</v>
      </c>
      <c r="W6" s="49" t="s">
        <v>32</v>
      </c>
    </row>
    <row r="7" spans="1:23" ht="60" x14ac:dyDescent="0.25">
      <c r="A7" s="38">
        <v>4</v>
      </c>
      <c r="B7" s="37" t="s">
        <v>531</v>
      </c>
      <c r="C7" s="56" t="s">
        <v>532</v>
      </c>
      <c r="D7" s="26" t="str">
        <f>HYPERLINK(_xlfn.CONCAT("https://pypi.org/project/",$B7,"/",$C7))</f>
        <v>https://pypi.org/project/aiohttp/3.8.3</v>
      </c>
      <c r="E7" s="27">
        <v>44826</v>
      </c>
      <c r="F7" s="32" t="s">
        <v>1318</v>
      </c>
      <c r="G7" s="61" t="str">
        <f t="shared" si="1"/>
        <v>https://pypi.org/project/aiohttp/3.12.13</v>
      </c>
      <c r="H7" s="32">
        <v>45823</v>
      </c>
      <c r="I7" s="47" t="s">
        <v>1433</v>
      </c>
      <c r="J7" s="47" t="s">
        <v>1441</v>
      </c>
      <c r="K7" s="26" t="s">
        <v>1320</v>
      </c>
      <c r="L7" s="26" t="s">
        <v>1319</v>
      </c>
      <c r="M7" s="32" t="s">
        <v>1330</v>
      </c>
      <c r="N7" s="58" t="s">
        <v>1538</v>
      </c>
      <c r="O7" s="29" t="str">
        <f t="shared" si="2"/>
        <v>NVD NIST aiohttp link</v>
      </c>
      <c r="P7" s="36" t="s">
        <v>31</v>
      </c>
      <c r="Q7" s="26" t="str">
        <f t="shared" si="3"/>
        <v>CVE MITRE aiohttp link</v>
      </c>
      <c r="R7" s="36" t="s">
        <v>31</v>
      </c>
      <c r="S7" s="29" t="str">
        <f t="shared" si="4"/>
        <v>Snyk aiohttp link</v>
      </c>
      <c r="T7" s="36" t="s">
        <v>31</v>
      </c>
      <c r="U7" s="26" t="str">
        <f t="shared" si="5"/>
        <v>Exploit-DB aiohttp link</v>
      </c>
      <c r="V7" s="49" t="s">
        <v>10</v>
      </c>
      <c r="W7" s="49" t="s">
        <v>32</v>
      </c>
    </row>
    <row r="8" spans="1:23" ht="60" x14ac:dyDescent="0.25">
      <c r="A8" s="38">
        <v>5</v>
      </c>
      <c r="B8" s="37" t="s">
        <v>533</v>
      </c>
      <c r="C8" s="38" t="s">
        <v>534</v>
      </c>
      <c r="D8" s="26" t="str">
        <f t="shared" si="0"/>
        <v>https://pypi.org/project/aioitertools/0.7.1</v>
      </c>
      <c r="E8" s="27">
        <v>44144</v>
      </c>
      <c r="F8" s="32" t="s">
        <v>684</v>
      </c>
      <c r="G8" s="61" t="str">
        <f t="shared" si="1"/>
        <v>https://pypi.org/project/aioitertools/0.12.0</v>
      </c>
      <c r="H8" s="32">
        <v>45537</v>
      </c>
      <c r="I8" s="47" t="s">
        <v>1431</v>
      </c>
      <c r="J8" s="57" t="s">
        <v>1445</v>
      </c>
      <c r="K8" s="26" t="s">
        <v>1321</v>
      </c>
      <c r="L8" s="26" t="s">
        <v>1322</v>
      </c>
      <c r="M8" s="31" t="s">
        <v>9</v>
      </c>
      <c r="N8" s="28"/>
      <c r="O8" s="29" t="str">
        <f t="shared" si="2"/>
        <v>NVD NIST aioitertools link</v>
      </c>
      <c r="P8" s="49" t="s">
        <v>10</v>
      </c>
      <c r="Q8" s="26" t="str">
        <f t="shared" si="3"/>
        <v>CVE MITRE aioitertools link</v>
      </c>
      <c r="R8" s="49" t="s">
        <v>10</v>
      </c>
      <c r="S8" s="29" t="str">
        <f t="shared" si="4"/>
        <v>Snyk aioitertools link</v>
      </c>
      <c r="T8" s="49" t="s">
        <v>10</v>
      </c>
      <c r="U8" s="26" t="str">
        <f t="shared" si="5"/>
        <v>Exploit-DB aioitertools link</v>
      </c>
      <c r="V8" s="49" t="s">
        <v>10</v>
      </c>
      <c r="W8" s="49" t="s">
        <v>32</v>
      </c>
    </row>
    <row r="9" spans="1:23" ht="60" x14ac:dyDescent="0.25">
      <c r="A9" s="38">
        <v>6</v>
      </c>
      <c r="B9" s="37" t="s">
        <v>535</v>
      </c>
      <c r="C9" s="38" t="s">
        <v>536</v>
      </c>
      <c r="D9" s="26" t="str">
        <f t="shared" si="0"/>
        <v>https://pypi.org/project/aiosignal/1.2.0</v>
      </c>
      <c r="E9" s="27">
        <v>44486</v>
      </c>
      <c r="F9" s="32" t="s">
        <v>1323</v>
      </c>
      <c r="G9" s="61" t="str">
        <f t="shared" si="1"/>
        <v>https://pypi.org/project/aiosignal/1.3.2</v>
      </c>
      <c r="H9" s="32">
        <v>45640</v>
      </c>
      <c r="I9" s="47" t="s">
        <v>1433</v>
      </c>
      <c r="J9" s="47" t="s">
        <v>1441</v>
      </c>
      <c r="K9" s="26" t="s">
        <v>1324</v>
      </c>
      <c r="L9" s="26" t="s">
        <v>1325</v>
      </c>
      <c r="M9" s="31" t="s">
        <v>9</v>
      </c>
      <c r="N9" s="28"/>
      <c r="O9" s="29" t="str">
        <f t="shared" si="2"/>
        <v>NVD NIST aiosignal link</v>
      </c>
      <c r="P9" s="49" t="s">
        <v>10</v>
      </c>
      <c r="Q9" s="26" t="str">
        <f t="shared" si="3"/>
        <v>CVE MITRE aiosignal link</v>
      </c>
      <c r="R9" s="49" t="s">
        <v>10</v>
      </c>
      <c r="S9" s="29" t="str">
        <f t="shared" si="4"/>
        <v>Snyk aiosignal link</v>
      </c>
      <c r="T9" s="36" t="s">
        <v>31</v>
      </c>
      <c r="U9" s="26" t="str">
        <f t="shared" si="5"/>
        <v>Exploit-DB aiosignal link</v>
      </c>
      <c r="V9" s="49" t="s">
        <v>10</v>
      </c>
      <c r="W9" s="49" t="s">
        <v>32</v>
      </c>
    </row>
    <row r="10" spans="1:23" ht="60" x14ac:dyDescent="0.25">
      <c r="A10" s="38">
        <v>7</v>
      </c>
      <c r="B10" s="37" t="s">
        <v>537</v>
      </c>
      <c r="C10" s="38" t="s">
        <v>538</v>
      </c>
      <c r="D10" s="26" t="str">
        <f t="shared" si="0"/>
        <v>https://pypi.org/project/aiosqlite/0.18.0</v>
      </c>
      <c r="E10" s="27">
        <v>44914</v>
      </c>
      <c r="F10" s="32" t="s">
        <v>1326</v>
      </c>
      <c r="G10" s="61" t="str">
        <f t="shared" si="1"/>
        <v>https://pypi.org/project/aiosqlite/0.21.0</v>
      </c>
      <c r="H10" s="32">
        <v>45691</v>
      </c>
      <c r="I10" s="47" t="s">
        <v>1433</v>
      </c>
      <c r="J10" s="47" t="s">
        <v>1441</v>
      </c>
      <c r="K10" s="26" t="s">
        <v>1327</v>
      </c>
      <c r="L10" s="26" t="s">
        <v>1328</v>
      </c>
      <c r="M10" s="31" t="s">
        <v>9</v>
      </c>
      <c r="N10" s="28"/>
      <c r="O10" s="29" t="str">
        <f t="shared" si="2"/>
        <v>NVD NIST aiosqlite link</v>
      </c>
      <c r="P10" s="49" t="s">
        <v>10</v>
      </c>
      <c r="Q10" s="26" t="str">
        <f t="shared" si="3"/>
        <v>CVE MITRE aiosqlite link</v>
      </c>
      <c r="R10" s="49" t="s">
        <v>10</v>
      </c>
      <c r="S10" s="29" t="str">
        <f t="shared" si="4"/>
        <v>Snyk aiosqlite link</v>
      </c>
      <c r="T10" s="49" t="s">
        <v>10</v>
      </c>
      <c r="U10" s="26" t="str">
        <f t="shared" si="5"/>
        <v>Exploit-DB aiosqlite link</v>
      </c>
      <c r="V10" s="49" t="s">
        <v>10</v>
      </c>
      <c r="W10" s="49" t="s">
        <v>32</v>
      </c>
    </row>
    <row r="11" spans="1:23" ht="60" x14ac:dyDescent="0.25">
      <c r="A11" s="38">
        <v>8</v>
      </c>
      <c r="B11" s="37" t="s">
        <v>539</v>
      </c>
      <c r="C11" s="38" t="s">
        <v>540</v>
      </c>
      <c r="D11" s="26" t="str">
        <f t="shared" si="0"/>
        <v>https://pypi.org/project/alabaster/0.7.12</v>
      </c>
      <c r="E11" s="27">
        <v>43376</v>
      </c>
      <c r="F11" s="32" t="s">
        <v>588</v>
      </c>
      <c r="G11" s="61" t="str">
        <f t="shared" si="1"/>
        <v>https://pypi.org/project/alabaster/1.0.0</v>
      </c>
      <c r="H11" s="32">
        <v>45470</v>
      </c>
      <c r="I11" s="47" t="s">
        <v>1432</v>
      </c>
      <c r="J11" s="47" t="s">
        <v>1441</v>
      </c>
      <c r="K11" s="26" t="s">
        <v>1329</v>
      </c>
      <c r="L11" s="26" t="str">
        <f t="shared" ref="L11:L40" si="6">HYPERLINK(_xlfn.CONCAT($K11,"/security"))</f>
        <v>https://github.com/sphinx-doc/alabaster/security</v>
      </c>
      <c r="M11" s="31" t="s">
        <v>9</v>
      </c>
      <c r="N11" s="28"/>
      <c r="O11" s="29" t="str">
        <f t="shared" si="2"/>
        <v>NVD NIST alabaster link</v>
      </c>
      <c r="P11" s="49" t="s">
        <v>10</v>
      </c>
      <c r="Q11" s="26" t="str">
        <f t="shared" si="3"/>
        <v>CVE MITRE alabaster link</v>
      </c>
      <c r="R11" s="49" t="s">
        <v>10</v>
      </c>
      <c r="S11" s="29" t="str">
        <f t="shared" si="4"/>
        <v>Snyk alabaster link</v>
      </c>
      <c r="T11" s="49" t="s">
        <v>10</v>
      </c>
      <c r="U11" s="26" t="str">
        <f t="shared" si="5"/>
        <v>Exploit-DB alabaster link</v>
      </c>
      <c r="V11" s="49" t="s">
        <v>10</v>
      </c>
      <c r="W11" s="49" t="s">
        <v>32</v>
      </c>
    </row>
    <row r="12" spans="1:23" ht="60" x14ac:dyDescent="0.25">
      <c r="A12" s="38">
        <v>9</v>
      </c>
      <c r="B12" s="37" t="s">
        <v>541</v>
      </c>
      <c r="C12" s="38" t="s">
        <v>542</v>
      </c>
      <c r="D12" s="26" t="str">
        <f t="shared" si="0"/>
        <v>https://pypi.org/project/altgraph/0.17.3</v>
      </c>
      <c r="E12" s="27">
        <v>44830</v>
      </c>
      <c r="F12" s="32" t="s">
        <v>1332</v>
      </c>
      <c r="G12" s="61" t="str">
        <f t="shared" si="1"/>
        <v>https://pypi.org/project/altgraph/0.17.4</v>
      </c>
      <c r="H12" s="32">
        <v>45741</v>
      </c>
      <c r="I12" s="47" t="s">
        <v>1367</v>
      </c>
      <c r="J12" s="38" t="s">
        <v>1367</v>
      </c>
      <c r="K12" s="26" t="s">
        <v>1331</v>
      </c>
      <c r="L12" s="26" t="str">
        <f t="shared" si="6"/>
        <v>https://github.com/ronaldoussoren/altgraph/security</v>
      </c>
      <c r="M12" s="31" t="s">
        <v>9</v>
      </c>
      <c r="N12" s="28"/>
      <c r="O12" s="29" t="str">
        <f t="shared" si="2"/>
        <v>NVD NIST altgraph link</v>
      </c>
      <c r="P12" s="49" t="s">
        <v>10</v>
      </c>
      <c r="Q12" s="26" t="str">
        <f t="shared" si="3"/>
        <v>CVE MITRE altgraph link</v>
      </c>
      <c r="R12" s="49" t="s">
        <v>10</v>
      </c>
      <c r="S12" s="29" t="str">
        <f t="shared" si="4"/>
        <v>Snyk altgraph link</v>
      </c>
      <c r="T12" s="49" t="s">
        <v>10</v>
      </c>
      <c r="U12" s="26" t="str">
        <f t="shared" si="5"/>
        <v>Exploit-DB altgraph link</v>
      </c>
      <c r="V12" s="49" t="s">
        <v>10</v>
      </c>
      <c r="W12" s="49" t="s">
        <v>32</v>
      </c>
    </row>
    <row r="13" spans="1:23" ht="75" x14ac:dyDescent="0.25">
      <c r="A13" s="38">
        <v>10</v>
      </c>
      <c r="B13" s="37" t="s">
        <v>543</v>
      </c>
      <c r="C13" s="38" t="s">
        <v>544</v>
      </c>
      <c r="D13" s="26" t="str">
        <f t="shared" si="0"/>
        <v>https://pypi.org/project/anaconda-catalogs/0.2.0</v>
      </c>
      <c r="E13" s="27">
        <v>44988</v>
      </c>
      <c r="F13" s="32" t="s">
        <v>544</v>
      </c>
      <c r="G13" s="61" t="str">
        <f t="shared" si="1"/>
        <v>https://pypi.org/project/anaconda-catalogs/0.2.0</v>
      </c>
      <c r="H13" s="32">
        <v>44988</v>
      </c>
      <c r="I13" s="47" t="s">
        <v>1431</v>
      </c>
      <c r="J13" s="38" t="s">
        <v>1367</v>
      </c>
      <c r="K13" s="32" t="s">
        <v>1330</v>
      </c>
      <c r="L13" s="26" t="str">
        <f t="shared" si="6"/>
        <v>CHECK/security</v>
      </c>
      <c r="M13" s="30"/>
      <c r="N13" s="28"/>
      <c r="O13" s="29" t="str">
        <f t="shared" si="2"/>
        <v>NVD NIST anaconda-catalogs link</v>
      </c>
      <c r="P13" s="49" t="s">
        <v>10</v>
      </c>
      <c r="Q13" s="26" t="str">
        <f t="shared" si="3"/>
        <v>CVE MITRE anaconda-catalogs link</v>
      </c>
      <c r="R13" s="49" t="s">
        <v>10</v>
      </c>
      <c r="S13" s="29" t="str">
        <f t="shared" si="4"/>
        <v>Snyk anaconda-catalogs link</v>
      </c>
      <c r="T13" s="49" t="s">
        <v>10</v>
      </c>
      <c r="U13" s="26" t="str">
        <f t="shared" si="5"/>
        <v>Exploit-DB anaconda-catalogs link</v>
      </c>
      <c r="V13" s="49" t="s">
        <v>10</v>
      </c>
      <c r="W13" s="49" t="s">
        <v>32</v>
      </c>
    </row>
    <row r="14" spans="1:23" ht="60" x14ac:dyDescent="0.25">
      <c r="A14" s="38">
        <v>11</v>
      </c>
      <c r="B14" s="37" t="s">
        <v>545</v>
      </c>
      <c r="C14" s="38" t="s">
        <v>546</v>
      </c>
      <c r="D14" s="26" t="str">
        <f t="shared" si="0"/>
        <v>https://pypi.org/project/anaconda-client/1.11.3</v>
      </c>
      <c r="E14" s="27" t="s">
        <v>1333</v>
      </c>
      <c r="F14" s="32" t="s">
        <v>960</v>
      </c>
      <c r="G14" s="61" t="str">
        <f t="shared" si="1"/>
        <v>https://pypi.org/project/anaconda-client/1.13.0</v>
      </c>
      <c r="H14" s="32">
        <v>45762</v>
      </c>
      <c r="I14" s="47" t="s">
        <v>1431</v>
      </c>
      <c r="J14" s="47" t="s">
        <v>1441</v>
      </c>
      <c r="K14" s="32" t="s">
        <v>1467</v>
      </c>
      <c r="L14" s="26" t="str">
        <f t="shared" si="6"/>
        <v>https://github.com/anaconda/anaconda-client/security</v>
      </c>
      <c r="M14" s="31" t="s">
        <v>9</v>
      </c>
      <c r="N14" s="28"/>
      <c r="O14" s="29" t="str">
        <f t="shared" si="2"/>
        <v>NVD NIST anaconda-client link</v>
      </c>
      <c r="P14" s="49" t="s">
        <v>10</v>
      </c>
      <c r="Q14" s="26" t="str">
        <f t="shared" si="3"/>
        <v>CVE MITRE anaconda-client link</v>
      </c>
      <c r="R14" s="49" t="s">
        <v>10</v>
      </c>
      <c r="S14" s="29" t="str">
        <f t="shared" si="4"/>
        <v>Snyk anaconda-client link</v>
      </c>
      <c r="T14" s="49" t="s">
        <v>10</v>
      </c>
      <c r="U14" s="26" t="str">
        <f t="shared" si="5"/>
        <v>Exploit-DB anaconda-client link</v>
      </c>
      <c r="V14" s="49" t="s">
        <v>10</v>
      </c>
      <c r="W14" s="49" t="s">
        <v>32</v>
      </c>
    </row>
    <row r="15" spans="1:23" ht="45" x14ac:dyDescent="0.25">
      <c r="A15" s="38">
        <v>12</v>
      </c>
      <c r="B15" s="37" t="s">
        <v>547</v>
      </c>
      <c r="C15" s="38" t="s">
        <v>528</v>
      </c>
      <c r="D15" s="38" t="s">
        <v>1367</v>
      </c>
      <c r="E15" s="62" t="s">
        <v>1333</v>
      </c>
      <c r="F15" s="62" t="s">
        <v>1333</v>
      </c>
      <c r="G15" s="62" t="s">
        <v>1333</v>
      </c>
      <c r="H15" s="62" t="s">
        <v>1333</v>
      </c>
      <c r="I15" s="28"/>
      <c r="J15" s="53"/>
      <c r="K15" s="32" t="s">
        <v>1330</v>
      </c>
      <c r="L15" s="26" t="str">
        <f t="shared" si="6"/>
        <v>CHECK/security</v>
      </c>
      <c r="M15" s="28"/>
      <c r="N15" s="28"/>
      <c r="O15" s="29" t="str">
        <f t="shared" si="2"/>
        <v>NVD NIST anaconda-navigator link</v>
      </c>
      <c r="P15" s="49" t="s">
        <v>10</v>
      </c>
      <c r="Q15" s="26" t="str">
        <f t="shared" si="3"/>
        <v>CVE MITRE anaconda-navigator link</v>
      </c>
      <c r="R15" s="49" t="s">
        <v>10</v>
      </c>
      <c r="S15" s="29" t="str">
        <f t="shared" si="4"/>
        <v>Snyk anaconda-navigator link</v>
      </c>
      <c r="T15" s="49" t="s">
        <v>10</v>
      </c>
      <c r="U15" s="26" t="str">
        <f t="shared" si="5"/>
        <v>Exploit-DB anaconda-navigator link</v>
      </c>
      <c r="V15" s="49" t="s">
        <v>10</v>
      </c>
      <c r="W15" s="49" t="s">
        <v>32</v>
      </c>
    </row>
    <row r="16" spans="1:23" ht="75" x14ac:dyDescent="0.25">
      <c r="A16" s="38">
        <v>13</v>
      </c>
      <c r="B16" s="37" t="s">
        <v>548</v>
      </c>
      <c r="C16" s="38" t="s">
        <v>549</v>
      </c>
      <c r="D16" s="38" t="s">
        <v>1367</v>
      </c>
      <c r="E16" s="62" t="s">
        <v>1333</v>
      </c>
      <c r="F16" s="62" t="s">
        <v>1333</v>
      </c>
      <c r="G16" s="62" t="s">
        <v>1333</v>
      </c>
      <c r="H16" s="62" t="s">
        <v>1333</v>
      </c>
      <c r="I16" s="47" t="s">
        <v>1367</v>
      </c>
      <c r="J16" s="38" t="s">
        <v>1367</v>
      </c>
      <c r="K16" s="32" t="s">
        <v>1468</v>
      </c>
      <c r="L16" s="26" t="str">
        <f t="shared" si="6"/>
        <v>https://github.com/anaconda/anaconda-project/security</v>
      </c>
      <c r="M16" s="31" t="s">
        <v>9</v>
      </c>
      <c r="N16" s="28"/>
      <c r="O16" s="29" t="str">
        <f t="shared" si="2"/>
        <v>NVD NIST anaconda-project link</v>
      </c>
      <c r="P16" s="49" t="s">
        <v>10</v>
      </c>
      <c r="Q16" s="26" t="str">
        <f t="shared" si="3"/>
        <v>CVE MITRE anaconda-project link</v>
      </c>
      <c r="R16" s="49" t="s">
        <v>10</v>
      </c>
      <c r="S16" s="29" t="str">
        <f t="shared" si="4"/>
        <v>Snyk anaconda-project link</v>
      </c>
      <c r="T16" s="49" t="s">
        <v>10</v>
      </c>
      <c r="U16" s="26" t="str">
        <f t="shared" si="5"/>
        <v>Exploit-DB anaconda-project link</v>
      </c>
      <c r="V16" s="49" t="s">
        <v>10</v>
      </c>
      <c r="W16" s="49" t="s">
        <v>32</v>
      </c>
    </row>
    <row r="17" spans="1:23" ht="90" x14ac:dyDescent="0.25">
      <c r="A17" s="38">
        <v>14</v>
      </c>
      <c r="B17" s="37" t="s">
        <v>550</v>
      </c>
      <c r="C17" s="38" t="s">
        <v>551</v>
      </c>
      <c r="D17" s="26" t="str">
        <f t="shared" ref="D17:D32" si="7">HYPERLINK(_xlfn.CONCAT("https://pypi.org/project/",$B17,""))</f>
        <v>https://pypi.org/project/annotated-types</v>
      </c>
      <c r="E17" s="27">
        <v>45433</v>
      </c>
      <c r="F17" s="33" t="s">
        <v>551</v>
      </c>
      <c r="G17" s="61" t="str">
        <f t="shared" ref="G17:G25" si="8">HYPERLINK(_xlfn.CONCAT("https://pypi.org/project/",$B17,"/",$F17))</f>
        <v>https://pypi.org/project/annotated-types/0.7.0</v>
      </c>
      <c r="H17" s="33">
        <v>45433</v>
      </c>
      <c r="I17" s="47" t="s">
        <v>1431</v>
      </c>
      <c r="J17" s="57" t="s">
        <v>1445</v>
      </c>
      <c r="K17" s="35" t="s">
        <v>1334</v>
      </c>
      <c r="L17" s="26" t="str">
        <f t="shared" si="6"/>
        <v>https://github.com/annotated-types/annotated-types/security</v>
      </c>
      <c r="M17" s="31" t="s">
        <v>9</v>
      </c>
      <c r="N17" s="28"/>
      <c r="O17" s="29" t="str">
        <f t="shared" si="2"/>
        <v>NVD NIST annotated-types link</v>
      </c>
      <c r="P17" s="49" t="s">
        <v>10</v>
      </c>
      <c r="Q17" s="26" t="str">
        <f t="shared" si="3"/>
        <v>CVE MITRE annotated-types link</v>
      </c>
      <c r="R17" s="49" t="s">
        <v>10</v>
      </c>
      <c r="S17" s="29" t="str">
        <f t="shared" si="4"/>
        <v>Snyk annotated-types link</v>
      </c>
      <c r="T17" s="49" t="s">
        <v>10</v>
      </c>
      <c r="U17" s="26" t="str">
        <f t="shared" si="5"/>
        <v>Exploit-DB annotated-types link</v>
      </c>
      <c r="V17" s="49" t="s">
        <v>10</v>
      </c>
      <c r="W17" s="49" t="s">
        <v>32</v>
      </c>
    </row>
    <row r="18" spans="1:23" ht="60" x14ac:dyDescent="0.25">
      <c r="A18" s="38">
        <v>15</v>
      </c>
      <c r="B18" s="37" t="s">
        <v>552</v>
      </c>
      <c r="C18" s="38" t="s">
        <v>553</v>
      </c>
      <c r="D18" s="26" t="str">
        <f t="shared" si="7"/>
        <v>https://pypi.org/project/ansi2html</v>
      </c>
      <c r="E18" s="27">
        <v>44720</v>
      </c>
      <c r="F18" s="32" t="s">
        <v>1335</v>
      </c>
      <c r="G18" s="61" t="str">
        <f t="shared" si="8"/>
        <v>https://pypi.org/project/ansi2html/1.9.2</v>
      </c>
      <c r="H18" s="32">
        <v>45466</v>
      </c>
      <c r="I18" s="47" t="s">
        <v>1446</v>
      </c>
      <c r="J18" s="47" t="s">
        <v>1441</v>
      </c>
      <c r="K18" s="26" t="s">
        <v>1336</v>
      </c>
      <c r="L18" s="26" t="str">
        <f t="shared" si="6"/>
        <v>https://github.com/pycontribs/ansi2html/security</v>
      </c>
      <c r="M18" s="31" t="s">
        <v>9</v>
      </c>
      <c r="N18" s="28"/>
      <c r="O18" s="29" t="str">
        <f t="shared" si="2"/>
        <v>NVD NIST ansi2html link</v>
      </c>
      <c r="P18" s="36" t="s">
        <v>31</v>
      </c>
      <c r="Q18" s="26" t="str">
        <f t="shared" si="3"/>
        <v>CVE MITRE ansi2html link</v>
      </c>
      <c r="R18" s="36" t="s">
        <v>31</v>
      </c>
      <c r="S18" s="29" t="str">
        <f t="shared" si="4"/>
        <v>Snyk ansi2html link</v>
      </c>
      <c r="T18" s="36" t="s">
        <v>31</v>
      </c>
      <c r="U18" s="26" t="str">
        <f t="shared" si="5"/>
        <v>Exploit-DB ansi2html link</v>
      </c>
      <c r="V18" s="49" t="s">
        <v>10</v>
      </c>
      <c r="W18" s="49" t="s">
        <v>32</v>
      </c>
    </row>
    <row r="19" spans="1:23" ht="60" x14ac:dyDescent="0.25">
      <c r="A19" s="38">
        <v>16</v>
      </c>
      <c r="B19" s="37" t="s">
        <v>554</v>
      </c>
      <c r="C19" s="38" t="s">
        <v>555</v>
      </c>
      <c r="D19" s="26" t="str">
        <f t="shared" si="7"/>
        <v>https://pypi.org/project/anyio</v>
      </c>
      <c r="E19" s="27">
        <v>44572</v>
      </c>
      <c r="F19" s="34">
        <v>4.9000000000000004</v>
      </c>
      <c r="G19" s="61" t="str">
        <f t="shared" si="8"/>
        <v>https://pypi.org/project/anyio/4.9</v>
      </c>
      <c r="H19" s="32">
        <v>45733</v>
      </c>
      <c r="I19" s="47" t="s">
        <v>1433</v>
      </c>
      <c r="J19" s="47" t="s">
        <v>1441</v>
      </c>
      <c r="K19" s="26" t="s">
        <v>1337</v>
      </c>
      <c r="L19" s="26" t="str">
        <f t="shared" si="6"/>
        <v>https://github.com/agronholm/anyio/security</v>
      </c>
      <c r="M19" s="31" t="s">
        <v>9</v>
      </c>
      <c r="N19" s="28"/>
      <c r="O19" s="29" t="str">
        <f t="shared" si="2"/>
        <v>NVD NIST anyio link</v>
      </c>
      <c r="P19" s="49" t="s">
        <v>10</v>
      </c>
      <c r="Q19" s="26" t="str">
        <f t="shared" si="3"/>
        <v>CVE MITRE anyio link</v>
      </c>
      <c r="R19" s="49" t="s">
        <v>10</v>
      </c>
      <c r="S19" s="29" t="str">
        <f>HYPERLINK(CONCATENATE("https://security.snyk.io/vuln/pip?search=",$B19),CONCATENATE("Snyk ",$B19," link"))</f>
        <v>Snyk anyio link</v>
      </c>
      <c r="T19" s="36" t="s">
        <v>31</v>
      </c>
      <c r="U19" s="26" t="str">
        <f t="shared" si="5"/>
        <v>Exploit-DB anyio link</v>
      </c>
      <c r="V19" s="49" t="s">
        <v>10</v>
      </c>
      <c r="W19" s="49" t="s">
        <v>32</v>
      </c>
    </row>
    <row r="20" spans="1:23" ht="45" x14ac:dyDescent="0.25">
      <c r="A20" s="38">
        <v>17</v>
      </c>
      <c r="B20" s="37" t="s">
        <v>556</v>
      </c>
      <c r="C20" s="49" t="s">
        <v>557</v>
      </c>
      <c r="D20" s="26" t="str">
        <f t="shared" si="7"/>
        <v>https://pypi.org/project/appdirs</v>
      </c>
      <c r="E20" s="27">
        <v>43962</v>
      </c>
      <c r="F20" s="48" t="s">
        <v>557</v>
      </c>
      <c r="G20" s="61" t="str">
        <f t="shared" si="8"/>
        <v>https://pypi.org/project/appdirs/1.4.4</v>
      </c>
      <c r="H20" s="32">
        <v>43962</v>
      </c>
      <c r="I20" s="47" t="s">
        <v>1367</v>
      </c>
      <c r="J20" s="47" t="s">
        <v>1441</v>
      </c>
      <c r="K20" s="32" t="s">
        <v>1330</v>
      </c>
      <c r="L20" s="26" t="str">
        <f t="shared" si="6"/>
        <v>CHECK/security</v>
      </c>
      <c r="M20" s="28"/>
      <c r="N20" s="28"/>
      <c r="O20" s="29" t="str">
        <f t="shared" si="2"/>
        <v>NVD NIST appdirs link</v>
      </c>
      <c r="P20" s="49" t="s">
        <v>10</v>
      </c>
      <c r="Q20" s="26" t="str">
        <f t="shared" si="3"/>
        <v>CVE MITRE appdirs link</v>
      </c>
      <c r="R20" s="49" t="s">
        <v>10</v>
      </c>
      <c r="S20" s="29" t="str">
        <f t="shared" ref="S20:S23" si="9">HYPERLINK(CONCATENATE("https://security.snyk.io/vuln/pip?search=",$B20),CONCATENATE("Snyk ",$B20," link"))</f>
        <v>Snyk appdirs link</v>
      </c>
      <c r="T20" s="49" t="s">
        <v>10</v>
      </c>
      <c r="U20" s="26" t="str">
        <f t="shared" si="5"/>
        <v>Exploit-DB appdirs link</v>
      </c>
      <c r="V20" s="49" t="s">
        <v>10</v>
      </c>
      <c r="W20" s="49" t="s">
        <v>32</v>
      </c>
    </row>
    <row r="21" spans="1:23" ht="45" x14ac:dyDescent="0.25">
      <c r="A21" s="38">
        <v>18</v>
      </c>
      <c r="B21" s="37" t="s">
        <v>558</v>
      </c>
      <c r="C21" s="38" t="s">
        <v>559</v>
      </c>
      <c r="D21" s="26" t="str">
        <f t="shared" si="7"/>
        <v>https://pypi.org/project/argh</v>
      </c>
      <c r="E21" s="27">
        <v>44974</v>
      </c>
      <c r="F21" s="32" t="s">
        <v>1338</v>
      </c>
      <c r="G21" s="61" t="str">
        <f t="shared" si="8"/>
        <v>https://pypi.org/project/argh/0.31.3</v>
      </c>
      <c r="H21" s="32">
        <v>45487</v>
      </c>
      <c r="I21" s="47" t="s">
        <v>1431</v>
      </c>
      <c r="J21" s="57" t="s">
        <v>1445</v>
      </c>
      <c r="K21" s="35" t="s">
        <v>1339</v>
      </c>
      <c r="L21" s="26" t="str">
        <f t="shared" si="6"/>
        <v>https://github.com/neithere/argh/security</v>
      </c>
      <c r="M21" s="31" t="s">
        <v>9</v>
      </c>
      <c r="N21" s="28"/>
      <c r="O21" s="29" t="str">
        <f t="shared" si="2"/>
        <v>NVD NIST argh link</v>
      </c>
      <c r="P21" s="36" t="s">
        <v>31</v>
      </c>
      <c r="Q21" s="26" t="str">
        <f t="shared" si="3"/>
        <v>CVE MITRE argh link</v>
      </c>
      <c r="R21" s="49" t="s">
        <v>10</v>
      </c>
      <c r="S21" s="29" t="str">
        <f t="shared" si="9"/>
        <v>Snyk argh link</v>
      </c>
      <c r="T21" s="49" t="s">
        <v>10</v>
      </c>
      <c r="U21" s="26" t="str">
        <f t="shared" si="5"/>
        <v>Exploit-DB argh link</v>
      </c>
      <c r="V21" s="49" t="s">
        <v>10</v>
      </c>
      <c r="W21" s="49" t="s">
        <v>32</v>
      </c>
    </row>
    <row r="22" spans="1:23" ht="60" x14ac:dyDescent="0.25">
      <c r="A22" s="38">
        <v>19</v>
      </c>
      <c r="B22" s="37" t="s">
        <v>560</v>
      </c>
      <c r="C22" s="38" t="s">
        <v>561</v>
      </c>
      <c r="D22" s="26" t="str">
        <f t="shared" si="7"/>
        <v>https://pypi.org/project/argon2-cffi</v>
      </c>
      <c r="E22" s="27">
        <v>44541</v>
      </c>
      <c r="F22" s="32" t="s">
        <v>1114</v>
      </c>
      <c r="G22" s="61" t="str">
        <f t="shared" si="8"/>
        <v>https://pypi.org/project/argon2-cffi/25.1.0</v>
      </c>
      <c r="H22" s="32">
        <v>45811</v>
      </c>
      <c r="I22" s="47" t="s">
        <v>1431</v>
      </c>
      <c r="J22" s="47" t="s">
        <v>1441</v>
      </c>
      <c r="K22" s="26" t="s">
        <v>1340</v>
      </c>
      <c r="L22" s="26" t="str">
        <f t="shared" si="6"/>
        <v>https://github.com/hynek/argon2-cffi/security</v>
      </c>
      <c r="M22" s="31" t="s">
        <v>9</v>
      </c>
      <c r="N22" s="28"/>
      <c r="O22" s="29" t="str">
        <f t="shared" si="2"/>
        <v>NVD NIST argon2-cffi link</v>
      </c>
      <c r="P22" s="49" t="s">
        <v>10</v>
      </c>
      <c r="Q22" s="26" t="str">
        <f t="shared" si="3"/>
        <v>CVE MITRE argon2-cffi link</v>
      </c>
      <c r="R22" s="49" t="s">
        <v>10</v>
      </c>
      <c r="S22" s="29" t="str">
        <f t="shared" si="9"/>
        <v>Snyk argon2-cffi link</v>
      </c>
      <c r="T22" s="49" t="s">
        <v>10</v>
      </c>
      <c r="U22" s="26" t="str">
        <f t="shared" si="5"/>
        <v>Exploit-DB argon2-cffi link</v>
      </c>
      <c r="V22" s="49" t="s">
        <v>10</v>
      </c>
      <c r="W22" s="49" t="s">
        <v>32</v>
      </c>
    </row>
    <row r="23" spans="1:23" ht="75" x14ac:dyDescent="0.25">
      <c r="A23" s="38">
        <v>20</v>
      </c>
      <c r="B23" s="37" t="s">
        <v>562</v>
      </c>
      <c r="C23" s="49" t="s">
        <v>563</v>
      </c>
      <c r="D23" s="26" t="str">
        <f t="shared" si="7"/>
        <v>https://pypi.org/project/argon2-cffi-bindings</v>
      </c>
      <c r="E23" s="27">
        <v>44531</v>
      </c>
      <c r="F23" s="48" t="s">
        <v>563</v>
      </c>
      <c r="G23" s="61" t="str">
        <f t="shared" si="8"/>
        <v>https://pypi.org/project/argon2-cffi-bindings/21.2.0</v>
      </c>
      <c r="H23" s="27">
        <v>44531</v>
      </c>
      <c r="I23" s="47" t="s">
        <v>1447</v>
      </c>
      <c r="J23" s="47" t="s">
        <v>1441</v>
      </c>
      <c r="K23" s="26" t="s">
        <v>1341</v>
      </c>
      <c r="L23" s="26" t="str">
        <f t="shared" si="6"/>
        <v>https://github.com/hynek/argon2-cffi-bindings/security</v>
      </c>
      <c r="M23" s="31" t="s">
        <v>9</v>
      </c>
      <c r="N23" s="28"/>
      <c r="O23" s="29" t="str">
        <f t="shared" si="2"/>
        <v>NVD NIST argon2-cffi-bindings link</v>
      </c>
      <c r="P23" s="49" t="s">
        <v>10</v>
      </c>
      <c r="Q23" s="26" t="str">
        <f t="shared" si="3"/>
        <v>CVE MITRE argon2-cffi-bindings link</v>
      </c>
      <c r="R23" s="49" t="s">
        <v>10</v>
      </c>
      <c r="S23" s="29" t="str">
        <f t="shared" si="9"/>
        <v>Snyk argon2-cffi-bindings link</v>
      </c>
      <c r="T23" s="49" t="s">
        <v>10</v>
      </c>
      <c r="U23" s="26" t="str">
        <f t="shared" si="5"/>
        <v>Exploit-DB argon2-cffi-bindings link</v>
      </c>
      <c r="V23" s="49" t="s">
        <v>10</v>
      </c>
      <c r="W23" s="49" t="s">
        <v>32</v>
      </c>
    </row>
    <row r="24" spans="1:23" ht="60" x14ac:dyDescent="0.25">
      <c r="A24" s="38">
        <v>21</v>
      </c>
      <c r="B24" s="37" t="s">
        <v>564</v>
      </c>
      <c r="C24" s="38" t="s">
        <v>565</v>
      </c>
      <c r="D24" s="26" t="str">
        <f t="shared" si="7"/>
        <v>https://pypi.org/project/arrow</v>
      </c>
      <c r="E24" s="27">
        <v>44808</v>
      </c>
      <c r="F24" s="32" t="s">
        <v>1257</v>
      </c>
      <c r="G24" s="61" t="str">
        <f t="shared" si="8"/>
        <v>https://pypi.org/project/arrow/1.3.0</v>
      </c>
      <c r="H24" s="32">
        <v>45200</v>
      </c>
      <c r="I24" s="47" t="s">
        <v>1431</v>
      </c>
      <c r="J24" s="47" t="s">
        <v>1441</v>
      </c>
      <c r="K24" s="26" t="s">
        <v>1342</v>
      </c>
      <c r="L24" s="26" t="str">
        <f t="shared" si="6"/>
        <v>https://github.com/arrow-py/arrow/security</v>
      </c>
      <c r="M24" s="31" t="s">
        <v>9</v>
      </c>
      <c r="N24" s="28"/>
      <c r="O24" s="29" t="str">
        <f t="shared" si="2"/>
        <v>NVD NIST arrow link</v>
      </c>
      <c r="P24" s="36" t="s">
        <v>31</v>
      </c>
      <c r="Q24" s="26" t="str">
        <f t="shared" si="3"/>
        <v>CVE MITRE arrow link</v>
      </c>
      <c r="R24" s="36" t="s">
        <v>31</v>
      </c>
      <c r="S24" s="29" t="str">
        <f t="shared" si="4"/>
        <v>Snyk arrow link</v>
      </c>
      <c r="T24" s="36" t="s">
        <v>31</v>
      </c>
      <c r="U24" s="26" t="str">
        <f t="shared" si="5"/>
        <v>Exploit-DB arrow link</v>
      </c>
      <c r="V24" s="36" t="s">
        <v>31</v>
      </c>
      <c r="W24" s="49" t="s">
        <v>32</v>
      </c>
    </row>
    <row r="25" spans="1:23" ht="60" x14ac:dyDescent="0.25">
      <c r="A25" s="38">
        <v>22</v>
      </c>
      <c r="B25" s="37" t="s">
        <v>566</v>
      </c>
      <c r="C25" s="49" t="s">
        <v>567</v>
      </c>
      <c r="D25" s="26" t="str">
        <f t="shared" si="7"/>
        <v>https://pypi.org/project/asn1crypto</v>
      </c>
      <c r="E25" s="27">
        <v>44636</v>
      </c>
      <c r="F25" s="48" t="s">
        <v>567</v>
      </c>
      <c r="G25" s="61" t="str">
        <f t="shared" si="8"/>
        <v>https://pypi.org/project/asn1crypto/1.5.1</v>
      </c>
      <c r="H25" s="27">
        <v>44636</v>
      </c>
      <c r="I25" s="47" t="s">
        <v>1367</v>
      </c>
      <c r="J25" s="47" t="s">
        <v>1441</v>
      </c>
      <c r="K25" s="32" t="s">
        <v>1330</v>
      </c>
      <c r="L25" s="26" t="str">
        <f t="shared" si="6"/>
        <v>CHECK/security</v>
      </c>
      <c r="M25" s="28"/>
      <c r="N25" s="28"/>
      <c r="O25" s="29" t="str">
        <f t="shared" si="2"/>
        <v>NVD NIST asn1crypto link</v>
      </c>
      <c r="P25" s="49" t="s">
        <v>10</v>
      </c>
      <c r="Q25" s="26" t="str">
        <f t="shared" si="3"/>
        <v>CVE MITRE asn1crypto link</v>
      </c>
      <c r="R25" s="49" t="s">
        <v>10</v>
      </c>
      <c r="S25" s="29" t="str">
        <f t="shared" si="4"/>
        <v>Snyk asn1crypto link</v>
      </c>
      <c r="T25" s="36" t="s">
        <v>31</v>
      </c>
      <c r="U25" s="26" t="str">
        <f t="shared" si="5"/>
        <v>Exploit-DB asn1crypto link</v>
      </c>
      <c r="V25" s="49" t="s">
        <v>10</v>
      </c>
      <c r="W25" s="49" t="s">
        <v>32</v>
      </c>
    </row>
    <row r="26" spans="1:23" ht="60" x14ac:dyDescent="0.25">
      <c r="A26" s="38">
        <v>23</v>
      </c>
      <c r="B26" s="37" t="s">
        <v>568</v>
      </c>
      <c r="C26" s="38" t="s">
        <v>569</v>
      </c>
      <c r="D26" s="26" t="str">
        <f t="shared" si="7"/>
        <v>https://pypi.org/project/astroid</v>
      </c>
      <c r="E26" s="27">
        <v>44970</v>
      </c>
      <c r="F26" s="32" t="s">
        <v>1344</v>
      </c>
      <c r="G26" s="61" t="str">
        <f t="shared" ref="G26:G33" si="10">HYPERLINK(_xlfn.CONCAT("https://pypi.org/project/",$B26,"/",$F26))</f>
        <v>https://pypi.org/project/astroid/3.3.10</v>
      </c>
      <c r="H26" s="32">
        <v>45787</v>
      </c>
      <c r="I26" s="47" t="s">
        <v>1430</v>
      </c>
      <c r="J26" s="38" t="s">
        <v>1438</v>
      </c>
      <c r="K26" s="26" t="s">
        <v>1343</v>
      </c>
      <c r="L26" s="26" t="str">
        <f t="shared" si="6"/>
        <v>https://github.com/pylint-dev/astroid/security</v>
      </c>
      <c r="M26" s="31" t="s">
        <v>9</v>
      </c>
      <c r="N26" s="28"/>
      <c r="O26" s="29" t="str">
        <f t="shared" si="2"/>
        <v>NVD NIST astroid link</v>
      </c>
      <c r="P26" s="49" t="s">
        <v>10</v>
      </c>
      <c r="Q26" s="26" t="str">
        <f t="shared" si="3"/>
        <v>CVE MITRE astroid link</v>
      </c>
      <c r="R26" s="49" t="s">
        <v>10</v>
      </c>
      <c r="S26" s="29" t="str">
        <f t="shared" si="4"/>
        <v>Snyk astroid link</v>
      </c>
      <c r="T26" s="49" t="s">
        <v>10</v>
      </c>
      <c r="U26" s="26" t="str">
        <f t="shared" si="5"/>
        <v>Exploit-DB astroid link</v>
      </c>
      <c r="V26" s="49" t="s">
        <v>10</v>
      </c>
      <c r="W26" s="49" t="s">
        <v>32</v>
      </c>
    </row>
    <row r="27" spans="1:23" ht="45" x14ac:dyDescent="0.25">
      <c r="A27" s="38">
        <v>24</v>
      </c>
      <c r="B27" s="37" t="s">
        <v>570</v>
      </c>
      <c r="C27" s="38">
        <v>5.0999999999999996</v>
      </c>
      <c r="D27" s="26" t="str">
        <f t="shared" si="7"/>
        <v>https://pypi.org/project/astropy</v>
      </c>
      <c r="E27" s="27">
        <v>44706</v>
      </c>
      <c r="F27" s="32" t="s">
        <v>1346</v>
      </c>
      <c r="G27" s="61" t="str">
        <f t="shared" si="10"/>
        <v>https://pypi.org/project/astropy/7.1.0</v>
      </c>
      <c r="H27" s="32">
        <v>45787</v>
      </c>
      <c r="I27" s="47" t="s">
        <v>1440</v>
      </c>
      <c r="J27" s="53" t="s">
        <v>1367</v>
      </c>
      <c r="K27" s="26" t="s">
        <v>1345</v>
      </c>
      <c r="L27" s="26" t="str">
        <f t="shared" si="6"/>
        <v>https://github.com/astropy/astropy/security</v>
      </c>
      <c r="M27" s="36" t="s">
        <v>31</v>
      </c>
      <c r="N27" s="50" t="s">
        <v>1429</v>
      </c>
      <c r="O27" s="29" t="str">
        <f t="shared" si="2"/>
        <v>NVD NIST astropy link</v>
      </c>
      <c r="P27" s="36" t="s">
        <v>31</v>
      </c>
      <c r="Q27" s="26" t="str">
        <f t="shared" si="3"/>
        <v>CVE MITRE astropy link</v>
      </c>
      <c r="R27" s="36" t="s">
        <v>31</v>
      </c>
      <c r="S27" s="29" t="str">
        <f t="shared" si="4"/>
        <v>Snyk astropy link</v>
      </c>
      <c r="T27" s="36" t="s">
        <v>31</v>
      </c>
      <c r="U27" s="26" t="str">
        <f t="shared" si="5"/>
        <v>Exploit-DB astropy link</v>
      </c>
      <c r="V27" s="49" t="s">
        <v>10</v>
      </c>
      <c r="W27" s="49" t="s">
        <v>32</v>
      </c>
    </row>
    <row r="28" spans="1:23" ht="60" x14ac:dyDescent="0.25">
      <c r="A28" s="38">
        <v>25</v>
      </c>
      <c r="B28" s="37" t="s">
        <v>571</v>
      </c>
      <c r="C28" s="38" t="s">
        <v>572</v>
      </c>
      <c r="D28" s="26" t="str">
        <f t="shared" si="7"/>
        <v>https://pypi.org/project/asttokens</v>
      </c>
      <c r="E28" s="27">
        <v>44306</v>
      </c>
      <c r="F28" s="32" t="s">
        <v>682</v>
      </c>
      <c r="G28" s="61" t="str">
        <f t="shared" si="10"/>
        <v>https://pypi.org/project/asttokens/3.0.0</v>
      </c>
      <c r="H28" s="32">
        <v>45626</v>
      </c>
      <c r="I28" s="47" t="s">
        <v>1431</v>
      </c>
      <c r="J28" s="47" t="s">
        <v>1441</v>
      </c>
      <c r="K28" s="26" t="s">
        <v>1354</v>
      </c>
      <c r="L28" s="26" t="str">
        <f t="shared" si="6"/>
        <v>https://github.com/gristlabs/asttokens/security</v>
      </c>
      <c r="M28" s="31" t="s">
        <v>9</v>
      </c>
      <c r="N28" s="28"/>
      <c r="O28" s="29" t="str">
        <f t="shared" si="2"/>
        <v>NVD NIST asttokens link</v>
      </c>
      <c r="P28" s="49" t="s">
        <v>10</v>
      </c>
      <c r="Q28" s="26" t="str">
        <f t="shared" si="3"/>
        <v>CVE MITRE asttokens link</v>
      </c>
      <c r="R28" s="49" t="s">
        <v>10</v>
      </c>
      <c r="S28" s="29" t="str">
        <f>HYPERLINK(CONCATENATE("https://security.snyk.io/vuln?search=",$B28),CONCATENATE("Snyk ",$B28," link"))</f>
        <v>Snyk asttokens link</v>
      </c>
      <c r="T28" s="49" t="s">
        <v>10</v>
      </c>
      <c r="U28" s="26" t="str">
        <f t="shared" si="5"/>
        <v>Exploit-DB asttokens link</v>
      </c>
      <c r="V28" s="49" t="s">
        <v>10</v>
      </c>
      <c r="W28" s="49" t="s">
        <v>32</v>
      </c>
    </row>
    <row r="29" spans="1:23" ht="75" x14ac:dyDescent="0.25">
      <c r="A29" s="38">
        <v>26</v>
      </c>
      <c r="B29" s="37" t="s">
        <v>573</v>
      </c>
      <c r="C29" s="40" t="s">
        <v>574</v>
      </c>
      <c r="D29" s="26" t="str">
        <f t="shared" si="7"/>
        <v>https://pypi.org/project/async-timeout</v>
      </c>
      <c r="E29" s="27">
        <v>44550</v>
      </c>
      <c r="F29" s="32" t="s">
        <v>1347</v>
      </c>
      <c r="G29" s="61" t="str">
        <f t="shared" si="10"/>
        <v>https://pypi.org/project/async-timeout/5.0.1</v>
      </c>
      <c r="H29" s="32">
        <v>45603</v>
      </c>
      <c r="I29" s="47" t="s">
        <v>1431</v>
      </c>
      <c r="J29" s="47" t="s">
        <v>1441</v>
      </c>
      <c r="K29" s="26" t="s">
        <v>1348</v>
      </c>
      <c r="L29" s="26" t="str">
        <f t="shared" si="6"/>
        <v>https://github.com/aio-libs/async-timeout/security</v>
      </c>
      <c r="M29" s="31" t="s">
        <v>9</v>
      </c>
      <c r="N29" s="39" t="s">
        <v>1353</v>
      </c>
      <c r="O29" s="29" t="str">
        <f t="shared" si="2"/>
        <v>NVD NIST async-timeout link</v>
      </c>
      <c r="P29" s="49" t="s">
        <v>10</v>
      </c>
      <c r="Q29" s="26" t="str">
        <f t="shared" si="3"/>
        <v>CVE MITRE async-timeout link</v>
      </c>
      <c r="R29" s="49" t="s">
        <v>10</v>
      </c>
      <c r="S29" s="29" t="str">
        <f t="shared" si="4"/>
        <v>Snyk async-timeout link</v>
      </c>
      <c r="T29" s="36" t="s">
        <v>31</v>
      </c>
      <c r="U29" s="26" t="str">
        <f t="shared" si="5"/>
        <v>Exploit-DB async-timeout link</v>
      </c>
      <c r="V29" s="49" t="s">
        <v>10</v>
      </c>
      <c r="W29" s="49" t="s">
        <v>32</v>
      </c>
    </row>
    <row r="30" spans="1:23" ht="75" x14ac:dyDescent="0.25">
      <c r="A30" s="38">
        <v>27</v>
      </c>
      <c r="B30" s="37" t="s">
        <v>575</v>
      </c>
      <c r="C30" s="40" t="s">
        <v>576</v>
      </c>
      <c r="D30" s="26" t="str">
        <f t="shared" si="7"/>
        <v>https://pypi.org/project/atomicwrites</v>
      </c>
      <c r="E30" s="27">
        <v>44751</v>
      </c>
      <c r="F30" s="32" t="s">
        <v>791</v>
      </c>
      <c r="G30" s="61" t="str">
        <f t="shared" si="10"/>
        <v>https://pypi.org/project/atomicwrites/1.4.1</v>
      </c>
      <c r="H30" s="32">
        <v>44751</v>
      </c>
      <c r="I30" s="47" t="s">
        <v>1367</v>
      </c>
      <c r="J30" s="38" t="s">
        <v>1367</v>
      </c>
      <c r="K30" s="26" t="s">
        <v>1349</v>
      </c>
      <c r="L30" s="26" t="str">
        <f t="shared" si="6"/>
        <v>https://github.com/untitaker/python-atomicwrites/security</v>
      </c>
      <c r="M30" s="31" t="s">
        <v>9</v>
      </c>
      <c r="N30" s="39" t="s">
        <v>1350</v>
      </c>
      <c r="O30" s="29" t="str">
        <f t="shared" si="2"/>
        <v>NVD NIST atomicwrites link</v>
      </c>
      <c r="P30" s="49" t="s">
        <v>10</v>
      </c>
      <c r="Q30" s="26" t="str">
        <f t="shared" si="3"/>
        <v>CVE MITRE atomicwrites link</v>
      </c>
      <c r="R30" s="49" t="s">
        <v>10</v>
      </c>
      <c r="S30" s="29" t="str">
        <f t="shared" si="4"/>
        <v>Snyk atomicwrites link</v>
      </c>
      <c r="T30" s="36" t="s">
        <v>31</v>
      </c>
      <c r="U30" s="26" t="str">
        <f t="shared" si="5"/>
        <v>Exploit-DB atomicwrites link</v>
      </c>
      <c r="V30" s="49" t="s">
        <v>10</v>
      </c>
      <c r="W30" s="49" t="s">
        <v>32</v>
      </c>
    </row>
    <row r="31" spans="1:23" ht="60" x14ac:dyDescent="0.25">
      <c r="A31" s="38">
        <v>28</v>
      </c>
      <c r="B31" s="37" t="s">
        <v>577</v>
      </c>
      <c r="C31" s="41" t="s">
        <v>530</v>
      </c>
      <c r="D31" s="26" t="str">
        <f t="shared" si="7"/>
        <v>https://pypi.org/project/attrs</v>
      </c>
      <c r="E31" s="27">
        <v>45052</v>
      </c>
      <c r="F31" s="32" t="s">
        <v>1352</v>
      </c>
      <c r="G31" s="61" t="str">
        <f t="shared" si="10"/>
        <v>https://pypi.org/project/attrs/25.3.0</v>
      </c>
      <c r="H31" s="32">
        <v>45729</v>
      </c>
      <c r="I31" s="47" t="s">
        <v>1431</v>
      </c>
      <c r="J31" s="47" t="s">
        <v>1441</v>
      </c>
      <c r="K31" s="26" t="s">
        <v>1351</v>
      </c>
      <c r="L31" s="26" t="str">
        <f t="shared" si="6"/>
        <v>https://github.com/python-attrs/attrs/security</v>
      </c>
      <c r="M31" s="31" t="s">
        <v>9</v>
      </c>
      <c r="N31" s="54" t="s">
        <v>1443</v>
      </c>
      <c r="O31" s="29" t="str">
        <f t="shared" si="2"/>
        <v>NVD NIST attrs link</v>
      </c>
      <c r="P31" s="36" t="s">
        <v>31</v>
      </c>
      <c r="Q31" s="26" t="str">
        <f t="shared" si="3"/>
        <v>CVE MITRE attrs link</v>
      </c>
      <c r="R31" s="36" t="s">
        <v>31</v>
      </c>
      <c r="S31" s="29" t="str">
        <f t="shared" si="4"/>
        <v>Snyk attrs link</v>
      </c>
      <c r="T31" s="36" t="s">
        <v>31</v>
      </c>
      <c r="U31" s="26" t="str">
        <f>HYPERLINK(CONCATENATE("https://www.exploit-db.com/search?q=",$B31,"&amp;verified=true"),CONCATENATE("Exploit-DB ",$B31," link"))</f>
        <v>Exploit-DB attrs link</v>
      </c>
      <c r="V31" s="49" t="s">
        <v>10</v>
      </c>
      <c r="W31" s="49" t="s">
        <v>32</v>
      </c>
    </row>
    <row r="32" spans="1:23" ht="90" x14ac:dyDescent="0.25">
      <c r="A32" s="38">
        <v>29</v>
      </c>
      <c r="B32" s="37" t="s">
        <v>578</v>
      </c>
      <c r="C32" s="40" t="s">
        <v>579</v>
      </c>
      <c r="D32" s="26" t="str">
        <f t="shared" si="7"/>
        <v>https://pypi.org/project/Automat</v>
      </c>
      <c r="E32" s="27">
        <v>43878</v>
      </c>
      <c r="F32" s="32" t="s">
        <v>1355</v>
      </c>
      <c r="G32" s="61" t="str">
        <f t="shared" si="10"/>
        <v>https://pypi.org/project/Automat/25.4.16</v>
      </c>
      <c r="H32" s="32">
        <v>45764</v>
      </c>
      <c r="I32" s="47" t="s">
        <v>1431</v>
      </c>
      <c r="J32" s="38" t="s">
        <v>1367</v>
      </c>
      <c r="K32" s="26" t="s">
        <v>1356</v>
      </c>
      <c r="L32" s="26" t="str">
        <f t="shared" si="6"/>
        <v>https://github.com/glyph/automat//security</v>
      </c>
      <c r="M32" s="31" t="s">
        <v>9</v>
      </c>
      <c r="N32" s="50" t="s">
        <v>1442</v>
      </c>
      <c r="O32" s="29" t="str">
        <f t="shared" si="2"/>
        <v>NVD NIST Automat link</v>
      </c>
      <c r="P32" s="36" t="s">
        <v>31</v>
      </c>
      <c r="Q32" s="26" t="str">
        <f t="shared" si="3"/>
        <v>CVE MITRE Automat link</v>
      </c>
      <c r="R32" s="49" t="s">
        <v>10</v>
      </c>
      <c r="S32" s="29" t="str">
        <f t="shared" si="4"/>
        <v>Snyk Automat link</v>
      </c>
      <c r="T32" s="36" t="s">
        <v>31</v>
      </c>
      <c r="U32" s="26" t="str">
        <f t="shared" si="5"/>
        <v>Exploit-DB Automat link</v>
      </c>
      <c r="V32" s="36" t="s">
        <v>31</v>
      </c>
      <c r="W32" s="49" t="s">
        <v>32</v>
      </c>
    </row>
    <row r="33" spans="1:23" ht="60" x14ac:dyDescent="0.25">
      <c r="A33" s="38">
        <v>30</v>
      </c>
      <c r="B33" s="37" t="s">
        <v>580</v>
      </c>
      <c r="C33" s="38" t="s">
        <v>581</v>
      </c>
      <c r="D33" s="26" t="str">
        <f t="shared" ref="D33:D38" si="11">HYPERLINK(_xlfn.CONCAT("https://pypi.org/project/",$B33,"/",$C33))</f>
        <v>https://pypi.org/project/autopep8/1.6.0</v>
      </c>
      <c r="E33" s="27">
        <v>44493</v>
      </c>
      <c r="F33" s="32" t="s">
        <v>1358</v>
      </c>
      <c r="G33" s="61" t="str">
        <f t="shared" si="10"/>
        <v>https://pypi.org/project/autopep8/2.3.2</v>
      </c>
      <c r="H33" s="32">
        <v>45672</v>
      </c>
      <c r="I33" s="47" t="s">
        <v>1433</v>
      </c>
      <c r="J33" s="47" t="s">
        <v>1441</v>
      </c>
      <c r="K33" s="26" t="s">
        <v>1359</v>
      </c>
      <c r="L33" s="26" t="str">
        <f t="shared" si="6"/>
        <v>https://github.com/hhatto/autopep8/security</v>
      </c>
      <c r="M33" s="31" t="s">
        <v>9</v>
      </c>
      <c r="N33" s="28"/>
      <c r="O33" s="29" t="str">
        <f t="shared" si="2"/>
        <v>NVD NIST autopep8 link</v>
      </c>
      <c r="P33" s="49" t="s">
        <v>10</v>
      </c>
      <c r="Q33" s="26" t="str">
        <f t="shared" si="3"/>
        <v>CVE MITRE autopep8 link</v>
      </c>
      <c r="R33" s="49" t="s">
        <v>10</v>
      </c>
      <c r="S33" s="29" t="str">
        <f t="shared" si="4"/>
        <v>Snyk autopep8 link</v>
      </c>
      <c r="T33" s="49" t="s">
        <v>10</v>
      </c>
      <c r="U33" s="26" t="str">
        <f t="shared" si="5"/>
        <v>Exploit-DB autopep8 link</v>
      </c>
      <c r="V33" s="49" t="s">
        <v>10</v>
      </c>
      <c r="W33" s="49" t="s">
        <v>32</v>
      </c>
    </row>
    <row r="34" spans="1:23" ht="60" x14ac:dyDescent="0.25">
      <c r="A34" s="38">
        <v>31</v>
      </c>
      <c r="B34" s="37" t="s">
        <v>1439</v>
      </c>
      <c r="C34" s="38" t="s">
        <v>583</v>
      </c>
      <c r="D34" s="26" t="str">
        <f t="shared" si="11"/>
        <v>https://pypi.org/project/babel/2.11.0</v>
      </c>
      <c r="E34" s="27">
        <v>44866</v>
      </c>
      <c r="F34" s="32" t="s">
        <v>1360</v>
      </c>
      <c r="G34" s="61" t="str">
        <f t="shared" ref="G34:G66" si="12">HYPERLINK(_xlfn.CONCAT("https://pypi.org/project/",$B34,"/",$F34))</f>
        <v>https://pypi.org/project/babel/2.17.0</v>
      </c>
      <c r="H34" s="32">
        <v>45690</v>
      </c>
      <c r="I34" s="47" t="s">
        <v>1431</v>
      </c>
      <c r="J34" s="47" t="s">
        <v>1441</v>
      </c>
      <c r="K34" s="26" t="s">
        <v>1361</v>
      </c>
      <c r="L34" s="26" t="str">
        <f t="shared" si="6"/>
        <v>https://github.com/python-babel/babel/security</v>
      </c>
      <c r="M34" s="31" t="s">
        <v>9</v>
      </c>
      <c r="N34" s="28"/>
      <c r="O34" s="29" t="str">
        <f t="shared" si="2"/>
        <v>NVD NIST babel link</v>
      </c>
      <c r="P34" s="36" t="s">
        <v>31</v>
      </c>
      <c r="Q34" s="26" t="str">
        <f t="shared" si="3"/>
        <v>CVE MITRE babel link</v>
      </c>
      <c r="R34" s="36" t="s">
        <v>31</v>
      </c>
      <c r="S34" s="29" t="str">
        <f t="shared" si="4"/>
        <v>Snyk babel link</v>
      </c>
      <c r="T34" s="36" t="s">
        <v>31</v>
      </c>
      <c r="U34" s="26" t="str">
        <f t="shared" si="5"/>
        <v>Exploit-DB babel link</v>
      </c>
      <c r="V34" s="49" t="s">
        <v>10</v>
      </c>
      <c r="W34" s="49" t="s">
        <v>32</v>
      </c>
    </row>
    <row r="35" spans="1:23" ht="60" x14ac:dyDescent="0.25">
      <c r="A35" s="38">
        <v>32</v>
      </c>
      <c r="B35" s="37" t="s">
        <v>584</v>
      </c>
      <c r="C35" s="49" t="s">
        <v>544</v>
      </c>
      <c r="D35" s="26" t="str">
        <f t="shared" si="11"/>
        <v>https://pypi.org/project/backcall/0.2.0</v>
      </c>
      <c r="E35" s="27">
        <v>43992</v>
      </c>
      <c r="F35" s="48" t="s">
        <v>544</v>
      </c>
      <c r="G35" s="61" t="str">
        <f t="shared" si="12"/>
        <v>https://pypi.org/project/backcall/0.2.0</v>
      </c>
      <c r="H35" s="27">
        <v>43992</v>
      </c>
      <c r="I35" s="28" t="s">
        <v>1367</v>
      </c>
      <c r="J35" s="53" t="s">
        <v>1367</v>
      </c>
      <c r="K35" s="26" t="s">
        <v>1362</v>
      </c>
      <c r="L35" s="26" t="str">
        <f t="shared" si="6"/>
        <v>https://github.com/takluyver/backcall/security</v>
      </c>
      <c r="M35" s="31" t="s">
        <v>9</v>
      </c>
      <c r="N35" s="28"/>
      <c r="O35" s="29" t="str">
        <f t="shared" si="2"/>
        <v>NVD NIST backcall link</v>
      </c>
      <c r="P35" s="49" t="s">
        <v>10</v>
      </c>
      <c r="Q35" s="26" t="str">
        <f t="shared" si="3"/>
        <v>CVE MITRE backcall link</v>
      </c>
      <c r="R35" s="49" t="s">
        <v>10</v>
      </c>
      <c r="S35" s="29" t="str">
        <f t="shared" si="4"/>
        <v>Snyk backcall link</v>
      </c>
      <c r="T35" s="49" t="s">
        <v>10</v>
      </c>
      <c r="U35" s="26" t="str">
        <f t="shared" si="5"/>
        <v>Exploit-DB backcall link</v>
      </c>
      <c r="V35" s="49" t="s">
        <v>10</v>
      </c>
      <c r="W35" s="49" t="s">
        <v>32</v>
      </c>
    </row>
    <row r="36" spans="1:23" ht="75" x14ac:dyDescent="0.25">
      <c r="A36" s="38">
        <v>33</v>
      </c>
      <c r="B36" s="37" t="s">
        <v>585</v>
      </c>
      <c r="C36" s="38" t="s">
        <v>586</v>
      </c>
      <c r="D36" s="26" t="str">
        <f t="shared" si="11"/>
        <v>https://pypi.org/project/backports.functools-lru-cache/1.6.4</v>
      </c>
      <c r="E36" s="27">
        <v>44298</v>
      </c>
      <c r="F36" s="32" t="s">
        <v>606</v>
      </c>
      <c r="G36" s="61" t="str">
        <f t="shared" si="12"/>
        <v>https://pypi.org/project/backports.functools-lru-cache/2.0.0</v>
      </c>
      <c r="H36" s="32">
        <v>45274</v>
      </c>
      <c r="I36" s="28" t="s">
        <v>1367</v>
      </c>
      <c r="J36" s="47" t="s">
        <v>1441</v>
      </c>
      <c r="K36" s="32" t="s">
        <v>1330</v>
      </c>
      <c r="L36" s="26" t="str">
        <f t="shared" si="6"/>
        <v>CHECK/security</v>
      </c>
      <c r="M36" s="28"/>
      <c r="N36" s="28"/>
      <c r="O36" s="29" t="str">
        <f t="shared" si="2"/>
        <v>NVD NIST backports.functools-lru-cache link</v>
      </c>
      <c r="P36" s="49" t="s">
        <v>10</v>
      </c>
      <c r="Q36" s="26" t="str">
        <f t="shared" si="3"/>
        <v>CVE MITRE backports.functools-lru-cache link</v>
      </c>
      <c r="R36" s="49" t="s">
        <v>10</v>
      </c>
      <c r="S36" s="29" t="str">
        <f t="shared" si="4"/>
        <v>Snyk backports.functools-lru-cache link</v>
      </c>
      <c r="T36" s="49" t="s">
        <v>10</v>
      </c>
      <c r="U36" s="26" t="str">
        <f t="shared" si="5"/>
        <v>Exploit-DB backports.functools-lru-cache link</v>
      </c>
      <c r="V36" s="49" t="s">
        <v>10</v>
      </c>
      <c r="W36" s="49" t="s">
        <v>32</v>
      </c>
    </row>
    <row r="37" spans="1:23" ht="90" x14ac:dyDescent="0.25">
      <c r="A37" s="38">
        <v>34</v>
      </c>
      <c r="B37" s="51" t="s">
        <v>587</v>
      </c>
      <c r="C37" s="38" t="s">
        <v>588</v>
      </c>
      <c r="D37" s="26" t="str">
        <f t="shared" si="11"/>
        <v>https://pypi.org/project/backports.shutil-get-terminal-size/1.0.0</v>
      </c>
      <c r="E37" s="27">
        <v>41871</v>
      </c>
      <c r="F37" s="27" t="s">
        <v>588</v>
      </c>
      <c r="G37" s="61" t="str">
        <f t="shared" si="12"/>
        <v>https://pypi.org/project/backports.shutil-get-terminal-size/1.0.0</v>
      </c>
      <c r="H37" s="27">
        <v>41871</v>
      </c>
      <c r="I37" s="28" t="s">
        <v>1367</v>
      </c>
      <c r="J37" s="47" t="s">
        <v>1441</v>
      </c>
      <c r="K37" s="32" t="s">
        <v>1330</v>
      </c>
      <c r="L37" s="26" t="str">
        <f t="shared" si="6"/>
        <v>CHECK/security</v>
      </c>
      <c r="M37" s="28"/>
      <c r="N37" s="28"/>
      <c r="O37" s="29" t="str">
        <f t="shared" si="2"/>
        <v>NVD NIST backports.shutil-get-terminal-size link</v>
      </c>
      <c r="P37" s="49" t="s">
        <v>10</v>
      </c>
      <c r="Q37" s="26" t="str">
        <f t="shared" si="3"/>
        <v>CVE MITRE backports.shutil-get-terminal-size link</v>
      </c>
      <c r="R37" s="49" t="s">
        <v>10</v>
      </c>
      <c r="S37" s="29" t="str">
        <f t="shared" si="4"/>
        <v>Snyk backports.shutil-get-terminal-size link</v>
      </c>
      <c r="T37" s="49" t="s">
        <v>10</v>
      </c>
      <c r="U37" s="26" t="str">
        <f t="shared" si="5"/>
        <v>Exploit-DB backports.shutil-get-terminal-size link</v>
      </c>
      <c r="V37" s="49" t="s">
        <v>10</v>
      </c>
      <c r="W37" s="49" t="s">
        <v>32</v>
      </c>
    </row>
    <row r="38" spans="1:23" ht="75" x14ac:dyDescent="0.25">
      <c r="A38" s="38">
        <v>35</v>
      </c>
      <c r="B38" s="37" t="s">
        <v>589</v>
      </c>
      <c r="C38" s="49">
        <v>1</v>
      </c>
      <c r="D38" s="26" t="str">
        <f t="shared" si="11"/>
        <v>https://pypi.org/project/backports.tempfile/1</v>
      </c>
      <c r="E38" s="27">
        <v>43021</v>
      </c>
      <c r="F38" s="55">
        <v>1</v>
      </c>
      <c r="G38" s="61" t="str">
        <f t="shared" si="12"/>
        <v>https://pypi.org/project/backports.tempfile/1</v>
      </c>
      <c r="H38" s="27">
        <v>43021</v>
      </c>
      <c r="I38" s="28" t="s">
        <v>1367</v>
      </c>
      <c r="J38" s="38" t="s">
        <v>1438</v>
      </c>
      <c r="K38" s="26" t="s">
        <v>1363</v>
      </c>
      <c r="L38" s="26" t="str">
        <f t="shared" si="6"/>
        <v>https://github.com/PiDelport/backports.tempfile/security</v>
      </c>
      <c r="M38" s="31" t="s">
        <v>9</v>
      </c>
      <c r="N38" s="28"/>
      <c r="O38" s="29" t="str">
        <f t="shared" si="2"/>
        <v>NVD NIST backports.tempfile link</v>
      </c>
      <c r="P38" s="49" t="s">
        <v>10</v>
      </c>
      <c r="Q38" s="26" t="str">
        <f t="shared" si="3"/>
        <v>CVE MITRE backports.tempfile link</v>
      </c>
      <c r="R38" s="49" t="s">
        <v>10</v>
      </c>
      <c r="S38" s="29" t="str">
        <f t="shared" si="4"/>
        <v>Snyk backports.tempfile link</v>
      </c>
      <c r="T38" s="49" t="s">
        <v>10</v>
      </c>
      <c r="U38" s="26" t="str">
        <f t="shared" si="5"/>
        <v>Exploit-DB backports.tempfile link</v>
      </c>
      <c r="V38" s="49" t="s">
        <v>10</v>
      </c>
      <c r="W38" s="49" t="s">
        <v>32</v>
      </c>
    </row>
    <row r="39" spans="1:23" ht="75" x14ac:dyDescent="0.25">
      <c r="A39" s="38">
        <v>36</v>
      </c>
      <c r="B39" s="37" t="s">
        <v>590</v>
      </c>
      <c r="C39" s="38" t="s">
        <v>591</v>
      </c>
      <c r="D39" s="26" t="str">
        <f t="shared" ref="D39:D59" si="13">HYPERLINK(_xlfn.CONCAT("https://pypi.org/project/",$B39,"/",$C39))</f>
        <v>https://pypi.org/project/backports.weakref/1.0.post1</v>
      </c>
      <c r="E39" s="27">
        <v>42996</v>
      </c>
      <c r="F39" s="42" t="s">
        <v>591</v>
      </c>
      <c r="G39" s="61" t="str">
        <f t="shared" si="12"/>
        <v>https://pypi.org/project/backports.weakref/1.0.post1</v>
      </c>
      <c r="H39" s="32">
        <v>42996</v>
      </c>
      <c r="I39" s="28" t="s">
        <v>1367</v>
      </c>
      <c r="J39" s="38" t="s">
        <v>1438</v>
      </c>
      <c r="K39" s="26"/>
      <c r="L39" s="26" t="str">
        <f t="shared" si="6"/>
        <v>/security</v>
      </c>
      <c r="M39" s="28"/>
      <c r="N39" s="28"/>
      <c r="O39" s="29" t="str">
        <f t="shared" si="2"/>
        <v>NVD NIST backports.weakref link</v>
      </c>
      <c r="P39" s="49" t="s">
        <v>10</v>
      </c>
      <c r="Q39" s="26" t="str">
        <f t="shared" si="3"/>
        <v>CVE MITRE backports.weakref link</v>
      </c>
      <c r="R39" s="49" t="s">
        <v>10</v>
      </c>
      <c r="S39" s="29" t="str">
        <f t="shared" si="4"/>
        <v>Snyk backports.weakref link</v>
      </c>
      <c r="T39" s="49" t="s">
        <v>10</v>
      </c>
      <c r="U39" s="26" t="str">
        <f t="shared" si="5"/>
        <v>Exploit-DB backports.weakref link</v>
      </c>
      <c r="V39" s="49" t="s">
        <v>10</v>
      </c>
      <c r="W39" s="49" t="s">
        <v>32</v>
      </c>
    </row>
    <row r="40" spans="1:23" ht="45" x14ac:dyDescent="0.25">
      <c r="A40" s="38">
        <v>37</v>
      </c>
      <c r="B40" s="37" t="s">
        <v>592</v>
      </c>
      <c r="C40" s="38" t="s">
        <v>593</v>
      </c>
      <c r="D40" s="26" t="str">
        <f t="shared" si="13"/>
        <v>https://pypi.org/project/bcrypt/3.2.0</v>
      </c>
      <c r="E40" s="27">
        <v>44060</v>
      </c>
      <c r="F40" s="32" t="s">
        <v>762</v>
      </c>
      <c r="G40" s="61" t="str">
        <f t="shared" si="12"/>
        <v>https://pypi.org/project/bcrypt/4.3.0</v>
      </c>
      <c r="H40" s="32">
        <v>45716</v>
      </c>
      <c r="I40" s="47" t="s">
        <v>1431</v>
      </c>
      <c r="J40" s="47" t="s">
        <v>1441</v>
      </c>
      <c r="K40" s="26" t="s">
        <v>1364</v>
      </c>
      <c r="L40" s="26" t="str">
        <f t="shared" si="6"/>
        <v>https://github.com/pyca/bcrypt/security</v>
      </c>
      <c r="M40" s="31" t="s">
        <v>9</v>
      </c>
      <c r="N40" s="28"/>
      <c r="O40" s="29" t="str">
        <f t="shared" si="2"/>
        <v>NVD NIST bcrypt link</v>
      </c>
      <c r="P40" s="36" t="s">
        <v>31</v>
      </c>
      <c r="Q40" s="26" t="str">
        <f t="shared" si="3"/>
        <v>CVE MITRE bcrypt link</v>
      </c>
      <c r="R40" s="36" t="s">
        <v>31</v>
      </c>
      <c r="S40" s="29" t="str">
        <f t="shared" si="4"/>
        <v>Snyk bcrypt link</v>
      </c>
      <c r="T40" s="36" t="s">
        <v>31</v>
      </c>
      <c r="U40" s="26" t="str">
        <f t="shared" si="5"/>
        <v>Exploit-DB bcrypt link</v>
      </c>
      <c r="V40" s="49" t="s">
        <v>10</v>
      </c>
      <c r="W40" s="49" t="s">
        <v>32</v>
      </c>
    </row>
    <row r="41" spans="1:23" ht="60" x14ac:dyDescent="0.25">
      <c r="A41" s="38">
        <v>38</v>
      </c>
      <c r="B41" s="37" t="s">
        <v>594</v>
      </c>
      <c r="C41" s="38" t="s">
        <v>595</v>
      </c>
      <c r="D41" s="26" t="str">
        <f t="shared" si="13"/>
        <v>https://pypi.org/project/beautifulsoup4/4.12.2</v>
      </c>
      <c r="E41" s="27">
        <v>45024</v>
      </c>
      <c r="F41" s="32" t="s">
        <v>1365</v>
      </c>
      <c r="G41" s="61" t="str">
        <f t="shared" si="12"/>
        <v>https://pypi.org/project/beautifulsoup4/4.13.4</v>
      </c>
      <c r="H41" s="32">
        <v>45763</v>
      </c>
      <c r="I41" s="47" t="s">
        <v>1435</v>
      </c>
      <c r="J41" s="47" t="s">
        <v>1441</v>
      </c>
      <c r="K41" s="26" t="s">
        <v>1366</v>
      </c>
      <c r="L41" s="43" t="s">
        <v>1367</v>
      </c>
      <c r="M41" s="28"/>
      <c r="N41" s="28"/>
      <c r="O41" s="29" t="str">
        <f t="shared" si="2"/>
        <v>NVD NIST beautifulsoup4 link</v>
      </c>
      <c r="P41" s="49" t="s">
        <v>10</v>
      </c>
      <c r="Q41" s="26" t="str">
        <f t="shared" si="3"/>
        <v>CVE MITRE beautifulsoup4 link</v>
      </c>
      <c r="R41" s="49" t="s">
        <v>10</v>
      </c>
      <c r="S41" s="29" t="str">
        <f t="shared" si="4"/>
        <v>Snyk beautifulsoup4 link</v>
      </c>
      <c r="T41" s="36" t="s">
        <v>31</v>
      </c>
      <c r="U41" s="26" t="str">
        <f t="shared" si="5"/>
        <v>Exploit-DB beautifulsoup4 link</v>
      </c>
      <c r="V41" s="49" t="s">
        <v>10</v>
      </c>
      <c r="W41" s="49" t="s">
        <v>32</v>
      </c>
    </row>
    <row r="42" spans="1:23" ht="60" x14ac:dyDescent="0.25">
      <c r="A42" s="38">
        <v>39</v>
      </c>
      <c r="B42" s="37" t="s">
        <v>596</v>
      </c>
      <c r="C42" s="49" t="s">
        <v>597</v>
      </c>
      <c r="D42" s="26" t="str">
        <f t="shared" si="13"/>
        <v>https://pypi.org/project/binaryornot/0.4.4</v>
      </c>
      <c r="E42" s="27">
        <v>42951</v>
      </c>
      <c r="F42" s="49" t="s">
        <v>597</v>
      </c>
      <c r="G42" s="61" t="str">
        <f t="shared" si="12"/>
        <v>https://pypi.org/project/binaryornot/0.4.4</v>
      </c>
      <c r="H42" s="32">
        <v>42951</v>
      </c>
      <c r="I42" s="28" t="s">
        <v>1367</v>
      </c>
      <c r="J42" s="47" t="s">
        <v>1441</v>
      </c>
      <c r="K42" s="26" t="s">
        <v>1368</v>
      </c>
      <c r="L42" s="26" t="str">
        <f t="shared" ref="L42:L105" si="14">HYPERLINK(_xlfn.CONCAT($K42,"/security"))</f>
        <v>https://github.com/binaryornot/binaryornot/security</v>
      </c>
      <c r="M42" s="31" t="s">
        <v>9</v>
      </c>
      <c r="N42" s="28"/>
      <c r="O42" s="29" t="str">
        <f t="shared" si="2"/>
        <v>NVD NIST binaryornot link</v>
      </c>
      <c r="P42" s="49" t="s">
        <v>10</v>
      </c>
      <c r="Q42" s="26" t="str">
        <f t="shared" si="3"/>
        <v>CVE MITRE binaryornot link</v>
      </c>
      <c r="R42" s="49" t="s">
        <v>10</v>
      </c>
      <c r="S42" s="29" t="str">
        <f t="shared" si="4"/>
        <v>Snyk binaryornot link</v>
      </c>
      <c r="T42" s="49" t="s">
        <v>10</v>
      </c>
      <c r="U42" s="26" t="str">
        <f t="shared" si="5"/>
        <v>Exploit-DB binaryornot link</v>
      </c>
      <c r="V42" s="49" t="s">
        <v>10</v>
      </c>
      <c r="W42" s="49" t="s">
        <v>32</v>
      </c>
    </row>
    <row r="43" spans="1:23" ht="60" x14ac:dyDescent="0.25">
      <c r="A43" s="38">
        <v>40</v>
      </c>
      <c r="B43" s="37" t="s">
        <v>598</v>
      </c>
      <c r="C43" s="38" t="s">
        <v>599</v>
      </c>
      <c r="D43" s="26" t="str">
        <f t="shared" si="13"/>
        <v>https://pypi.org/project/bitarray/2.8.0</v>
      </c>
      <c r="E43" s="27">
        <v>45242</v>
      </c>
      <c r="F43" s="34" t="s">
        <v>1369</v>
      </c>
      <c r="G43" s="61" t="str">
        <f t="shared" si="12"/>
        <v>https://pypi.org/project/bitarray/3.4.3</v>
      </c>
      <c r="H43" s="32">
        <v>45832</v>
      </c>
      <c r="I43" s="28" t="s">
        <v>1367</v>
      </c>
      <c r="J43" s="38" t="s">
        <v>1438</v>
      </c>
      <c r="K43" s="26" t="s">
        <v>1370</v>
      </c>
      <c r="L43" s="26" t="str">
        <f t="shared" si="14"/>
        <v>https://github.com/ilanschnell/bitarray/security</v>
      </c>
      <c r="M43" s="31" t="s">
        <v>9</v>
      </c>
      <c r="N43" s="28"/>
      <c r="O43" s="29" t="str">
        <f t="shared" si="2"/>
        <v>NVD NIST bitarray link</v>
      </c>
      <c r="P43" s="49" t="s">
        <v>10</v>
      </c>
      <c r="Q43" s="26" t="str">
        <f t="shared" si="3"/>
        <v>CVE MITRE bitarray link</v>
      </c>
      <c r="R43" s="36" t="s">
        <v>31</v>
      </c>
      <c r="S43" s="29" t="str">
        <f t="shared" si="4"/>
        <v>Snyk bitarray link</v>
      </c>
      <c r="T43" s="49" t="s">
        <v>10</v>
      </c>
      <c r="U43" s="26" t="str">
        <f t="shared" si="5"/>
        <v>Exploit-DB bitarray link</v>
      </c>
      <c r="V43" s="49" t="s">
        <v>10</v>
      </c>
      <c r="W43" s="49" t="s">
        <v>32</v>
      </c>
    </row>
    <row r="44" spans="1:23" ht="45" x14ac:dyDescent="0.25">
      <c r="A44" s="38">
        <v>41</v>
      </c>
      <c r="B44" s="37" t="s">
        <v>600</v>
      </c>
      <c r="C44" s="49">
        <v>0.2</v>
      </c>
      <c r="D44" s="26" t="str">
        <f t="shared" si="13"/>
        <v>https://pypi.org/project/bkcharts/0.2</v>
      </c>
      <c r="E44" s="27">
        <v>42899</v>
      </c>
      <c r="F44" s="49">
        <v>0.2</v>
      </c>
      <c r="G44" s="61" t="str">
        <f t="shared" si="12"/>
        <v>https://pypi.org/project/bkcharts/0.2</v>
      </c>
      <c r="H44" s="32">
        <v>42899</v>
      </c>
      <c r="I44" s="28" t="s">
        <v>1367</v>
      </c>
      <c r="J44" s="38" t="s">
        <v>1367</v>
      </c>
      <c r="K44" s="26" t="s">
        <v>1372</v>
      </c>
      <c r="L44" s="26" t="str">
        <f t="shared" si="14"/>
        <v>https://github.com/bokeh/bkcharts/security</v>
      </c>
      <c r="M44" s="31" t="s">
        <v>9</v>
      </c>
      <c r="N44" s="39" t="s">
        <v>1350</v>
      </c>
      <c r="O44" s="29" t="str">
        <f t="shared" si="2"/>
        <v>NVD NIST bkcharts link</v>
      </c>
      <c r="P44" s="49" t="s">
        <v>10</v>
      </c>
      <c r="Q44" s="26" t="str">
        <f t="shared" si="3"/>
        <v>CVE MITRE bkcharts link</v>
      </c>
      <c r="R44" s="49" t="s">
        <v>10</v>
      </c>
      <c r="S44" s="29" t="str">
        <f t="shared" si="4"/>
        <v>Snyk bkcharts link</v>
      </c>
      <c r="T44" s="49" t="s">
        <v>10</v>
      </c>
      <c r="U44" s="26" t="str">
        <f t="shared" si="5"/>
        <v>Exploit-DB bkcharts link</v>
      </c>
      <c r="V44" s="49" t="s">
        <v>10</v>
      </c>
      <c r="W44" s="44" t="s">
        <v>1434</v>
      </c>
    </row>
    <row r="45" spans="1:23" ht="75" x14ac:dyDescent="0.25">
      <c r="A45" s="38">
        <v>42</v>
      </c>
      <c r="B45" s="37" t="s">
        <v>601</v>
      </c>
      <c r="C45" s="56" t="s">
        <v>602</v>
      </c>
      <c r="D45" s="26" t="str">
        <f t="shared" si="13"/>
        <v>https://pypi.org/project/black/23.7.0</v>
      </c>
      <c r="E45" s="27">
        <v>45118</v>
      </c>
      <c r="F45" s="32" t="s">
        <v>1114</v>
      </c>
      <c r="G45" s="61" t="str">
        <f t="shared" si="12"/>
        <v>https://pypi.org/project/black/25.1.0</v>
      </c>
      <c r="H45" s="32">
        <v>45686</v>
      </c>
      <c r="I45" s="47" t="s">
        <v>1433</v>
      </c>
      <c r="J45" s="47" t="s">
        <v>1441</v>
      </c>
      <c r="K45" s="26" t="s">
        <v>1371</v>
      </c>
      <c r="L45" s="26" t="str">
        <f t="shared" si="14"/>
        <v>https://github.com/psf/black/security</v>
      </c>
      <c r="M45" s="31" t="s">
        <v>9</v>
      </c>
      <c r="N45" s="50" t="s">
        <v>1444</v>
      </c>
      <c r="O45" s="29" t="str">
        <f>HYPERLINK(_xlfn.CONCAT("https://nvd.nist.gov/vuln/search/results?form_type=Basic&amp;results_type=overview&amp;query=",$B45,"&amp;search_type=all&amp;isCpeNameSearch=false"),CONCATENATE("NVD NIST ",$B45," link"))</f>
        <v>NVD NIST black link</v>
      </c>
      <c r="P45" s="36" t="s">
        <v>31</v>
      </c>
      <c r="Q45" s="26" t="str">
        <f t="shared" si="3"/>
        <v>CVE MITRE black link</v>
      </c>
      <c r="R45" s="36" t="s">
        <v>31</v>
      </c>
      <c r="S45" s="29" t="str">
        <f t="shared" si="4"/>
        <v>Snyk black link</v>
      </c>
      <c r="T45" s="36" t="s">
        <v>31</v>
      </c>
      <c r="U45" s="26" t="str">
        <f t="shared" si="5"/>
        <v>Exploit-DB black link</v>
      </c>
      <c r="V45" s="49" t="s">
        <v>10</v>
      </c>
      <c r="W45" s="49" t="s">
        <v>32</v>
      </c>
    </row>
    <row r="46" spans="1:23" ht="45" x14ac:dyDescent="0.25">
      <c r="A46" s="38">
        <v>43</v>
      </c>
      <c r="B46" s="37" t="s">
        <v>603</v>
      </c>
      <c r="C46" s="38" t="s">
        <v>604</v>
      </c>
      <c r="D46" s="26" t="str">
        <f t="shared" si="13"/>
        <v>https://pypi.org/project/bleach/4.1.0</v>
      </c>
      <c r="E46" s="27">
        <v>44434</v>
      </c>
      <c r="F46" s="34">
        <v>6.2</v>
      </c>
      <c r="G46" s="61" t="str">
        <f t="shared" si="12"/>
        <v>https://pypi.org/project/bleach/6.2</v>
      </c>
      <c r="H46" s="32">
        <v>45595</v>
      </c>
      <c r="I46" s="47" t="s">
        <v>1433</v>
      </c>
      <c r="J46" s="47" t="s">
        <v>1441</v>
      </c>
      <c r="K46" s="26" t="s">
        <v>1373</v>
      </c>
      <c r="L46" s="26" t="str">
        <f t="shared" si="14"/>
        <v>https://github.com/mozilla/bleach/security</v>
      </c>
      <c r="M46" s="36" t="s">
        <v>31</v>
      </c>
      <c r="N46" s="28"/>
      <c r="O46" s="29" t="str">
        <f t="shared" si="2"/>
        <v>NVD NIST bleach link</v>
      </c>
      <c r="P46" s="36" t="s">
        <v>31</v>
      </c>
      <c r="Q46" s="26" t="str">
        <f t="shared" si="3"/>
        <v>CVE MITRE bleach link</v>
      </c>
      <c r="R46" s="36" t="s">
        <v>31</v>
      </c>
      <c r="S46" s="29" t="str">
        <f t="shared" si="4"/>
        <v>Snyk bleach link</v>
      </c>
      <c r="T46" s="36" t="s">
        <v>31</v>
      </c>
      <c r="U46" s="26" t="str">
        <f t="shared" si="5"/>
        <v>Exploit-DB bleach link</v>
      </c>
      <c r="V46" s="49" t="s">
        <v>10</v>
      </c>
      <c r="W46" s="49" t="s">
        <v>32</v>
      </c>
    </row>
    <row r="47" spans="1:23" ht="60" x14ac:dyDescent="0.25">
      <c r="A47" s="38">
        <v>44</v>
      </c>
      <c r="B47" s="37" t="s">
        <v>605</v>
      </c>
      <c r="C47" s="38" t="s">
        <v>606</v>
      </c>
      <c r="D47" s="26" t="str">
        <f t="shared" si="13"/>
        <v>https://pypi.org/project/blosc2/2.0.0</v>
      </c>
      <c r="E47" s="27">
        <v>44916</v>
      </c>
      <c r="F47" s="34" t="s">
        <v>1375</v>
      </c>
      <c r="G47" s="61" t="str">
        <f t="shared" si="12"/>
        <v>https://pypi.org/project/blosc2/3.4.0</v>
      </c>
      <c r="H47" s="32">
        <v>45821</v>
      </c>
      <c r="I47" s="47" t="s">
        <v>1432</v>
      </c>
      <c r="J47" s="47" t="s">
        <v>1441</v>
      </c>
      <c r="K47" s="26" t="s">
        <v>1376</v>
      </c>
      <c r="L47" s="26" t="str">
        <f t="shared" si="14"/>
        <v>https://github.com/Blosc/python-blosc2/security</v>
      </c>
      <c r="M47" s="31" t="s">
        <v>9</v>
      </c>
      <c r="N47" s="28"/>
      <c r="O47" s="29" t="str">
        <f t="shared" si="2"/>
        <v>NVD NIST blosc2 link</v>
      </c>
      <c r="P47" s="36" t="s">
        <v>31</v>
      </c>
      <c r="Q47" s="26" t="str">
        <f t="shared" si="3"/>
        <v>CVE MITRE blosc2 link</v>
      </c>
      <c r="R47" s="36" t="s">
        <v>31</v>
      </c>
      <c r="S47" s="29" t="str">
        <f t="shared" si="4"/>
        <v>Snyk blosc2 link</v>
      </c>
      <c r="T47" s="36" t="s">
        <v>31</v>
      </c>
      <c r="U47" s="26" t="str">
        <f t="shared" si="5"/>
        <v>Exploit-DB blosc2 link</v>
      </c>
      <c r="V47" s="36" t="s">
        <v>31</v>
      </c>
      <c r="W47" s="49" t="s">
        <v>32</v>
      </c>
    </row>
    <row r="48" spans="1:23" ht="45" x14ac:dyDescent="0.25">
      <c r="A48" s="38">
        <v>45</v>
      </c>
      <c r="B48" s="37" t="s">
        <v>607</v>
      </c>
      <c r="C48" s="38" t="s">
        <v>608</v>
      </c>
      <c r="D48" s="26" t="str">
        <f t="shared" si="13"/>
        <v>https://pypi.org/project/bokeh/3.1.1</v>
      </c>
      <c r="E48" s="27">
        <v>45052</v>
      </c>
      <c r="F48" s="34" t="s">
        <v>1377</v>
      </c>
      <c r="G48" s="61" t="str">
        <f t="shared" si="12"/>
        <v>https://pypi.org/project/bokeh/3.7.3</v>
      </c>
      <c r="H48" s="32">
        <v>45789</v>
      </c>
      <c r="I48" s="47" t="s">
        <v>1432</v>
      </c>
      <c r="J48" s="47" t="s">
        <v>1441</v>
      </c>
      <c r="K48" s="26" t="s">
        <v>1378</v>
      </c>
      <c r="L48" s="26" t="str">
        <f t="shared" si="14"/>
        <v>https://github.com/bokeh/bokeh/security</v>
      </c>
      <c r="M48" s="31" t="s">
        <v>9</v>
      </c>
      <c r="N48" s="28"/>
      <c r="O48" s="29" t="str">
        <f t="shared" si="2"/>
        <v>NVD NIST bokeh link</v>
      </c>
      <c r="P48" s="49" t="s">
        <v>10</v>
      </c>
      <c r="Q48" s="26" t="str">
        <f t="shared" si="3"/>
        <v>CVE MITRE bokeh link</v>
      </c>
      <c r="R48" s="49" t="s">
        <v>10</v>
      </c>
      <c r="S48" s="29" t="str">
        <f>HYPERLINK(CONCATENATE("https://security.snyk.io/vuln/pip?search=",$B48),CONCATENATE("Snyk ",$B48," link"))</f>
        <v>Snyk bokeh link</v>
      </c>
      <c r="T48" s="49" t="s">
        <v>10</v>
      </c>
      <c r="U48" s="26" t="str">
        <f t="shared" si="5"/>
        <v>Exploit-DB bokeh link</v>
      </c>
      <c r="V48" s="49" t="s">
        <v>10</v>
      </c>
      <c r="W48" s="49" t="s">
        <v>32</v>
      </c>
    </row>
    <row r="49" spans="1:23" ht="60" x14ac:dyDescent="0.25">
      <c r="A49" s="38">
        <v>46</v>
      </c>
      <c r="B49" s="37" t="s">
        <v>609</v>
      </c>
      <c r="C49" s="38" t="s">
        <v>610</v>
      </c>
      <c r="D49" s="26" t="str">
        <f t="shared" si="13"/>
        <v>https://pypi.org/project/boltons/23.0.0</v>
      </c>
      <c r="E49" s="27">
        <v>44977</v>
      </c>
      <c r="F49" s="34" t="s">
        <v>1380</v>
      </c>
      <c r="G49" s="61" t="str">
        <f t="shared" si="12"/>
        <v>https://pypi.org/project/boltons/25.0.0</v>
      </c>
      <c r="H49" s="32">
        <v>45691</v>
      </c>
      <c r="I49" s="47" t="s">
        <v>1446</v>
      </c>
      <c r="J49" s="47" t="s">
        <v>1441</v>
      </c>
      <c r="K49" s="26" t="s">
        <v>1379</v>
      </c>
      <c r="L49" s="26" t="str">
        <f t="shared" si="14"/>
        <v>https://github.com/mahmoud/boltons/security</v>
      </c>
      <c r="M49" s="31" t="s">
        <v>9</v>
      </c>
      <c r="N49" s="28"/>
      <c r="O49" s="29" t="str">
        <f t="shared" si="2"/>
        <v>NVD NIST boltons link</v>
      </c>
      <c r="P49" s="49" t="s">
        <v>10</v>
      </c>
      <c r="Q49" s="26" t="str">
        <f t="shared" si="3"/>
        <v>CVE MITRE boltons link</v>
      </c>
      <c r="R49" s="49" t="s">
        <v>10</v>
      </c>
      <c r="S49" s="29" t="str">
        <f t="shared" ref="S49:S112" si="15">HYPERLINK(CONCATENATE("https://security.snyk.io/vuln/pip?search=",$B49),CONCATENATE("Snyk ",$B49," link"))</f>
        <v>Snyk boltons link</v>
      </c>
      <c r="T49" s="49" t="s">
        <v>10</v>
      </c>
      <c r="U49" s="26" t="str">
        <f t="shared" si="5"/>
        <v>Exploit-DB boltons link</v>
      </c>
      <c r="V49" s="49" t="s">
        <v>10</v>
      </c>
      <c r="W49" s="49" t="s">
        <v>32</v>
      </c>
    </row>
    <row r="50" spans="1:23" ht="45" x14ac:dyDescent="0.25">
      <c r="A50" s="38">
        <v>47</v>
      </c>
      <c r="B50" s="37" t="s">
        <v>611</v>
      </c>
      <c r="C50" s="49" t="s">
        <v>612</v>
      </c>
      <c r="D50" s="26" t="str">
        <f t="shared" si="13"/>
        <v>https://pypi.org/project/boto/2.49.0</v>
      </c>
      <c r="E50" s="27">
        <v>43293</v>
      </c>
      <c r="F50" s="55" t="s">
        <v>612</v>
      </c>
      <c r="G50" s="61" t="str">
        <f t="shared" si="12"/>
        <v>https://pypi.org/project/boto/2.49.0</v>
      </c>
      <c r="H50" s="32">
        <v>43293</v>
      </c>
      <c r="I50" s="28" t="s">
        <v>1367</v>
      </c>
      <c r="J50" s="47" t="s">
        <v>1441</v>
      </c>
      <c r="K50" s="26" t="s">
        <v>1381</v>
      </c>
      <c r="L50" s="26" t="str">
        <f t="shared" si="14"/>
        <v>https://github.com/boto/boto//security</v>
      </c>
      <c r="M50" s="31" t="s">
        <v>9</v>
      </c>
      <c r="N50" s="39" t="s">
        <v>1350</v>
      </c>
      <c r="O50" s="29" t="str">
        <f t="shared" si="2"/>
        <v>NVD NIST boto link</v>
      </c>
      <c r="P50" s="36" t="s">
        <v>31</v>
      </c>
      <c r="Q50" s="26" t="str">
        <f t="shared" si="3"/>
        <v>CVE MITRE boto link</v>
      </c>
      <c r="R50" s="49" t="s">
        <v>10</v>
      </c>
      <c r="S50" s="29" t="str">
        <f t="shared" si="15"/>
        <v>Snyk boto link</v>
      </c>
      <c r="T50" s="36" t="s">
        <v>31</v>
      </c>
      <c r="U50" s="26" t="str">
        <f t="shared" si="5"/>
        <v>Exploit-DB boto link</v>
      </c>
      <c r="V50" s="49" t="s">
        <v>10</v>
      </c>
      <c r="W50" s="44" t="s">
        <v>1434</v>
      </c>
    </row>
    <row r="51" spans="1:23" ht="45" x14ac:dyDescent="0.25">
      <c r="A51" s="38">
        <v>48</v>
      </c>
      <c r="B51" s="37" t="s">
        <v>613</v>
      </c>
      <c r="C51" s="38" t="s">
        <v>614</v>
      </c>
      <c r="D51" s="26" t="str">
        <f t="shared" si="13"/>
        <v>https://pypi.org/project/boto3/1.24.28</v>
      </c>
      <c r="E51" s="27">
        <v>44755</v>
      </c>
      <c r="F51" s="34" t="s">
        <v>1451</v>
      </c>
      <c r="G51" s="61" t="str">
        <f t="shared" si="12"/>
        <v>https://pypi.org/project/boto3/1.39.1</v>
      </c>
      <c r="H51" s="32">
        <v>45840</v>
      </c>
      <c r="I51" s="47" t="s">
        <v>1433</v>
      </c>
      <c r="J51" s="47" t="s">
        <v>1441</v>
      </c>
      <c r="K51" s="26" t="s">
        <v>1382</v>
      </c>
      <c r="L51" s="26" t="str">
        <f t="shared" si="14"/>
        <v>https://github.com/boto/boto3/security</v>
      </c>
      <c r="M51" s="31" t="s">
        <v>9</v>
      </c>
      <c r="N51" s="28"/>
      <c r="O51" s="29" t="str">
        <f t="shared" si="2"/>
        <v>NVD NIST boto3 link</v>
      </c>
      <c r="P51" s="36" t="s">
        <v>31</v>
      </c>
      <c r="Q51" s="26" t="str">
        <f t="shared" si="3"/>
        <v>CVE MITRE boto3 link</v>
      </c>
      <c r="R51" s="36" t="s">
        <v>31</v>
      </c>
      <c r="S51" s="29" t="str">
        <f t="shared" si="15"/>
        <v>Snyk boto3 link</v>
      </c>
      <c r="T51" s="36" t="s">
        <v>31</v>
      </c>
      <c r="U51" s="26" t="str">
        <f t="shared" si="5"/>
        <v>Exploit-DB boto3 link</v>
      </c>
      <c r="V51" s="49" t="s">
        <v>10</v>
      </c>
      <c r="W51" s="49" t="s">
        <v>32</v>
      </c>
    </row>
    <row r="52" spans="1:23" ht="60" x14ac:dyDescent="0.25">
      <c r="A52" s="38">
        <v>49</v>
      </c>
      <c r="B52" s="37" t="s">
        <v>615</v>
      </c>
      <c r="C52" s="38" t="s">
        <v>616</v>
      </c>
      <c r="D52" s="26" t="str">
        <f t="shared" si="13"/>
        <v>https://pypi.org/project/botocore/1.27.59</v>
      </c>
      <c r="E52" s="27">
        <v>44798</v>
      </c>
      <c r="F52" s="34" t="s">
        <v>1451</v>
      </c>
      <c r="G52" s="61" t="str">
        <f t="shared" si="12"/>
        <v>https://pypi.org/project/botocore/1.39.1</v>
      </c>
      <c r="H52" s="32">
        <v>45840</v>
      </c>
      <c r="I52" s="47" t="s">
        <v>1433</v>
      </c>
      <c r="J52" s="47" t="s">
        <v>1441</v>
      </c>
      <c r="K52" s="26" t="s">
        <v>1383</v>
      </c>
      <c r="L52" s="26" t="str">
        <f t="shared" si="14"/>
        <v>https://github.com/boto/botocore/security</v>
      </c>
      <c r="M52" s="31" t="s">
        <v>9</v>
      </c>
      <c r="N52" s="28"/>
      <c r="O52" s="29" t="str">
        <f t="shared" si="2"/>
        <v>NVD NIST botocore link</v>
      </c>
      <c r="P52" s="36" t="s">
        <v>31</v>
      </c>
      <c r="Q52" s="26" t="str">
        <f>HYPERLINK(CONCATENATE("https://cve.mitre.org/cgi-bin/cvekey.cgi?keyword=",$B52),CONCATENATE("CVE MITRE ",$B52," link"))</f>
        <v>CVE MITRE botocore link</v>
      </c>
      <c r="R52" s="36" t="s">
        <v>31</v>
      </c>
      <c r="S52" s="29" t="str">
        <f t="shared" si="15"/>
        <v>Snyk botocore link</v>
      </c>
      <c r="T52" s="36" t="s">
        <v>31</v>
      </c>
      <c r="U52" s="26" t="str">
        <f t="shared" si="5"/>
        <v>Exploit-DB botocore link</v>
      </c>
      <c r="V52" s="49" t="s">
        <v>10</v>
      </c>
      <c r="W52" s="49" t="s">
        <v>32</v>
      </c>
    </row>
    <row r="53" spans="1:23" ht="60" x14ac:dyDescent="0.25">
      <c r="A53" s="38">
        <v>50</v>
      </c>
      <c r="B53" s="37" t="s">
        <v>617</v>
      </c>
      <c r="C53" s="38" t="s">
        <v>576</v>
      </c>
      <c r="D53" s="26" t="str">
        <f t="shared" si="13"/>
        <v>https://pypi.org/project/Bottleneck/1.4.0</v>
      </c>
      <c r="E53" s="27">
        <v>45461</v>
      </c>
      <c r="F53" s="34" t="s">
        <v>952</v>
      </c>
      <c r="G53" s="61" t="str">
        <f t="shared" si="12"/>
        <v>https://pypi.org/project/Bottleneck/1.5.0</v>
      </c>
      <c r="H53" s="32">
        <v>45791</v>
      </c>
      <c r="I53" s="47" t="s">
        <v>1433</v>
      </c>
      <c r="J53" s="47" t="s">
        <v>1441</v>
      </c>
      <c r="K53" s="26" t="s">
        <v>1384</v>
      </c>
      <c r="L53" s="26" t="str">
        <f t="shared" si="14"/>
        <v>https://github.com/pydata/bottleneck/security</v>
      </c>
      <c r="M53" s="31" t="s">
        <v>9</v>
      </c>
      <c r="N53" s="28"/>
      <c r="O53" s="29" t="str">
        <f t="shared" si="2"/>
        <v>NVD NIST Bottleneck link</v>
      </c>
      <c r="P53" s="49" t="s">
        <v>10</v>
      </c>
      <c r="Q53" s="26" t="str">
        <f t="shared" si="3"/>
        <v>CVE MITRE Bottleneck link</v>
      </c>
      <c r="R53" s="49" t="s">
        <v>10</v>
      </c>
      <c r="S53" s="29" t="str">
        <f t="shared" si="15"/>
        <v>Snyk Bottleneck link</v>
      </c>
      <c r="T53" s="49" t="s">
        <v>10</v>
      </c>
      <c r="U53" s="26" t="str">
        <f t="shared" si="5"/>
        <v>Exploit-DB Bottleneck link</v>
      </c>
      <c r="V53" s="49" t="s">
        <v>10</v>
      </c>
      <c r="W53" s="49" t="s">
        <v>32</v>
      </c>
    </row>
    <row r="54" spans="1:23" ht="45" x14ac:dyDescent="0.25">
      <c r="A54" s="38">
        <v>51</v>
      </c>
      <c r="B54" s="37" t="s">
        <v>618</v>
      </c>
      <c r="C54" s="38" t="s">
        <v>619</v>
      </c>
      <c r="D54" s="26" t="str">
        <f t="shared" si="13"/>
        <v>https://pypi.org/project/Brotli/1.0.9</v>
      </c>
      <c r="E54" s="27">
        <v>44071</v>
      </c>
      <c r="F54" s="34" t="s">
        <v>678</v>
      </c>
      <c r="G54" s="61" t="str">
        <f t="shared" si="12"/>
        <v>https://pypi.org/project/Brotli/1.1.0</v>
      </c>
      <c r="H54" s="32">
        <v>45177</v>
      </c>
      <c r="I54" s="28" t="s">
        <v>1367</v>
      </c>
      <c r="J54" s="57" t="s">
        <v>1445</v>
      </c>
      <c r="K54" s="26" t="s">
        <v>1385</v>
      </c>
      <c r="L54" s="26" t="str">
        <f t="shared" si="14"/>
        <v>https://github.com/google/brotli/security</v>
      </c>
      <c r="M54" s="31" t="s">
        <v>9</v>
      </c>
      <c r="N54" s="28"/>
      <c r="O54" s="29" t="str">
        <f t="shared" si="2"/>
        <v>NVD NIST Brotli link</v>
      </c>
      <c r="P54" s="36" t="s">
        <v>31</v>
      </c>
      <c r="Q54" s="26" t="str">
        <f t="shared" si="3"/>
        <v>CVE MITRE Brotli link</v>
      </c>
      <c r="R54" s="36" t="s">
        <v>31</v>
      </c>
      <c r="S54" s="29" t="str">
        <f t="shared" si="15"/>
        <v>Snyk Brotli link</v>
      </c>
      <c r="T54" s="36" t="s">
        <v>31</v>
      </c>
      <c r="U54" s="26" t="str">
        <f t="shared" si="5"/>
        <v>Exploit-DB Brotli link</v>
      </c>
      <c r="V54" s="49" t="s">
        <v>10</v>
      </c>
      <c r="W54" s="49" t="s">
        <v>32</v>
      </c>
    </row>
    <row r="55" spans="1:23" ht="60" x14ac:dyDescent="0.25">
      <c r="A55" s="38">
        <v>52</v>
      </c>
      <c r="B55" s="37" t="s">
        <v>620</v>
      </c>
      <c r="C55" s="49" t="s">
        <v>551</v>
      </c>
      <c r="D55" s="26" t="str">
        <f t="shared" si="13"/>
        <v>https://pypi.org/project/brotlipy/0.7.0</v>
      </c>
      <c r="E55" s="27">
        <v>42885</v>
      </c>
      <c r="F55" s="55" t="s">
        <v>551</v>
      </c>
      <c r="G55" s="61" t="str">
        <f t="shared" si="12"/>
        <v>https://pypi.org/project/brotlipy/0.7.0</v>
      </c>
      <c r="H55" s="32">
        <v>42885</v>
      </c>
      <c r="I55" s="60" t="s">
        <v>1367</v>
      </c>
      <c r="J55" s="60" t="s">
        <v>1367</v>
      </c>
      <c r="K55" s="26" t="s">
        <v>1386</v>
      </c>
      <c r="L55" s="26" t="str">
        <f t="shared" si="14"/>
        <v>https://github.com/python-hyper/brotlicffi/security</v>
      </c>
      <c r="M55" s="31" t="s">
        <v>9</v>
      </c>
      <c r="N55" s="39" t="s">
        <v>1448</v>
      </c>
      <c r="O55" s="29" t="str">
        <f t="shared" si="2"/>
        <v>NVD NIST brotlipy link</v>
      </c>
      <c r="P55" s="49" t="s">
        <v>10</v>
      </c>
      <c r="Q55" s="26" t="str">
        <f t="shared" si="3"/>
        <v>CVE MITRE brotlipy link</v>
      </c>
      <c r="R55" s="49" t="s">
        <v>10</v>
      </c>
      <c r="S55" s="29" t="str">
        <f t="shared" si="15"/>
        <v>Snyk brotlipy link</v>
      </c>
      <c r="T55" s="49" t="s">
        <v>10</v>
      </c>
      <c r="U55" s="26" t="str">
        <f t="shared" si="5"/>
        <v>Exploit-DB brotlipy link</v>
      </c>
      <c r="V55" s="49" t="s">
        <v>10</v>
      </c>
      <c r="W55" s="44" t="s">
        <v>1434</v>
      </c>
    </row>
    <row r="56" spans="1:23" ht="60" x14ac:dyDescent="0.25">
      <c r="A56" s="38">
        <v>53</v>
      </c>
      <c r="B56" s="37" t="s">
        <v>621</v>
      </c>
      <c r="C56" s="38">
        <v>1.2</v>
      </c>
      <c r="D56" s="26" t="str">
        <f t="shared" si="13"/>
        <v>https://pypi.org/project/catboost/1.2</v>
      </c>
      <c r="E56" s="27">
        <v>45048</v>
      </c>
      <c r="F56" s="34" t="s">
        <v>1387</v>
      </c>
      <c r="G56" s="61" t="str">
        <f t="shared" si="12"/>
        <v>https://pypi.org/project/catboost/1.2.8</v>
      </c>
      <c r="H56" s="32">
        <v>45790</v>
      </c>
      <c r="I56" s="60" t="s">
        <v>1367</v>
      </c>
      <c r="J56" s="47" t="s">
        <v>1441</v>
      </c>
      <c r="K56" s="26" t="s">
        <v>1388</v>
      </c>
      <c r="L56" s="26" t="str">
        <f t="shared" si="14"/>
        <v>https://github.com/catboost/catboost/security</v>
      </c>
      <c r="M56" s="31" t="s">
        <v>9</v>
      </c>
      <c r="N56" s="28"/>
      <c r="O56" s="29" t="str">
        <f t="shared" si="2"/>
        <v>NVD NIST catboost link</v>
      </c>
      <c r="P56" s="49" t="s">
        <v>10</v>
      </c>
      <c r="Q56" s="26" t="str">
        <f t="shared" si="3"/>
        <v>CVE MITRE catboost link</v>
      </c>
      <c r="R56" s="36" t="s">
        <v>31</v>
      </c>
      <c r="S56" s="29" t="str">
        <f t="shared" si="15"/>
        <v>Snyk catboost link</v>
      </c>
      <c r="T56" s="49" t="s">
        <v>10</v>
      </c>
      <c r="U56" s="26" t="str">
        <f t="shared" si="5"/>
        <v>Exploit-DB catboost link</v>
      </c>
      <c r="V56" s="49" t="s">
        <v>10</v>
      </c>
      <c r="W56" s="49" t="s">
        <v>32</v>
      </c>
    </row>
    <row r="57" spans="1:23" ht="60" x14ac:dyDescent="0.25">
      <c r="A57" s="38">
        <v>54</v>
      </c>
      <c r="B57" s="37" t="s">
        <v>622</v>
      </c>
      <c r="C57" s="38" t="s">
        <v>623</v>
      </c>
      <c r="D57" s="26" t="str">
        <f t="shared" si="13"/>
        <v>https://pypi.org/project/certifi/2023.5.7</v>
      </c>
      <c r="E57" s="27">
        <v>45053</v>
      </c>
      <c r="F57" s="34" t="s">
        <v>1389</v>
      </c>
      <c r="G57" s="61" t="str">
        <f t="shared" si="12"/>
        <v>https://pypi.org/project/certifi/2025.6.15</v>
      </c>
      <c r="H57" s="32">
        <v>45823</v>
      </c>
      <c r="I57" s="47" t="s">
        <v>1446</v>
      </c>
      <c r="J57" s="47" t="s">
        <v>1441</v>
      </c>
      <c r="K57" s="26" t="s">
        <v>1390</v>
      </c>
      <c r="L57" s="26" t="str">
        <f t="shared" si="14"/>
        <v>https://github.com/certifi/python-certifi/security</v>
      </c>
      <c r="M57" s="36" t="s">
        <v>31</v>
      </c>
      <c r="N57" s="28"/>
      <c r="O57" s="29" t="str">
        <f t="shared" si="2"/>
        <v>NVD NIST certifi link</v>
      </c>
      <c r="P57" s="49" t="s">
        <v>10</v>
      </c>
      <c r="Q57" s="26" t="str">
        <f t="shared" si="3"/>
        <v>CVE MITRE certifi link</v>
      </c>
      <c r="R57" s="36" t="s">
        <v>31</v>
      </c>
      <c r="S57" s="29" t="str">
        <f t="shared" si="15"/>
        <v>Snyk certifi link</v>
      </c>
      <c r="T57" s="36" t="s">
        <v>31</v>
      </c>
      <c r="U57" s="26" t="str">
        <f t="shared" si="5"/>
        <v>Exploit-DB certifi link</v>
      </c>
      <c r="V57" s="36" t="s">
        <v>31</v>
      </c>
      <c r="W57" s="49" t="s">
        <v>32</v>
      </c>
    </row>
    <row r="58" spans="1:23" ht="60" x14ac:dyDescent="0.25">
      <c r="A58" s="38">
        <v>55</v>
      </c>
      <c r="B58" s="37" t="s">
        <v>624</v>
      </c>
      <c r="C58" s="38" t="s">
        <v>625</v>
      </c>
      <c r="D58" s="26" t="str">
        <f t="shared" si="13"/>
        <v>https://pypi.org/project/cffi/1.15.1</v>
      </c>
      <c r="E58" s="27">
        <v>44743</v>
      </c>
      <c r="F58" s="34" t="s">
        <v>1391</v>
      </c>
      <c r="G58" s="61" t="str">
        <f t="shared" si="12"/>
        <v>https://pypi.org/project/cffi/1.17.1</v>
      </c>
      <c r="H58" s="32">
        <v>45540</v>
      </c>
      <c r="I58" s="47" t="s">
        <v>1431</v>
      </c>
      <c r="J58" s="60" t="s">
        <v>1367</v>
      </c>
      <c r="K58" s="26" t="s">
        <v>1392</v>
      </c>
      <c r="L58" s="26" t="str">
        <f t="shared" si="14"/>
        <v>https://github.com/python-cffi/cffi/security</v>
      </c>
      <c r="M58" s="31" t="s">
        <v>9</v>
      </c>
      <c r="N58" s="28"/>
      <c r="O58" s="29" t="str">
        <f t="shared" si="2"/>
        <v>NVD NIST cffi link</v>
      </c>
      <c r="P58" s="36" t="s">
        <v>31</v>
      </c>
      <c r="Q58" s="26" t="str">
        <f t="shared" si="3"/>
        <v>CVE MITRE cffi link</v>
      </c>
      <c r="R58" s="49" t="s">
        <v>10</v>
      </c>
      <c r="S58" s="29" t="str">
        <f t="shared" si="15"/>
        <v>Snyk cffi link</v>
      </c>
      <c r="T58" s="36" t="s">
        <v>31</v>
      </c>
      <c r="U58" s="26" t="str">
        <f t="shared" si="5"/>
        <v>Exploit-DB cffi link</v>
      </c>
      <c r="V58" s="49" t="s">
        <v>10</v>
      </c>
      <c r="W58" s="49" t="s">
        <v>32</v>
      </c>
    </row>
    <row r="59" spans="1:23" ht="60" x14ac:dyDescent="0.25">
      <c r="A59" s="38">
        <v>56</v>
      </c>
      <c r="B59" s="37" t="s">
        <v>626</v>
      </c>
      <c r="C59" s="38" t="s">
        <v>627</v>
      </c>
      <c r="D59" s="26" t="str">
        <f t="shared" si="13"/>
        <v>https://pypi.org/project/chardet/4.0.0</v>
      </c>
      <c r="E59" s="27">
        <v>44176</v>
      </c>
      <c r="F59" s="34" t="s">
        <v>1393</v>
      </c>
      <c r="G59" s="61" t="str">
        <f t="shared" si="12"/>
        <v>https://pypi.org/project/chardet/5.2.0</v>
      </c>
      <c r="H59" s="32">
        <v>45140</v>
      </c>
      <c r="I59" s="47" t="s">
        <v>1446</v>
      </c>
      <c r="J59" s="47" t="s">
        <v>1441</v>
      </c>
      <c r="K59" s="26" t="s">
        <v>1394</v>
      </c>
      <c r="L59" s="26" t="str">
        <f t="shared" si="14"/>
        <v>https://github.com/chardet/chardet/security</v>
      </c>
      <c r="M59" s="31" t="s">
        <v>9</v>
      </c>
      <c r="N59" s="28"/>
      <c r="O59" s="29" t="str">
        <f t="shared" si="2"/>
        <v>NVD NIST chardet link</v>
      </c>
      <c r="P59" s="49" t="s">
        <v>10</v>
      </c>
      <c r="Q59" s="26" t="str">
        <f t="shared" si="3"/>
        <v>CVE MITRE chardet link</v>
      </c>
      <c r="R59" s="49" t="s">
        <v>10</v>
      </c>
      <c r="S59" s="29" t="str">
        <f t="shared" si="15"/>
        <v>Snyk chardet link</v>
      </c>
      <c r="T59" s="49" t="s">
        <v>10</v>
      </c>
      <c r="U59" s="26" t="str">
        <f t="shared" si="5"/>
        <v>Exploit-DB chardet link</v>
      </c>
      <c r="V59" s="49" t="s">
        <v>10</v>
      </c>
      <c r="W59" s="49" t="s">
        <v>32</v>
      </c>
    </row>
    <row r="60" spans="1:23" ht="75" x14ac:dyDescent="0.25">
      <c r="A60" s="38">
        <v>57</v>
      </c>
      <c r="B60" s="37" t="s">
        <v>628</v>
      </c>
      <c r="C60" s="38" t="s">
        <v>629</v>
      </c>
      <c r="D60" s="26" t="str">
        <f>HYPERLINK(_xlfn.CONCAT("https://pypi.org/project/",$B60,"/",$C60))</f>
        <v>https://pypi.org/project/charset-normalizer/2.0.4</v>
      </c>
      <c r="E60" s="27">
        <v>44408</v>
      </c>
      <c r="F60" s="34" t="s">
        <v>664</v>
      </c>
      <c r="G60" s="61" t="str">
        <f t="shared" si="12"/>
        <v>https://pypi.org/project/charset-normalizer/3.4.2</v>
      </c>
      <c r="H60" s="32">
        <v>45779</v>
      </c>
      <c r="I60" s="47" t="s">
        <v>1446</v>
      </c>
      <c r="J60" s="47" t="s">
        <v>1441</v>
      </c>
      <c r="K60" s="26" t="s">
        <v>1395</v>
      </c>
      <c r="L60" s="26" t="str">
        <f t="shared" si="14"/>
        <v>https://github.com/jawah/charset_normalizer/security</v>
      </c>
      <c r="M60" s="31" t="s">
        <v>9</v>
      </c>
      <c r="N60" s="28"/>
      <c r="O60" s="29" t="str">
        <f t="shared" si="2"/>
        <v>NVD NIST charset-normalizer link</v>
      </c>
      <c r="P60" s="49" t="s">
        <v>10</v>
      </c>
      <c r="Q60" s="26" t="str">
        <f t="shared" si="3"/>
        <v>CVE MITRE charset-normalizer link</v>
      </c>
      <c r="R60" s="49" t="s">
        <v>10</v>
      </c>
      <c r="S60" s="29" t="str">
        <f t="shared" si="15"/>
        <v>Snyk charset-normalizer link</v>
      </c>
      <c r="T60" s="49" t="s">
        <v>10</v>
      </c>
      <c r="U60" s="26" t="str">
        <f t="shared" si="5"/>
        <v>Exploit-DB charset-normalizer link</v>
      </c>
      <c r="V60" s="49" t="s">
        <v>10</v>
      </c>
      <c r="W60" s="49" t="s">
        <v>32</v>
      </c>
    </row>
    <row r="61" spans="1:23" ht="60" x14ac:dyDescent="0.25">
      <c r="A61" s="38">
        <v>58</v>
      </c>
      <c r="B61" s="37" t="s">
        <v>630</v>
      </c>
      <c r="C61" s="38" t="s">
        <v>631</v>
      </c>
      <c r="D61" s="26" t="str">
        <f t="shared" ref="D61:D124" si="16">HYPERLINK(_xlfn.CONCAT("https://pypi.org/project/",$B61,"/",$C61))</f>
        <v>https://pypi.org/project/click/8.0.4</v>
      </c>
      <c r="E61" s="27">
        <v>44611</v>
      </c>
      <c r="F61" s="34" t="s">
        <v>1396</v>
      </c>
      <c r="G61" s="61" t="str">
        <f t="shared" si="12"/>
        <v>https://pypi.org/project/click/8.2.1</v>
      </c>
      <c r="H61" s="32">
        <v>45798</v>
      </c>
      <c r="I61" s="47" t="s">
        <v>1432</v>
      </c>
      <c r="J61" s="47" t="s">
        <v>1441</v>
      </c>
      <c r="K61" s="26" t="s">
        <v>1397</v>
      </c>
      <c r="L61" s="26" t="str">
        <f t="shared" si="14"/>
        <v>https://github.com/pallets/click/security</v>
      </c>
      <c r="M61" s="31" t="s">
        <v>9</v>
      </c>
      <c r="N61" s="28"/>
      <c r="O61" s="29" t="str">
        <f t="shared" si="2"/>
        <v>NVD NIST click link</v>
      </c>
      <c r="P61" s="36" t="s">
        <v>31</v>
      </c>
      <c r="Q61" s="26" t="str">
        <f t="shared" si="3"/>
        <v>CVE MITRE click link</v>
      </c>
      <c r="R61" s="64" t="s">
        <v>1493</v>
      </c>
      <c r="S61" s="29" t="str">
        <f t="shared" si="15"/>
        <v>Snyk click link</v>
      </c>
      <c r="T61" s="49" t="s">
        <v>10</v>
      </c>
      <c r="U61" s="26" t="str">
        <f t="shared" si="5"/>
        <v>Exploit-DB click link</v>
      </c>
      <c r="V61" s="36" t="s">
        <v>31</v>
      </c>
      <c r="W61" s="64" t="s">
        <v>1494</v>
      </c>
    </row>
    <row r="62" spans="1:23" ht="60" x14ac:dyDescent="0.25">
      <c r="A62" s="38">
        <v>59</v>
      </c>
      <c r="B62" s="37" t="s">
        <v>632</v>
      </c>
      <c r="C62" s="38" t="s">
        <v>633</v>
      </c>
      <c r="D62" s="26" t="str">
        <f t="shared" si="16"/>
        <v>https://pypi.org/project/cloudpickle/2.2.1</v>
      </c>
      <c r="E62" s="27">
        <v>44945</v>
      </c>
      <c r="F62" s="34" t="s">
        <v>608</v>
      </c>
      <c r="G62" s="61" t="str">
        <f t="shared" si="12"/>
        <v>https://pypi.org/project/cloudpickle/3.1.1</v>
      </c>
      <c r="H62" s="32">
        <v>45672</v>
      </c>
      <c r="I62" s="47" t="s">
        <v>1431</v>
      </c>
      <c r="J62" s="47" t="s">
        <v>1441</v>
      </c>
      <c r="K62" s="26" t="s">
        <v>1398</v>
      </c>
      <c r="L62" s="26" t="str">
        <f t="shared" si="14"/>
        <v>https://github.com/cloudpipe/cloudpickle/security</v>
      </c>
      <c r="M62" s="31" t="s">
        <v>9</v>
      </c>
      <c r="N62" s="28"/>
      <c r="O62" s="29" t="str">
        <f t="shared" si="2"/>
        <v>NVD NIST cloudpickle link</v>
      </c>
      <c r="P62" s="36" t="s">
        <v>31</v>
      </c>
      <c r="Q62" s="26" t="str">
        <f t="shared" si="3"/>
        <v>CVE MITRE cloudpickle link</v>
      </c>
      <c r="R62" s="36" t="s">
        <v>31</v>
      </c>
      <c r="S62" s="29" t="str">
        <f t="shared" si="15"/>
        <v>Snyk cloudpickle link</v>
      </c>
      <c r="T62" s="49" t="s">
        <v>10</v>
      </c>
      <c r="U62" s="26" t="str">
        <f t="shared" si="5"/>
        <v>Exploit-DB cloudpickle link</v>
      </c>
      <c r="V62" s="49" t="s">
        <v>10</v>
      </c>
      <c r="W62" s="49" t="s">
        <v>32</v>
      </c>
    </row>
    <row r="63" spans="1:23" ht="60" x14ac:dyDescent="0.25">
      <c r="A63" s="38">
        <v>60</v>
      </c>
      <c r="B63" s="37" t="s">
        <v>634</v>
      </c>
      <c r="C63" s="38" t="s">
        <v>635</v>
      </c>
      <c r="D63" s="26" t="str">
        <f t="shared" si="16"/>
        <v>https://pypi.org/project/clyent/1.2.2</v>
      </c>
      <c r="E63" s="45">
        <v>42412</v>
      </c>
      <c r="F63" s="34" t="s">
        <v>918</v>
      </c>
      <c r="G63" s="61" t="str">
        <f t="shared" si="12"/>
        <v>https://pypi.org/project/clyent/1.2.1</v>
      </c>
      <c r="H63" s="32">
        <v>42412</v>
      </c>
      <c r="I63" s="60" t="s">
        <v>1367</v>
      </c>
      <c r="J63" s="60" t="s">
        <v>1367</v>
      </c>
      <c r="K63" s="26" t="s">
        <v>1399</v>
      </c>
      <c r="L63" s="26" t="str">
        <f t="shared" si="14"/>
        <v>https://github.com/anaconda-graveyard/clyent/security</v>
      </c>
      <c r="M63" s="31" t="s">
        <v>9</v>
      </c>
      <c r="N63" s="28"/>
      <c r="O63" s="29" t="str">
        <f t="shared" si="2"/>
        <v>NVD NIST clyent link</v>
      </c>
      <c r="P63" s="49" t="s">
        <v>10</v>
      </c>
      <c r="Q63" s="26" t="str">
        <f t="shared" si="3"/>
        <v>CVE MITRE clyent link</v>
      </c>
      <c r="R63" s="49" t="s">
        <v>10</v>
      </c>
      <c r="S63" s="29" t="str">
        <f t="shared" si="15"/>
        <v>Snyk clyent link</v>
      </c>
      <c r="T63" s="49" t="s">
        <v>10</v>
      </c>
      <c r="U63" s="26" t="str">
        <f t="shared" si="5"/>
        <v>Exploit-DB clyent link</v>
      </c>
      <c r="V63" s="49" t="s">
        <v>10</v>
      </c>
      <c r="W63" s="49" t="s">
        <v>32</v>
      </c>
    </row>
    <row r="64" spans="1:23" ht="75" x14ac:dyDescent="0.25">
      <c r="A64" s="38">
        <v>61</v>
      </c>
      <c r="B64" s="37" t="s">
        <v>636</v>
      </c>
      <c r="C64" s="49" t="s">
        <v>637</v>
      </c>
      <c r="D64" s="26" t="str">
        <f t="shared" si="16"/>
        <v>https://pypi.org/project/colorama/0.4.6</v>
      </c>
      <c r="E64" s="27">
        <v>44859</v>
      </c>
      <c r="F64" s="55" t="s">
        <v>637</v>
      </c>
      <c r="G64" s="61" t="str">
        <f t="shared" si="12"/>
        <v>https://pypi.org/project/colorama/0.4.6</v>
      </c>
      <c r="H64" s="32">
        <v>44859</v>
      </c>
      <c r="I64" s="47" t="s">
        <v>1466</v>
      </c>
      <c r="J64" s="47" t="s">
        <v>1441</v>
      </c>
      <c r="K64" s="26" t="s">
        <v>1400</v>
      </c>
      <c r="L64" s="26" t="str">
        <f t="shared" si="14"/>
        <v>https://github.com/tartley/colorama/security</v>
      </c>
      <c r="M64" s="31" t="s">
        <v>9</v>
      </c>
      <c r="N64" s="28"/>
      <c r="O64" s="29" t="str">
        <f t="shared" si="2"/>
        <v>NVD NIST colorama link</v>
      </c>
      <c r="P64" s="49" t="s">
        <v>10</v>
      </c>
      <c r="Q64" s="26" t="str">
        <f t="shared" si="3"/>
        <v>CVE MITRE colorama link</v>
      </c>
      <c r="R64" s="49" t="s">
        <v>10</v>
      </c>
      <c r="S64" s="29" t="str">
        <f t="shared" si="15"/>
        <v>Snyk colorama link</v>
      </c>
      <c r="T64" s="36" t="s">
        <v>31</v>
      </c>
      <c r="U64" s="26" t="str">
        <f t="shared" si="5"/>
        <v>Exploit-DB colorama link</v>
      </c>
      <c r="V64" s="49" t="s">
        <v>10</v>
      </c>
      <c r="W64" s="49" t="s">
        <v>32</v>
      </c>
    </row>
    <row r="65" spans="1:23" ht="60" x14ac:dyDescent="0.25">
      <c r="A65" s="38">
        <v>62</v>
      </c>
      <c r="B65" s="37" t="s">
        <v>638</v>
      </c>
      <c r="C65" s="38" t="s">
        <v>639</v>
      </c>
      <c r="D65" s="26" t="str">
        <f t="shared" si="16"/>
        <v>https://pypi.org/project/colorcet/3.0.1</v>
      </c>
      <c r="E65" s="27">
        <v>44838</v>
      </c>
      <c r="F65" s="34" t="s">
        <v>803</v>
      </c>
      <c r="G65" s="61" t="str">
        <f t="shared" si="12"/>
        <v>https://pypi.org/project/colorcet/3.1.0</v>
      </c>
      <c r="H65" s="32">
        <v>45352</v>
      </c>
      <c r="I65" s="47" t="s">
        <v>1446</v>
      </c>
      <c r="J65" s="47" t="s">
        <v>1441</v>
      </c>
      <c r="K65" s="26" t="s">
        <v>1401</v>
      </c>
      <c r="L65" s="26" t="str">
        <f t="shared" si="14"/>
        <v>https://github.com/holoviz/colorcet/security</v>
      </c>
      <c r="M65" s="31" t="s">
        <v>9</v>
      </c>
      <c r="N65" s="28"/>
      <c r="O65" s="29" t="str">
        <f t="shared" si="2"/>
        <v>NVD NIST colorcet link</v>
      </c>
      <c r="P65" s="49" t="s">
        <v>10</v>
      </c>
      <c r="Q65" s="26" t="str">
        <f t="shared" si="3"/>
        <v>CVE MITRE colorcet link</v>
      </c>
      <c r="R65" s="49" t="s">
        <v>10</v>
      </c>
      <c r="S65" s="29" t="str">
        <f t="shared" si="15"/>
        <v>Snyk colorcet link</v>
      </c>
      <c r="T65" s="49" t="s">
        <v>10</v>
      </c>
      <c r="U65" s="26" t="str">
        <f t="shared" si="5"/>
        <v>Exploit-DB colorcet link</v>
      </c>
      <c r="V65" s="49" t="s">
        <v>10</v>
      </c>
      <c r="W65" s="49" t="s">
        <v>32</v>
      </c>
    </row>
    <row r="66" spans="1:23" ht="60" x14ac:dyDescent="0.25">
      <c r="A66" s="38">
        <v>63</v>
      </c>
      <c r="B66" s="37" t="s">
        <v>640</v>
      </c>
      <c r="C66" s="38" t="s">
        <v>641</v>
      </c>
      <c r="D66" s="26" t="str">
        <f t="shared" si="16"/>
        <v>https://pypi.org/project/comm/0.1.2</v>
      </c>
      <c r="E66" s="27">
        <v>44903</v>
      </c>
      <c r="F66" s="34" t="s">
        <v>946</v>
      </c>
      <c r="G66" s="61" t="str">
        <f t="shared" si="12"/>
        <v>https://pypi.org/project/comm/0.2.2</v>
      </c>
      <c r="H66" s="32">
        <v>45364</v>
      </c>
      <c r="I66" s="47" t="s">
        <v>1431</v>
      </c>
      <c r="J66" s="60" t="s">
        <v>1367</v>
      </c>
      <c r="K66" s="26" t="s">
        <v>1403</v>
      </c>
      <c r="L66" s="26" t="str">
        <f t="shared" si="14"/>
        <v>https://github.com/ipython/comm/security</v>
      </c>
      <c r="M66" s="31" t="s">
        <v>9</v>
      </c>
      <c r="N66" s="28"/>
      <c r="O66" s="29" t="str">
        <f t="shared" si="2"/>
        <v>NVD NIST comm link</v>
      </c>
      <c r="P66" s="64" t="s">
        <v>1493</v>
      </c>
      <c r="Q66" s="26" t="str">
        <f>HYPERLINK(CONCATENATE("https://cve.mitre.org/cgi-bin/cvekey.cgi?keyword=",$B66),CONCATENATE("CVE MITRE ",$B66," link"))</f>
        <v>CVE MITRE comm link</v>
      </c>
      <c r="R66" s="64" t="s">
        <v>1493</v>
      </c>
      <c r="S66" s="29" t="str">
        <f t="shared" si="15"/>
        <v>Snyk comm link</v>
      </c>
      <c r="T66" s="36" t="s">
        <v>31</v>
      </c>
      <c r="U66" s="26" t="str">
        <f t="shared" si="5"/>
        <v>Exploit-DB comm link</v>
      </c>
      <c r="V66" s="36" t="s">
        <v>31</v>
      </c>
      <c r="W66" s="64" t="s">
        <v>1494</v>
      </c>
    </row>
    <row r="67" spans="1:23" ht="60" x14ac:dyDescent="0.25">
      <c r="A67" s="38">
        <v>64</v>
      </c>
      <c r="B67" s="37" t="s">
        <v>642</v>
      </c>
      <c r="C67" s="38" t="s">
        <v>536</v>
      </c>
      <c r="D67" s="26" t="str">
        <f t="shared" si="16"/>
        <v>https://pypi.org/project/comtypes/1.2.0</v>
      </c>
      <c r="E67" s="27">
        <v>45076</v>
      </c>
      <c r="F67" s="34" t="s">
        <v>1404</v>
      </c>
      <c r="G67" s="61" t="str">
        <f t="shared" ref="G67:G130" si="17">HYPERLINK(_xlfn.CONCAT("https://pypi.org/project/",$B67,"/",$F67))</f>
        <v>https://pypi.org/project/comtypes/1.4.11</v>
      </c>
      <c r="H67" s="32">
        <v>45792</v>
      </c>
      <c r="I67" s="47" t="s">
        <v>1431</v>
      </c>
      <c r="J67" s="47" t="s">
        <v>1441</v>
      </c>
      <c r="K67" s="26" t="s">
        <v>1405</v>
      </c>
      <c r="L67" s="26" t="str">
        <f t="shared" si="14"/>
        <v>https://github.com/enthought/comtypes/security</v>
      </c>
      <c r="M67" s="31" t="s">
        <v>9</v>
      </c>
      <c r="N67" s="28"/>
      <c r="O67" s="29" t="str">
        <f t="shared" ref="O67:O130" si="18">HYPERLINK(_xlfn.CONCAT("https://nvd.nist.gov/vuln/search/results?form_type=Basic&amp;results_type=overview&amp;query=",$B67,"&amp;search_type=all&amp;isCpeNameSearch=false"),CONCATENATE("NVD NIST ",$B67," link"))</f>
        <v>NVD NIST comtypes link</v>
      </c>
      <c r="P67" s="49" t="s">
        <v>10</v>
      </c>
      <c r="Q67" s="26" t="str">
        <f t="shared" ref="Q67:Q130" si="19">HYPERLINK(CONCATENATE("https://cve.mitre.org/cgi-bin/cvekey.cgi?keyword=",$B67),CONCATENATE("CVE MITRE ",$B67," link"))</f>
        <v>CVE MITRE comtypes link</v>
      </c>
      <c r="R67" s="49" t="s">
        <v>10</v>
      </c>
      <c r="S67" s="29" t="str">
        <f t="shared" si="15"/>
        <v>Snyk comtypes link</v>
      </c>
      <c r="T67" s="49" t="s">
        <v>10</v>
      </c>
      <c r="U67" s="26" t="str">
        <f t="shared" si="5"/>
        <v>Exploit-DB comtypes link</v>
      </c>
      <c r="V67" s="49" t="s">
        <v>10</v>
      </c>
      <c r="W67" s="49" t="s">
        <v>32</v>
      </c>
    </row>
    <row r="68" spans="1:23" ht="45" x14ac:dyDescent="0.25">
      <c r="A68" s="38">
        <v>65</v>
      </c>
      <c r="B68" s="37" t="s">
        <v>643</v>
      </c>
      <c r="C68" s="38" t="s">
        <v>644</v>
      </c>
      <c r="D68" s="26" t="str">
        <f t="shared" si="16"/>
        <v>https://pypi.org/project/conda/23.5.2</v>
      </c>
      <c r="E68" s="60" t="s">
        <v>1367</v>
      </c>
      <c r="F68" s="34" t="s">
        <v>1497</v>
      </c>
      <c r="G68" s="61" t="str">
        <f t="shared" si="17"/>
        <v>https://pypi.org/project/conda/4.3.16</v>
      </c>
      <c r="H68" s="32">
        <v>42848</v>
      </c>
      <c r="I68" s="28"/>
      <c r="J68" s="47" t="s">
        <v>1441</v>
      </c>
      <c r="K68" s="26" t="s">
        <v>1496</v>
      </c>
      <c r="L68" s="26" t="str">
        <f t="shared" si="14"/>
        <v>https://github.com/conda/conda/security</v>
      </c>
      <c r="M68" s="31" t="s">
        <v>9</v>
      </c>
      <c r="N68" s="39" t="s">
        <v>1495</v>
      </c>
      <c r="O68" s="29" t="str">
        <f t="shared" si="18"/>
        <v>NVD NIST conda link</v>
      </c>
      <c r="P68" s="28"/>
      <c r="Q68" s="26" t="str">
        <f t="shared" si="19"/>
        <v>CVE MITRE conda link</v>
      </c>
      <c r="R68" s="28"/>
      <c r="S68" s="29" t="str">
        <f t="shared" si="15"/>
        <v>Snyk conda link</v>
      </c>
      <c r="T68" s="28"/>
      <c r="U68" s="26" t="str">
        <f t="shared" ref="U68:U131" si="20">HYPERLINK(CONCATENATE("https://www.exploit-db.com/search?q=",$B68,"&amp;verified=true"),CONCATENATE("Exploit-DB ",$B68," link"))</f>
        <v>Exploit-DB conda link</v>
      </c>
      <c r="V68" s="28"/>
      <c r="W68" s="64" t="s">
        <v>1494</v>
      </c>
    </row>
    <row r="69" spans="1:23" ht="45" x14ac:dyDescent="0.25">
      <c r="A69" s="38">
        <v>66</v>
      </c>
      <c r="B69" s="37" t="s">
        <v>645</v>
      </c>
      <c r="C69" s="38" t="s">
        <v>646</v>
      </c>
      <c r="D69" s="26" t="str">
        <f t="shared" si="16"/>
        <v>https://pypi.org/project/conda-build/3.25.0</v>
      </c>
      <c r="E69" s="60" t="s">
        <v>1367</v>
      </c>
      <c r="F69" s="34"/>
      <c r="G69" s="61" t="str">
        <f t="shared" si="17"/>
        <v>https://pypi.org/project/conda-build/</v>
      </c>
      <c r="H69" s="32"/>
      <c r="I69" s="28"/>
      <c r="J69" s="53"/>
      <c r="K69" s="26"/>
      <c r="L69" s="26" t="str">
        <f t="shared" si="14"/>
        <v>/security</v>
      </c>
      <c r="M69" s="28"/>
      <c r="N69" s="28"/>
      <c r="O69" s="29" t="str">
        <f t="shared" si="18"/>
        <v>NVD NIST conda-build link</v>
      </c>
      <c r="P69" s="28"/>
      <c r="Q69" s="26" t="str">
        <f t="shared" si="19"/>
        <v>CVE MITRE conda-build link</v>
      </c>
      <c r="R69" s="28"/>
      <c r="S69" s="29" t="str">
        <f t="shared" si="15"/>
        <v>Snyk conda-build link</v>
      </c>
      <c r="T69" s="28"/>
      <c r="U69" s="26" t="str">
        <f t="shared" si="20"/>
        <v>Exploit-DB conda-build link</v>
      </c>
      <c r="V69" s="28"/>
      <c r="W69" s="64" t="s">
        <v>1494</v>
      </c>
    </row>
    <row r="70" spans="1:23" ht="60" x14ac:dyDescent="0.25">
      <c r="A70" s="38">
        <v>67</v>
      </c>
      <c r="B70" s="37" t="s">
        <v>647</v>
      </c>
      <c r="C70" s="38" t="s">
        <v>648</v>
      </c>
      <c r="D70" s="26" t="str">
        <f t="shared" si="16"/>
        <v>https://pypi.org/project/conda-content-trust/0.1.3</v>
      </c>
      <c r="E70" s="62" t="s">
        <v>1333</v>
      </c>
      <c r="F70" s="62" t="s">
        <v>1333</v>
      </c>
      <c r="G70" s="62" t="s">
        <v>1333</v>
      </c>
      <c r="H70" s="62" t="s">
        <v>1333</v>
      </c>
      <c r="I70" s="28"/>
      <c r="J70" s="53"/>
      <c r="K70" s="26"/>
      <c r="L70" s="26" t="str">
        <f t="shared" si="14"/>
        <v>/security</v>
      </c>
      <c r="M70" s="28"/>
      <c r="N70" s="28"/>
      <c r="O70" s="29" t="str">
        <f t="shared" si="18"/>
        <v>NVD NIST conda-content-trust link</v>
      </c>
      <c r="P70" s="28"/>
      <c r="Q70" s="26" t="str">
        <f t="shared" si="19"/>
        <v>CVE MITRE conda-content-trust link</v>
      </c>
      <c r="R70" s="28"/>
      <c r="S70" s="29" t="str">
        <f t="shared" si="15"/>
        <v>Snyk conda-content-trust link</v>
      </c>
      <c r="T70" s="28"/>
      <c r="U70" s="26" t="str">
        <f t="shared" si="20"/>
        <v>Exploit-DB conda-content-trust link</v>
      </c>
      <c r="V70" s="28"/>
      <c r="W70" s="64" t="s">
        <v>1494</v>
      </c>
    </row>
    <row r="71" spans="1:23" ht="45" x14ac:dyDescent="0.25">
      <c r="A71" s="38">
        <v>68</v>
      </c>
      <c r="B71" s="37" t="s">
        <v>649</v>
      </c>
      <c r="C71" s="38" t="s">
        <v>650</v>
      </c>
      <c r="D71" s="26" t="str">
        <f t="shared" si="16"/>
        <v>https://pypi.org/project/conda_index/0.2.3</v>
      </c>
      <c r="E71" s="62" t="s">
        <v>1333</v>
      </c>
      <c r="F71" s="62" t="s">
        <v>1333</v>
      </c>
      <c r="G71" s="62" t="s">
        <v>1333</v>
      </c>
      <c r="H71" s="62" t="s">
        <v>1333</v>
      </c>
      <c r="I71" s="28"/>
      <c r="J71" s="53"/>
      <c r="K71" s="26"/>
      <c r="L71" s="26" t="str">
        <f t="shared" si="14"/>
        <v>/security</v>
      </c>
      <c r="M71" s="28"/>
      <c r="N71" s="28"/>
      <c r="O71" s="29" t="str">
        <f t="shared" si="18"/>
        <v>NVD NIST conda_index link</v>
      </c>
      <c r="P71" s="28"/>
      <c r="Q71" s="26" t="str">
        <f t="shared" si="19"/>
        <v>CVE MITRE conda_index link</v>
      </c>
      <c r="R71" s="28"/>
      <c r="S71" s="29" t="str">
        <f t="shared" si="15"/>
        <v>Snyk conda_index link</v>
      </c>
      <c r="T71" s="28"/>
      <c r="U71" s="26" t="str">
        <f t="shared" si="20"/>
        <v>Exploit-DB conda_index link</v>
      </c>
      <c r="V71" s="28"/>
      <c r="W71" s="64" t="s">
        <v>1494</v>
      </c>
    </row>
    <row r="72" spans="1:23" ht="60" x14ac:dyDescent="0.25">
      <c r="A72" s="38">
        <v>69</v>
      </c>
      <c r="B72" s="37" t="s">
        <v>651</v>
      </c>
      <c r="C72" s="38" t="s">
        <v>652</v>
      </c>
      <c r="D72" s="26" t="str">
        <f t="shared" si="16"/>
        <v>https://pypi.org/project/conda-libmamba-solver/23.5.0</v>
      </c>
      <c r="E72" s="62" t="s">
        <v>1333</v>
      </c>
      <c r="F72" s="62" t="s">
        <v>1333</v>
      </c>
      <c r="G72" s="62" t="s">
        <v>1333</v>
      </c>
      <c r="H72" s="62" t="s">
        <v>1333</v>
      </c>
      <c r="I72" s="28"/>
      <c r="J72" s="53"/>
      <c r="K72" s="26"/>
      <c r="L72" s="26" t="str">
        <f t="shared" si="14"/>
        <v>/security</v>
      </c>
      <c r="M72" s="28"/>
      <c r="N72" s="28"/>
      <c r="O72" s="29" t="str">
        <f t="shared" si="18"/>
        <v>NVD NIST conda-libmamba-solver link</v>
      </c>
      <c r="P72" s="28"/>
      <c r="Q72" s="26" t="str">
        <f t="shared" si="19"/>
        <v>CVE MITRE conda-libmamba-solver link</v>
      </c>
      <c r="R72" s="28"/>
      <c r="S72" s="29" t="str">
        <f t="shared" si="15"/>
        <v>Snyk conda-libmamba-solver link</v>
      </c>
      <c r="T72" s="28"/>
      <c r="U72" s="26" t="str">
        <f t="shared" si="20"/>
        <v>Exploit-DB conda-libmamba-solver link</v>
      </c>
      <c r="V72" s="28"/>
      <c r="W72" s="64" t="s">
        <v>1494</v>
      </c>
    </row>
    <row r="73" spans="1:23" ht="45" x14ac:dyDescent="0.25">
      <c r="A73" s="38">
        <v>70</v>
      </c>
      <c r="B73" s="37" t="s">
        <v>653</v>
      </c>
      <c r="C73" s="38" t="s">
        <v>654</v>
      </c>
      <c r="D73" s="26" t="str">
        <f t="shared" si="16"/>
        <v>https://pypi.org/project/conda-pack/0.6.0</v>
      </c>
      <c r="E73" s="62" t="s">
        <v>1333</v>
      </c>
      <c r="F73" s="62" t="s">
        <v>1333</v>
      </c>
      <c r="G73" s="62" t="s">
        <v>1333</v>
      </c>
      <c r="H73" s="62" t="s">
        <v>1333</v>
      </c>
      <c r="I73" s="28"/>
      <c r="J73" s="53"/>
      <c r="K73" s="26"/>
      <c r="L73" s="26" t="str">
        <f t="shared" si="14"/>
        <v>/security</v>
      </c>
      <c r="M73" s="28"/>
      <c r="N73" s="28"/>
      <c r="O73" s="29" t="str">
        <f t="shared" si="18"/>
        <v>NVD NIST conda-pack link</v>
      </c>
      <c r="P73" s="28"/>
      <c r="Q73" s="26" t="str">
        <f t="shared" si="19"/>
        <v>CVE MITRE conda-pack link</v>
      </c>
      <c r="R73" s="28"/>
      <c r="S73" s="29" t="str">
        <f t="shared" si="15"/>
        <v>Snyk conda-pack link</v>
      </c>
      <c r="T73" s="28"/>
      <c r="U73" s="26" t="str">
        <f t="shared" si="20"/>
        <v>Exploit-DB conda-pack link</v>
      </c>
      <c r="V73" s="28"/>
      <c r="W73" s="64" t="s">
        <v>1494</v>
      </c>
    </row>
    <row r="74" spans="1:23" ht="60" x14ac:dyDescent="0.25">
      <c r="A74" s="38">
        <v>71</v>
      </c>
      <c r="B74" s="37" t="s">
        <v>655</v>
      </c>
      <c r="C74" s="38" t="s">
        <v>656</v>
      </c>
      <c r="D74" s="26" t="str">
        <f t="shared" si="16"/>
        <v>https://pypi.org/project/conda-package-handling/2.1.0</v>
      </c>
      <c r="E74" s="62" t="s">
        <v>1333</v>
      </c>
      <c r="F74" s="62" t="s">
        <v>1333</v>
      </c>
      <c r="G74" s="62" t="s">
        <v>1333</v>
      </c>
      <c r="H74" s="62" t="s">
        <v>1333</v>
      </c>
      <c r="I74" s="28"/>
      <c r="J74" s="53"/>
      <c r="K74" s="26"/>
      <c r="L74" s="26" t="str">
        <f t="shared" si="14"/>
        <v>/security</v>
      </c>
      <c r="M74" s="28"/>
      <c r="N74" s="28"/>
      <c r="O74" s="29" t="str">
        <f t="shared" si="18"/>
        <v>NVD NIST conda-package-handling link</v>
      </c>
      <c r="P74" s="28"/>
      <c r="Q74" s="26" t="str">
        <f t="shared" si="19"/>
        <v>CVE MITRE conda-package-handling link</v>
      </c>
      <c r="R74" s="28"/>
      <c r="S74" s="29" t="str">
        <f t="shared" si="15"/>
        <v>Snyk conda-package-handling link</v>
      </c>
      <c r="T74" s="28"/>
      <c r="U74" s="26" t="str">
        <f t="shared" si="20"/>
        <v>Exploit-DB conda-package-handling link</v>
      </c>
      <c r="V74" s="28"/>
      <c r="W74" s="64" t="s">
        <v>1494</v>
      </c>
    </row>
    <row r="75" spans="1:23" ht="60" x14ac:dyDescent="0.25">
      <c r="A75" s="38">
        <v>72</v>
      </c>
      <c r="B75" s="37" t="s">
        <v>657</v>
      </c>
      <c r="C75" s="38" t="s">
        <v>658</v>
      </c>
      <c r="D75" s="26" t="str">
        <f t="shared" si="16"/>
        <v>https://pypi.org/project/conda_package_streaming/0.8.0</v>
      </c>
      <c r="E75" s="62" t="s">
        <v>1333</v>
      </c>
      <c r="F75" s="62" t="s">
        <v>1333</v>
      </c>
      <c r="G75" s="62" t="s">
        <v>1333</v>
      </c>
      <c r="H75" s="62" t="s">
        <v>1333</v>
      </c>
      <c r="I75" s="28"/>
      <c r="J75" s="53"/>
      <c r="K75" s="26"/>
      <c r="L75" s="26" t="str">
        <f t="shared" si="14"/>
        <v>/security</v>
      </c>
      <c r="M75" s="28"/>
      <c r="N75" s="28"/>
      <c r="O75" s="29" t="str">
        <f t="shared" si="18"/>
        <v>NVD NIST conda_package_streaming link</v>
      </c>
      <c r="P75" s="28"/>
      <c r="Q75" s="26" t="str">
        <f t="shared" si="19"/>
        <v>CVE MITRE conda_package_streaming link</v>
      </c>
      <c r="R75" s="28"/>
      <c r="S75" s="29" t="str">
        <f t="shared" si="15"/>
        <v>Snyk conda_package_streaming link</v>
      </c>
      <c r="T75" s="28"/>
      <c r="U75" s="26" t="str">
        <f t="shared" si="20"/>
        <v>Exploit-DB conda_package_streaming link</v>
      </c>
      <c r="V75" s="28"/>
      <c r="W75" s="64" t="s">
        <v>1494</v>
      </c>
    </row>
    <row r="76" spans="1:23" ht="45" x14ac:dyDescent="0.25">
      <c r="A76" s="38">
        <v>73</v>
      </c>
      <c r="B76" s="37" t="s">
        <v>659</v>
      </c>
      <c r="C76" s="38" t="s">
        <v>660</v>
      </c>
      <c r="D76" s="26" t="str">
        <f t="shared" si="16"/>
        <v>https://pypi.org/project/conda-repo-cli/1.0.41</v>
      </c>
      <c r="E76" s="62" t="s">
        <v>1333</v>
      </c>
      <c r="F76" s="62" t="s">
        <v>1333</v>
      </c>
      <c r="G76" s="62" t="s">
        <v>1333</v>
      </c>
      <c r="H76" s="62" t="s">
        <v>1333</v>
      </c>
      <c r="I76" s="28"/>
      <c r="J76" s="53"/>
      <c r="K76" s="26"/>
      <c r="L76" s="26" t="str">
        <f t="shared" si="14"/>
        <v>/security</v>
      </c>
      <c r="M76" s="28"/>
      <c r="N76" s="28"/>
      <c r="O76" s="29" t="str">
        <f t="shared" si="18"/>
        <v>NVD NIST conda-repo-cli link</v>
      </c>
      <c r="P76" s="28"/>
      <c r="Q76" s="26" t="str">
        <f t="shared" si="19"/>
        <v>CVE MITRE conda-repo-cli link</v>
      </c>
      <c r="R76" s="28"/>
      <c r="S76" s="29" t="str">
        <f t="shared" si="15"/>
        <v>Snyk conda-repo-cli link</v>
      </c>
      <c r="T76" s="28"/>
      <c r="U76" s="26" t="str">
        <f t="shared" si="20"/>
        <v>Exploit-DB conda-repo-cli link</v>
      </c>
      <c r="V76" s="28"/>
      <c r="W76" s="64" t="s">
        <v>1494</v>
      </c>
    </row>
    <row r="77" spans="1:23" ht="45" x14ac:dyDescent="0.25">
      <c r="A77" s="38">
        <v>74</v>
      </c>
      <c r="B77" s="37" t="s">
        <v>661</v>
      </c>
      <c r="C77" s="38" t="s">
        <v>662</v>
      </c>
      <c r="D77" s="26" t="str">
        <f t="shared" si="16"/>
        <v>https://pypi.org/project/conda-token/0.4.0</v>
      </c>
      <c r="E77" s="62" t="s">
        <v>1333</v>
      </c>
      <c r="F77" s="62" t="s">
        <v>1333</v>
      </c>
      <c r="G77" s="62" t="s">
        <v>1333</v>
      </c>
      <c r="H77" s="62" t="s">
        <v>1333</v>
      </c>
      <c r="I77" s="28"/>
      <c r="J77" s="53"/>
      <c r="K77" s="26"/>
      <c r="L77" s="26" t="str">
        <f t="shared" si="14"/>
        <v>/security</v>
      </c>
      <c r="M77" s="28"/>
      <c r="N77" s="28"/>
      <c r="O77" s="29" t="str">
        <f t="shared" si="18"/>
        <v>NVD NIST conda-token link</v>
      </c>
      <c r="P77" s="28"/>
      <c r="Q77" s="26" t="str">
        <f t="shared" si="19"/>
        <v>CVE MITRE conda-token link</v>
      </c>
      <c r="R77" s="28"/>
      <c r="S77" s="29" t="str">
        <f t="shared" si="15"/>
        <v>Snyk conda-token link</v>
      </c>
      <c r="T77" s="28"/>
      <c r="U77" s="26" t="str">
        <f t="shared" si="20"/>
        <v>Exploit-DB conda-token link</v>
      </c>
      <c r="V77" s="28"/>
      <c r="W77" s="64" t="s">
        <v>1494</v>
      </c>
    </row>
    <row r="78" spans="1:23" ht="45" x14ac:dyDescent="0.25">
      <c r="A78" s="38">
        <v>75</v>
      </c>
      <c r="B78" s="37" t="s">
        <v>663</v>
      </c>
      <c r="C78" s="38" t="s">
        <v>664</v>
      </c>
      <c r="D78" s="26" t="str">
        <f t="shared" si="16"/>
        <v>https://pypi.org/project/conda-verify/3.4.2</v>
      </c>
      <c r="E78" s="62" t="s">
        <v>1333</v>
      </c>
      <c r="F78" s="62" t="s">
        <v>1333</v>
      </c>
      <c r="G78" s="62" t="s">
        <v>1333</v>
      </c>
      <c r="H78" s="62" t="s">
        <v>1333</v>
      </c>
      <c r="I78" s="28"/>
      <c r="J78" s="53"/>
      <c r="K78" s="26"/>
      <c r="L78" s="26" t="str">
        <f t="shared" si="14"/>
        <v>/security</v>
      </c>
      <c r="M78" s="28"/>
      <c r="N78" s="28"/>
      <c r="O78" s="29" t="str">
        <f t="shared" si="18"/>
        <v>NVD NIST conda-verify link</v>
      </c>
      <c r="P78" s="28"/>
      <c r="Q78" s="26" t="str">
        <f t="shared" si="19"/>
        <v>CVE MITRE conda-verify link</v>
      </c>
      <c r="R78" s="28"/>
      <c r="S78" s="29" t="str">
        <f t="shared" si="15"/>
        <v>Snyk conda-verify link</v>
      </c>
      <c r="T78" s="28"/>
      <c r="U78" s="26" t="str">
        <f t="shared" si="20"/>
        <v>Exploit-DB conda-verify link</v>
      </c>
      <c r="V78" s="28"/>
      <c r="W78" s="64" t="s">
        <v>1494</v>
      </c>
    </row>
    <row r="79" spans="1:23" ht="60" x14ac:dyDescent="0.25">
      <c r="A79" s="38">
        <v>76</v>
      </c>
      <c r="B79" s="37" t="s">
        <v>665</v>
      </c>
      <c r="C79" s="38" t="s">
        <v>666</v>
      </c>
      <c r="D79" s="26" t="str">
        <f t="shared" si="16"/>
        <v>https://pypi.org/project/constantly/15.1.0</v>
      </c>
      <c r="E79" s="27">
        <v>42227</v>
      </c>
      <c r="F79" s="34" t="s">
        <v>1406</v>
      </c>
      <c r="G79" s="61" t="str">
        <f t="shared" si="17"/>
        <v>https://pypi.org/project/constantly/23.10.4</v>
      </c>
      <c r="H79" s="32">
        <v>45228</v>
      </c>
      <c r="I79" s="47" t="s">
        <v>1431</v>
      </c>
      <c r="J79" s="60" t="s">
        <v>1367</v>
      </c>
      <c r="K79" s="26" t="s">
        <v>1407</v>
      </c>
      <c r="L79" s="26" t="str">
        <f t="shared" si="14"/>
        <v>https://github.com/twisted/constantly/security</v>
      </c>
      <c r="M79" s="31" t="s">
        <v>9</v>
      </c>
      <c r="N79" s="28"/>
      <c r="O79" s="29" t="str">
        <f t="shared" si="18"/>
        <v>NVD NIST constantly link</v>
      </c>
      <c r="P79" s="64" t="s">
        <v>1493</v>
      </c>
      <c r="Q79" s="26" t="str">
        <f t="shared" si="19"/>
        <v>CVE MITRE constantly link</v>
      </c>
      <c r="R79" s="64" t="s">
        <v>1493</v>
      </c>
      <c r="S79" s="29" t="str">
        <f t="shared" si="15"/>
        <v>Snyk constantly link</v>
      </c>
      <c r="T79" s="49" t="s">
        <v>10</v>
      </c>
      <c r="U79" s="26" t="str">
        <f t="shared" si="20"/>
        <v>Exploit-DB constantly link</v>
      </c>
      <c r="V79" s="49" t="s">
        <v>10</v>
      </c>
      <c r="W79" s="64" t="s">
        <v>1494</v>
      </c>
    </row>
    <row r="80" spans="1:23" ht="60" x14ac:dyDescent="0.25">
      <c r="A80" s="38">
        <v>77</v>
      </c>
      <c r="B80" s="37" t="s">
        <v>667</v>
      </c>
      <c r="C80" s="38" t="s">
        <v>668</v>
      </c>
      <c r="D80" s="26" t="str">
        <f t="shared" si="16"/>
        <v>https://pypi.org/project/contextlib2/21.6.0</v>
      </c>
      <c r="E80" s="27">
        <v>44374</v>
      </c>
      <c r="F80" s="34" t="s">
        <v>668</v>
      </c>
      <c r="G80" s="61" t="str">
        <f t="shared" si="17"/>
        <v>https://pypi.org/project/contextlib2/21.6.0</v>
      </c>
      <c r="H80" s="32">
        <v>44374</v>
      </c>
      <c r="I80" s="47" t="s">
        <v>1447</v>
      </c>
      <c r="J80" s="47" t="s">
        <v>1441</v>
      </c>
      <c r="K80" s="26" t="s">
        <v>1492</v>
      </c>
      <c r="L80" s="26" t="str">
        <f t="shared" si="14"/>
        <v>https://github.com/jazzband/contextlib2/security</v>
      </c>
      <c r="M80" s="31" t="s">
        <v>9</v>
      </c>
      <c r="N80" s="28"/>
      <c r="O80" s="29" t="str">
        <f t="shared" si="18"/>
        <v>NVD NIST contextlib2 link</v>
      </c>
      <c r="P80" s="49" t="s">
        <v>10</v>
      </c>
      <c r="Q80" s="26" t="str">
        <f t="shared" si="19"/>
        <v>CVE MITRE contextlib2 link</v>
      </c>
      <c r="R80" s="49" t="s">
        <v>10</v>
      </c>
      <c r="S80" s="29" t="str">
        <f t="shared" si="15"/>
        <v>Snyk contextlib2 link</v>
      </c>
      <c r="T80" s="49" t="s">
        <v>10</v>
      </c>
      <c r="U80" s="26" t="str">
        <f t="shared" si="20"/>
        <v>Exploit-DB contextlib2 link</v>
      </c>
      <c r="V80" s="49" t="s">
        <v>10</v>
      </c>
      <c r="W80" s="49" t="s">
        <v>32</v>
      </c>
    </row>
    <row r="81" spans="1:23" ht="60" x14ac:dyDescent="0.25">
      <c r="A81" s="38">
        <v>78</v>
      </c>
      <c r="B81" s="37" t="s">
        <v>669</v>
      </c>
      <c r="C81" s="38" t="s">
        <v>670</v>
      </c>
      <c r="D81" s="26" t="str">
        <f t="shared" si="16"/>
        <v>https://pypi.org/project/contourpy/1.0.5</v>
      </c>
      <c r="E81" s="27">
        <v>44806</v>
      </c>
      <c r="F81" s="34" t="s">
        <v>1323</v>
      </c>
      <c r="G81" s="61" t="str">
        <f t="shared" si="17"/>
        <v>https://pypi.org/project/contourpy/1.3.2</v>
      </c>
      <c r="H81" s="32">
        <v>45763</v>
      </c>
      <c r="I81" s="47" t="s">
        <v>1432</v>
      </c>
      <c r="J81" s="47" t="s">
        <v>1441</v>
      </c>
      <c r="K81" s="26" t="s">
        <v>1408</v>
      </c>
      <c r="L81" s="26" t="str">
        <f t="shared" si="14"/>
        <v>https://github.com/contourpy/contourpy/security</v>
      </c>
      <c r="M81" s="31" t="s">
        <v>9</v>
      </c>
      <c r="N81" s="28"/>
      <c r="O81" s="29" t="str">
        <f t="shared" si="18"/>
        <v>NVD NIST contourpy link</v>
      </c>
      <c r="P81" s="49" t="s">
        <v>10</v>
      </c>
      <c r="Q81" s="26" t="str">
        <f t="shared" si="19"/>
        <v>CVE MITRE contourpy link</v>
      </c>
      <c r="R81" s="49" t="s">
        <v>10</v>
      </c>
      <c r="S81" s="29" t="str">
        <f t="shared" si="15"/>
        <v>Snyk contourpy link</v>
      </c>
      <c r="T81" s="49" t="s">
        <v>10</v>
      </c>
      <c r="U81" s="26" t="str">
        <f t="shared" si="20"/>
        <v>Exploit-DB contourpy link</v>
      </c>
      <c r="V81" s="49" t="s">
        <v>10</v>
      </c>
      <c r="W81" s="49" t="s">
        <v>32</v>
      </c>
    </row>
    <row r="82" spans="1:23" ht="60" x14ac:dyDescent="0.25">
      <c r="A82" s="38">
        <v>79</v>
      </c>
      <c r="B82" s="37" t="s">
        <v>671</v>
      </c>
      <c r="C82" s="40" t="s">
        <v>672</v>
      </c>
      <c r="D82" s="26" t="str">
        <f t="shared" si="16"/>
        <v>https://pypi.org/project/cookiecutter/1.7.3</v>
      </c>
      <c r="E82" s="27">
        <v>44330</v>
      </c>
      <c r="F82" s="34" t="s">
        <v>1409</v>
      </c>
      <c r="G82" s="61" t="str">
        <f t="shared" si="17"/>
        <v>https://pypi.org/project/cookiecutter/2.6.0</v>
      </c>
      <c r="H82" s="32">
        <v>45344</v>
      </c>
      <c r="I82" s="47" t="s">
        <v>1446</v>
      </c>
      <c r="J82" s="47" t="s">
        <v>1441</v>
      </c>
      <c r="K82" s="26" t="s">
        <v>1410</v>
      </c>
      <c r="L82" s="26" t="str">
        <f t="shared" si="14"/>
        <v>https://github.com/cookiecutter/cookiecutter/security</v>
      </c>
      <c r="M82" s="31" t="s">
        <v>9</v>
      </c>
      <c r="N82" s="66" t="s">
        <v>1473</v>
      </c>
      <c r="O82" s="29" t="str">
        <f t="shared" si="18"/>
        <v>NVD NIST cookiecutter link</v>
      </c>
      <c r="P82" s="36" t="s">
        <v>31</v>
      </c>
      <c r="Q82" s="26" t="str">
        <f t="shared" si="19"/>
        <v>CVE MITRE cookiecutter link</v>
      </c>
      <c r="R82" s="36" t="s">
        <v>31</v>
      </c>
      <c r="S82" s="29" t="str">
        <f t="shared" si="15"/>
        <v>Snyk cookiecutter link</v>
      </c>
      <c r="T82" s="36" t="s">
        <v>31</v>
      </c>
      <c r="U82" s="26" t="str">
        <f t="shared" si="20"/>
        <v>Exploit-DB cookiecutter link</v>
      </c>
      <c r="V82" s="49" t="s">
        <v>10</v>
      </c>
      <c r="W82" s="44" t="s">
        <v>1474</v>
      </c>
    </row>
    <row r="83" spans="1:23" ht="60" x14ac:dyDescent="0.25">
      <c r="A83" s="38">
        <v>80</v>
      </c>
      <c r="B83" s="37" t="s">
        <v>673</v>
      </c>
      <c r="C83" s="38" t="s">
        <v>674</v>
      </c>
      <c r="D83" s="26" t="str">
        <f t="shared" si="16"/>
        <v>https://pypi.org/project/coverage/7.2.7</v>
      </c>
      <c r="E83" s="27">
        <v>45107</v>
      </c>
      <c r="F83" s="34" t="s">
        <v>1420</v>
      </c>
      <c r="G83" s="61" t="str">
        <f t="shared" si="17"/>
        <v>https://pypi.org/project/coverage/7.9.1</v>
      </c>
      <c r="H83" s="32">
        <v>45821</v>
      </c>
      <c r="I83" s="47" t="s">
        <v>1433</v>
      </c>
      <c r="J83" s="47" t="s">
        <v>1441</v>
      </c>
      <c r="K83" s="26" t="s">
        <v>1421</v>
      </c>
      <c r="L83" s="26" t="str">
        <f t="shared" si="14"/>
        <v>https://github.com/nedbat/coveragepy/security</v>
      </c>
      <c r="M83" s="31" t="s">
        <v>9</v>
      </c>
      <c r="N83" s="28"/>
      <c r="O83" s="29" t="str">
        <f t="shared" si="18"/>
        <v>NVD NIST coverage link</v>
      </c>
      <c r="P83" s="64" t="s">
        <v>1493</v>
      </c>
      <c r="Q83" s="26" t="str">
        <f t="shared" si="19"/>
        <v>CVE MITRE coverage link</v>
      </c>
      <c r="R83" s="64" t="s">
        <v>1493</v>
      </c>
      <c r="S83" s="29" t="str">
        <f t="shared" si="15"/>
        <v>Snyk coverage link</v>
      </c>
      <c r="T83" s="49" t="s">
        <v>10</v>
      </c>
      <c r="U83" s="26" t="str">
        <f t="shared" si="20"/>
        <v>Exploit-DB coverage link</v>
      </c>
      <c r="V83" s="36" t="s">
        <v>31</v>
      </c>
      <c r="W83" s="64" t="s">
        <v>1494</v>
      </c>
    </row>
    <row r="84" spans="1:23" ht="60" x14ac:dyDescent="0.25">
      <c r="A84" s="38">
        <v>81</v>
      </c>
      <c r="B84" s="37" t="s">
        <v>675</v>
      </c>
      <c r="C84" s="56" t="s">
        <v>676</v>
      </c>
      <c r="D84" s="26" t="str">
        <f t="shared" si="16"/>
        <v>https://pypi.org/project/cryptography/39.0.1</v>
      </c>
      <c r="E84" s="27">
        <v>44965</v>
      </c>
      <c r="F84" s="34" t="s">
        <v>1460</v>
      </c>
      <c r="G84" s="61" t="str">
        <f t="shared" si="17"/>
        <v>https://pypi.org/project/cryptography/45.0.4</v>
      </c>
      <c r="H84" s="32">
        <v>45818</v>
      </c>
      <c r="I84" s="47" t="s">
        <v>1463</v>
      </c>
      <c r="J84" s="47" t="s">
        <v>1441</v>
      </c>
      <c r="K84" s="26" t="s">
        <v>1461</v>
      </c>
      <c r="L84" s="26" t="str">
        <f t="shared" si="14"/>
        <v>https://github.com/pyca/cryptography//security</v>
      </c>
      <c r="M84" s="36" t="s">
        <v>1462</v>
      </c>
      <c r="N84" s="58" t="s">
        <v>1539</v>
      </c>
      <c r="O84" s="29" t="str">
        <f t="shared" si="18"/>
        <v>NVD NIST cryptography link</v>
      </c>
      <c r="P84" s="36" t="s">
        <v>31</v>
      </c>
      <c r="Q84" s="26" t="str">
        <f t="shared" si="19"/>
        <v>CVE MITRE cryptography link</v>
      </c>
      <c r="R84" s="36" t="s">
        <v>31</v>
      </c>
      <c r="S84" s="29" t="str">
        <f t="shared" si="15"/>
        <v>Snyk cryptography link</v>
      </c>
      <c r="T84" s="36" t="s">
        <v>31</v>
      </c>
      <c r="U84" s="26" t="str">
        <f t="shared" si="20"/>
        <v>Exploit-DB cryptography link</v>
      </c>
      <c r="V84" s="36" t="s">
        <v>31</v>
      </c>
      <c r="W84" s="49" t="s">
        <v>32</v>
      </c>
    </row>
    <row r="85" spans="1:23" ht="60" x14ac:dyDescent="0.25">
      <c r="A85" s="38">
        <v>82</v>
      </c>
      <c r="B85" s="37" t="s">
        <v>677</v>
      </c>
      <c r="C85" s="38" t="s">
        <v>678</v>
      </c>
      <c r="D85" s="26" t="str">
        <f t="shared" si="16"/>
        <v>https://pypi.org/project/cssselect/1.1.0</v>
      </c>
      <c r="E85" s="27">
        <v>47339</v>
      </c>
      <c r="F85" s="34" t="s">
        <v>1257</v>
      </c>
      <c r="G85" s="61" t="str">
        <f t="shared" si="17"/>
        <v>https://pypi.org/project/cssselect/1.3.0</v>
      </c>
      <c r="H85" s="32">
        <v>45726</v>
      </c>
      <c r="I85" s="47" t="s">
        <v>1433</v>
      </c>
      <c r="J85" s="47" t="s">
        <v>1445</v>
      </c>
      <c r="K85" s="26" t="s">
        <v>1476</v>
      </c>
      <c r="L85" s="26" t="str">
        <f t="shared" si="14"/>
        <v>https://github.com/scrapy/cssselect/security</v>
      </c>
      <c r="M85" s="31" t="s">
        <v>9</v>
      </c>
      <c r="N85" s="28"/>
      <c r="O85" s="29" t="str">
        <f t="shared" si="18"/>
        <v>NVD NIST cssselect link</v>
      </c>
      <c r="P85" s="49" t="s">
        <v>10</v>
      </c>
      <c r="Q85" s="26" t="str">
        <f t="shared" si="19"/>
        <v>CVE MITRE cssselect link</v>
      </c>
      <c r="R85" s="49" t="s">
        <v>10</v>
      </c>
      <c r="S85" s="29" t="str">
        <f t="shared" si="15"/>
        <v>Snyk cssselect link</v>
      </c>
      <c r="T85" s="49" t="s">
        <v>10</v>
      </c>
      <c r="U85" s="26" t="str">
        <f t="shared" si="20"/>
        <v>Exploit-DB cssselect link</v>
      </c>
      <c r="V85" s="49" t="s">
        <v>10</v>
      </c>
      <c r="W85" s="49" t="s">
        <v>32</v>
      </c>
    </row>
    <row r="86" spans="1:23" ht="60" x14ac:dyDescent="0.25">
      <c r="A86" s="38">
        <v>83</v>
      </c>
      <c r="B86" s="37" t="s">
        <v>679</v>
      </c>
      <c r="C86" s="38" t="s">
        <v>680</v>
      </c>
      <c r="D86" s="26" t="str">
        <f t="shared" si="16"/>
        <v>https://pypi.org/project/cycler/0.11.0</v>
      </c>
      <c r="E86" s="27">
        <v>44468</v>
      </c>
      <c r="F86" s="34" t="s">
        <v>1471</v>
      </c>
      <c r="G86" s="61" t="str">
        <f t="shared" si="17"/>
        <v>https://pypi.org/project/cycler/0.12.1</v>
      </c>
      <c r="H86" s="32">
        <v>45145</v>
      </c>
      <c r="I86" s="47" t="s">
        <v>1431</v>
      </c>
      <c r="J86" s="47" t="s">
        <v>1445</v>
      </c>
      <c r="K86" s="26" t="s">
        <v>1472</v>
      </c>
      <c r="L86" s="26" t="str">
        <f t="shared" si="14"/>
        <v>https://github.com/matplotlib/cycler/security</v>
      </c>
      <c r="M86" s="31" t="s">
        <v>9</v>
      </c>
      <c r="N86" s="28"/>
      <c r="O86" s="29" t="str">
        <f t="shared" si="18"/>
        <v>NVD NIST cycler link</v>
      </c>
      <c r="P86" s="36" t="s">
        <v>31</v>
      </c>
      <c r="Q86" s="26" t="str">
        <f t="shared" si="19"/>
        <v>CVE MITRE cycler link</v>
      </c>
      <c r="R86" s="36" t="s">
        <v>31</v>
      </c>
      <c r="S86" s="29" t="str">
        <f t="shared" si="15"/>
        <v>Snyk cycler link</v>
      </c>
      <c r="T86" s="49" t="s">
        <v>10</v>
      </c>
      <c r="U86" s="26" t="str">
        <f t="shared" si="20"/>
        <v>Exploit-DB cycler link</v>
      </c>
      <c r="V86" s="49" t="s">
        <v>10</v>
      </c>
      <c r="W86" s="49" t="s">
        <v>32</v>
      </c>
    </row>
    <row r="87" spans="1:23" ht="45" x14ac:dyDescent="0.25">
      <c r="A87" s="38">
        <v>84</v>
      </c>
      <c r="B87" s="37" t="s">
        <v>681</v>
      </c>
      <c r="C87" s="38" t="s">
        <v>682</v>
      </c>
      <c r="D87" s="26" t="str">
        <f t="shared" si="16"/>
        <v>https://pypi.org/project/Cython/3.0.0</v>
      </c>
      <c r="E87" s="27">
        <v>45125</v>
      </c>
      <c r="F87" s="34" t="s">
        <v>1289</v>
      </c>
      <c r="G87" s="61" t="str">
        <f>HYPERLINK(_xlfn.CONCAT("https://pypi.org/project/",$B87,"/",$F87))</f>
        <v>https://pypi.org/project/Cython/3.1.2</v>
      </c>
      <c r="H87" s="32">
        <v>45847</v>
      </c>
      <c r="I87" s="47" t="s">
        <v>1431</v>
      </c>
      <c r="J87" s="47" t="s">
        <v>1441</v>
      </c>
      <c r="K87" s="26" t="s">
        <v>1475</v>
      </c>
      <c r="L87" s="26" t="str">
        <f t="shared" si="14"/>
        <v>https://github.com/cython/cython/security</v>
      </c>
      <c r="M87" s="31" t="s">
        <v>9</v>
      </c>
      <c r="N87" s="28"/>
      <c r="O87" s="29" t="str">
        <f t="shared" si="18"/>
        <v>NVD NIST Cython link</v>
      </c>
      <c r="P87" s="36" t="s">
        <v>31</v>
      </c>
      <c r="Q87" s="26" t="str">
        <f t="shared" si="19"/>
        <v>CVE MITRE Cython link</v>
      </c>
      <c r="R87" s="36" t="s">
        <v>31</v>
      </c>
      <c r="S87" s="29" t="str">
        <f t="shared" si="15"/>
        <v>Snyk Cython link</v>
      </c>
      <c r="T87" s="49" t="s">
        <v>10</v>
      </c>
      <c r="U87" s="26" t="str">
        <f t="shared" si="20"/>
        <v>Exploit-DB Cython link</v>
      </c>
      <c r="V87" s="49" t="s">
        <v>10</v>
      </c>
      <c r="W87" s="49" t="s">
        <v>32</v>
      </c>
    </row>
    <row r="88" spans="1:23" ht="45" x14ac:dyDescent="0.25">
      <c r="A88" s="38">
        <v>85</v>
      </c>
      <c r="B88" s="37" t="s">
        <v>683</v>
      </c>
      <c r="C88" s="38" t="s">
        <v>684</v>
      </c>
      <c r="D88" s="26" t="str">
        <f t="shared" si="16"/>
        <v>https://pypi.org/project/cytoolz/0.12.0</v>
      </c>
      <c r="E88" s="27">
        <v>44753</v>
      </c>
      <c r="F88" s="34" t="s">
        <v>774</v>
      </c>
      <c r="G88" s="61" t="str">
        <f t="shared" si="17"/>
        <v>https://pypi.org/project/cytoolz/1.0.1</v>
      </c>
      <c r="H88" s="32">
        <v>45639</v>
      </c>
      <c r="I88" s="47" t="s">
        <v>1431</v>
      </c>
      <c r="J88" s="47" t="s">
        <v>1441</v>
      </c>
      <c r="K88" s="26" t="s">
        <v>1477</v>
      </c>
      <c r="L88" s="26" t="str">
        <f t="shared" si="14"/>
        <v>https://github.com/pytoolz/cytoolz/security</v>
      </c>
      <c r="M88" s="31" t="s">
        <v>9</v>
      </c>
      <c r="N88" s="28"/>
      <c r="O88" s="29" t="str">
        <f t="shared" si="18"/>
        <v>NVD NIST cytoolz link</v>
      </c>
      <c r="P88" s="49" t="s">
        <v>10</v>
      </c>
      <c r="Q88" s="26" t="str">
        <f t="shared" si="19"/>
        <v>CVE MITRE cytoolz link</v>
      </c>
      <c r="R88" s="49" t="s">
        <v>10</v>
      </c>
      <c r="S88" s="29" t="str">
        <f t="shared" si="15"/>
        <v>Snyk cytoolz link</v>
      </c>
      <c r="T88" s="49" t="s">
        <v>10</v>
      </c>
      <c r="U88" s="26" t="str">
        <f t="shared" si="20"/>
        <v>Exploit-DB cytoolz link</v>
      </c>
      <c r="V88" s="49" t="s">
        <v>10</v>
      </c>
      <c r="W88" s="49" t="s">
        <v>32</v>
      </c>
    </row>
    <row r="89" spans="1:23" ht="90" x14ac:dyDescent="0.25">
      <c r="A89" s="38">
        <v>86</v>
      </c>
      <c r="B89" s="37" t="s">
        <v>685</v>
      </c>
      <c r="C89" s="38" t="s">
        <v>686</v>
      </c>
      <c r="D89" s="26" t="str">
        <f t="shared" si="16"/>
        <v>https://pypi.org/project/daal4py/2023.1.1</v>
      </c>
      <c r="E89" s="27">
        <v>45022</v>
      </c>
      <c r="F89" s="34" t="s">
        <v>1478</v>
      </c>
      <c r="G89" s="61" t="str">
        <f t="shared" si="17"/>
        <v>https://pypi.org/project/daal4py/2024.7.0</v>
      </c>
      <c r="H89" s="32">
        <v>45553</v>
      </c>
      <c r="I89" s="47" t="s">
        <v>1446</v>
      </c>
      <c r="J89" s="47" t="s">
        <v>1441</v>
      </c>
      <c r="K89" s="26" t="s">
        <v>1479</v>
      </c>
      <c r="L89" s="26" t="str">
        <f t="shared" si="14"/>
        <v>https://github.com/uxlfoundation/scikit-learn-intelex/security</v>
      </c>
      <c r="M89" s="31" t="s">
        <v>9</v>
      </c>
      <c r="N89" s="28"/>
      <c r="O89" s="29" t="str">
        <f t="shared" si="18"/>
        <v>NVD NIST daal4py link</v>
      </c>
      <c r="P89" s="49" t="s">
        <v>10</v>
      </c>
      <c r="Q89" s="26" t="str">
        <f t="shared" si="19"/>
        <v>CVE MITRE daal4py link</v>
      </c>
      <c r="R89" s="49" t="s">
        <v>10</v>
      </c>
      <c r="S89" s="29" t="str">
        <f t="shared" si="15"/>
        <v>Snyk daal4py link</v>
      </c>
      <c r="T89" s="49" t="s">
        <v>10</v>
      </c>
      <c r="U89" s="26" t="str">
        <f t="shared" si="20"/>
        <v>Exploit-DB daal4py link</v>
      </c>
      <c r="V89" s="49" t="s">
        <v>10</v>
      </c>
      <c r="W89" s="49" t="s">
        <v>32</v>
      </c>
    </row>
    <row r="90" spans="1:23" ht="45" x14ac:dyDescent="0.25">
      <c r="A90" s="38">
        <v>87</v>
      </c>
      <c r="B90" s="37" t="s">
        <v>687</v>
      </c>
      <c r="C90" s="38" t="s">
        <v>688</v>
      </c>
      <c r="D90" s="26" t="str">
        <f t="shared" si="16"/>
        <v>https://pypi.org/project/daff/1.3.46</v>
      </c>
      <c r="E90" s="27">
        <v>44048</v>
      </c>
      <c r="F90" s="34" t="s">
        <v>1480</v>
      </c>
      <c r="G90" s="61" t="str">
        <f t="shared" si="17"/>
        <v>https://pypi.org/project/daff/1.4.2</v>
      </c>
      <c r="H90" s="32">
        <v>45782</v>
      </c>
      <c r="I90" s="60" t="s">
        <v>1367</v>
      </c>
      <c r="J90" s="53" t="s">
        <v>1481</v>
      </c>
      <c r="K90" s="26" t="s">
        <v>1482</v>
      </c>
      <c r="L90" s="26" t="str">
        <f t="shared" si="14"/>
        <v>https://github.com/paulfitz/daff/security</v>
      </c>
      <c r="M90" s="31" t="s">
        <v>9</v>
      </c>
      <c r="N90" s="28"/>
      <c r="O90" s="29" t="str">
        <f t="shared" si="18"/>
        <v>NVD NIST daff link</v>
      </c>
      <c r="P90" s="36" t="s">
        <v>31</v>
      </c>
      <c r="Q90" s="26" t="str">
        <f t="shared" si="19"/>
        <v>CVE MITRE daff link</v>
      </c>
      <c r="R90" s="49" t="s">
        <v>10</v>
      </c>
      <c r="S90" s="29" t="str">
        <f t="shared" si="15"/>
        <v>Snyk daff link</v>
      </c>
      <c r="T90" s="49" t="s">
        <v>10</v>
      </c>
      <c r="U90" s="26" t="str">
        <f t="shared" si="20"/>
        <v>Exploit-DB daff link</v>
      </c>
      <c r="V90" s="36" t="s">
        <v>31</v>
      </c>
      <c r="W90" s="49" t="s">
        <v>32</v>
      </c>
    </row>
    <row r="91" spans="1:23" ht="60" x14ac:dyDescent="0.25">
      <c r="A91" s="38">
        <v>88</v>
      </c>
      <c r="B91" s="37" t="s">
        <v>689</v>
      </c>
      <c r="C91" s="38" t="s">
        <v>690</v>
      </c>
      <c r="D91" s="26" t="str">
        <f t="shared" si="16"/>
        <v>https://pypi.org/project/dash/2.11.1</v>
      </c>
      <c r="E91" s="27">
        <v>45107</v>
      </c>
      <c r="F91" s="34" t="s">
        <v>1418</v>
      </c>
      <c r="G91" s="61" t="str">
        <f t="shared" si="17"/>
        <v>https://pypi.org/project/dash/3.0.4</v>
      </c>
      <c r="H91" s="32">
        <v>45772</v>
      </c>
      <c r="I91" s="47" t="s">
        <v>1431</v>
      </c>
      <c r="J91" s="47" t="s">
        <v>1441</v>
      </c>
      <c r="K91" s="26" t="s">
        <v>1419</v>
      </c>
      <c r="L91" s="26" t="str">
        <f t="shared" si="14"/>
        <v>https://github.com/plotly/dash/security</v>
      </c>
      <c r="M91" s="31" t="s">
        <v>9</v>
      </c>
      <c r="N91" s="28"/>
      <c r="O91" s="29" t="str">
        <f t="shared" si="18"/>
        <v>NVD NIST dash link</v>
      </c>
      <c r="P91" s="64" t="s">
        <v>1493</v>
      </c>
      <c r="Q91" s="26" t="str">
        <f t="shared" si="19"/>
        <v>CVE MITRE dash link</v>
      </c>
      <c r="R91" s="64" t="s">
        <v>1493</v>
      </c>
      <c r="S91" s="29" t="str">
        <f t="shared" si="15"/>
        <v>Snyk dash link</v>
      </c>
      <c r="T91" s="36" t="s">
        <v>31</v>
      </c>
      <c r="U91" s="26" t="str">
        <f t="shared" si="20"/>
        <v>Exploit-DB dash link</v>
      </c>
      <c r="V91" s="36" t="s">
        <v>31</v>
      </c>
      <c r="W91" s="64" t="s">
        <v>1494</v>
      </c>
    </row>
    <row r="92" spans="1:23" ht="90" x14ac:dyDescent="0.25">
      <c r="A92" s="38">
        <v>89</v>
      </c>
      <c r="B92" s="37" t="s">
        <v>691</v>
      </c>
      <c r="C92" s="38" t="s">
        <v>606</v>
      </c>
      <c r="D92" s="26" t="str">
        <f t="shared" si="16"/>
        <v>https://pypi.org/project/dash-core-components/2.0.0</v>
      </c>
      <c r="E92" s="27">
        <v>44443</v>
      </c>
      <c r="F92" s="34" t="s">
        <v>606</v>
      </c>
      <c r="G92" s="61" t="str">
        <f t="shared" si="17"/>
        <v>https://pypi.org/project/dash-core-components/2.0.0</v>
      </c>
      <c r="H92" s="32">
        <v>44443</v>
      </c>
      <c r="I92" s="60" t="s">
        <v>1367</v>
      </c>
      <c r="J92" s="60" t="s">
        <v>1367</v>
      </c>
      <c r="K92" s="26" t="s">
        <v>1483</v>
      </c>
      <c r="L92" s="26" t="str">
        <f t="shared" si="14"/>
        <v>https://github.com/plotly/dash-core-components/security/security</v>
      </c>
      <c r="M92" s="31" t="s">
        <v>9</v>
      </c>
      <c r="N92" s="44" t="s">
        <v>1486</v>
      </c>
      <c r="O92" s="29" t="str">
        <f t="shared" si="18"/>
        <v>NVD NIST dash-core-components link</v>
      </c>
      <c r="P92" s="63" t="s">
        <v>1484</v>
      </c>
      <c r="Q92" s="26" t="str">
        <f t="shared" si="19"/>
        <v>CVE MITRE dash-core-components link</v>
      </c>
      <c r="R92" s="63" t="s">
        <v>1484</v>
      </c>
      <c r="S92" s="29" t="str">
        <f t="shared" si="15"/>
        <v>Snyk dash-core-components link</v>
      </c>
      <c r="T92" s="36" t="s">
        <v>31</v>
      </c>
      <c r="U92" s="26" t="str">
        <f t="shared" si="20"/>
        <v>Exploit-DB dash-core-components link</v>
      </c>
      <c r="V92" s="49" t="s">
        <v>10</v>
      </c>
      <c r="W92" s="44" t="s">
        <v>1485</v>
      </c>
    </row>
    <row r="93" spans="1:23" ht="75" x14ac:dyDescent="0.25">
      <c r="A93" s="38">
        <v>90</v>
      </c>
      <c r="B93" s="37" t="s">
        <v>692</v>
      </c>
      <c r="C93" s="38" t="s">
        <v>606</v>
      </c>
      <c r="D93" s="26" t="str">
        <f t="shared" si="16"/>
        <v>https://pypi.org/project/dash-html-components/2.0.0</v>
      </c>
      <c r="E93" s="27">
        <v>44443</v>
      </c>
      <c r="F93" s="34" t="s">
        <v>606</v>
      </c>
      <c r="G93" s="61" t="str">
        <f t="shared" si="17"/>
        <v>https://pypi.org/project/dash-html-components/2.0.0</v>
      </c>
      <c r="H93" s="32">
        <v>44443</v>
      </c>
      <c r="I93" s="60" t="s">
        <v>1367</v>
      </c>
      <c r="J93" s="60" t="s">
        <v>1367</v>
      </c>
      <c r="K93" s="26" t="s">
        <v>1417</v>
      </c>
      <c r="L93" s="26" t="str">
        <f>HYPERLINK(_xlfn.CONCAT($K93,"/security"))</f>
        <v>https://github.com/plotly/dash-html-components/security</v>
      </c>
      <c r="M93" s="31" t="s">
        <v>9</v>
      </c>
      <c r="N93" s="44" t="s">
        <v>1489</v>
      </c>
      <c r="O93" s="29" t="str">
        <f t="shared" si="18"/>
        <v>NVD NIST dash-html-components link</v>
      </c>
      <c r="P93" s="36" t="s">
        <v>31</v>
      </c>
      <c r="Q93" s="26" t="str">
        <f t="shared" si="19"/>
        <v>CVE MITRE dash-html-components link</v>
      </c>
      <c r="R93" s="36" t="s">
        <v>31</v>
      </c>
      <c r="S93" s="29" t="str">
        <f t="shared" si="15"/>
        <v>Snyk dash-html-components link</v>
      </c>
      <c r="T93" s="36" t="s">
        <v>31</v>
      </c>
      <c r="U93" s="26" t="str">
        <f t="shared" si="20"/>
        <v>Exploit-DB dash-html-components link</v>
      </c>
      <c r="V93" s="49" t="s">
        <v>10</v>
      </c>
      <c r="W93" s="44" t="s">
        <v>1485</v>
      </c>
    </row>
    <row r="94" spans="1:23" ht="75" x14ac:dyDescent="0.25">
      <c r="A94" s="38">
        <v>91</v>
      </c>
      <c r="B94" s="37" t="s">
        <v>693</v>
      </c>
      <c r="C94" s="38" t="s">
        <v>526</v>
      </c>
      <c r="D94" s="26" t="str">
        <f t="shared" si="16"/>
        <v>https://pypi.org/project/dash-renderer/1.9.1</v>
      </c>
      <c r="E94" s="27">
        <v>44295</v>
      </c>
      <c r="F94" s="34" t="s">
        <v>526</v>
      </c>
      <c r="G94" s="61" t="str">
        <f t="shared" si="17"/>
        <v>https://pypi.org/project/dash-renderer/1.9.1</v>
      </c>
      <c r="H94" s="32">
        <v>44295</v>
      </c>
      <c r="I94" s="60" t="s">
        <v>1367</v>
      </c>
      <c r="J94" s="60" t="s">
        <v>1367</v>
      </c>
      <c r="K94" s="26" t="s">
        <v>1487</v>
      </c>
      <c r="L94" s="26" t="str">
        <f t="shared" si="14"/>
        <v>https://github.com/plotly/dash-renderer/security</v>
      </c>
      <c r="M94" s="31" t="s">
        <v>9</v>
      </c>
      <c r="N94" s="44" t="s">
        <v>1488</v>
      </c>
      <c r="O94" s="29" t="str">
        <f t="shared" si="18"/>
        <v>NVD NIST dash-renderer link</v>
      </c>
      <c r="P94" s="49" t="s">
        <v>10</v>
      </c>
      <c r="Q94" s="26" t="str">
        <f t="shared" si="19"/>
        <v>CVE MITRE dash-renderer link</v>
      </c>
      <c r="R94" s="49" t="s">
        <v>10</v>
      </c>
      <c r="S94" s="29" t="str">
        <f t="shared" si="15"/>
        <v>Snyk dash-renderer link</v>
      </c>
      <c r="T94" s="49" t="s">
        <v>10</v>
      </c>
      <c r="U94" s="26" t="str">
        <f t="shared" si="20"/>
        <v>Exploit-DB dash-renderer link</v>
      </c>
      <c r="V94" s="49" t="s">
        <v>10</v>
      </c>
      <c r="W94" s="44" t="s">
        <v>1485</v>
      </c>
    </row>
    <row r="95" spans="1:23" ht="60" x14ac:dyDescent="0.25">
      <c r="A95" s="38">
        <v>92</v>
      </c>
      <c r="B95" s="46" t="s">
        <v>694</v>
      </c>
      <c r="C95" s="38" t="s">
        <v>695</v>
      </c>
      <c r="D95" s="26" t="str">
        <f t="shared" si="16"/>
        <v>https://pypi.org/project/dash-table/5.0.0</v>
      </c>
      <c r="E95" s="27">
        <v>44443</v>
      </c>
      <c r="F95" s="34" t="s">
        <v>695</v>
      </c>
      <c r="G95" s="61" t="str">
        <f t="shared" si="17"/>
        <v>https://pypi.org/project/dash-table/5.0.0</v>
      </c>
      <c r="H95" s="32">
        <v>44443</v>
      </c>
      <c r="I95" s="60" t="s">
        <v>1367</v>
      </c>
      <c r="J95" s="60" t="s">
        <v>1367</v>
      </c>
      <c r="K95" s="26" t="s">
        <v>1490</v>
      </c>
      <c r="L95" s="26" t="str">
        <f t="shared" si="14"/>
        <v>https://github.com/plotly/dash-table/security</v>
      </c>
      <c r="M95" s="31" t="s">
        <v>9</v>
      </c>
      <c r="N95" s="44" t="s">
        <v>1491</v>
      </c>
      <c r="O95" s="29" t="str">
        <f t="shared" si="18"/>
        <v>NVD NIST dash-table link</v>
      </c>
      <c r="P95" s="49" t="s">
        <v>10</v>
      </c>
      <c r="Q95" s="26" t="str">
        <f t="shared" si="19"/>
        <v>CVE MITRE dash-table link</v>
      </c>
      <c r="R95" s="49" t="s">
        <v>10</v>
      </c>
      <c r="S95" s="29" t="str">
        <f t="shared" si="15"/>
        <v>Snyk dash-table link</v>
      </c>
      <c r="T95" s="36" t="s">
        <v>31</v>
      </c>
      <c r="U95" s="26" t="str">
        <f t="shared" si="20"/>
        <v>Exploit-DB dash-table link</v>
      </c>
      <c r="V95" s="49" t="s">
        <v>10</v>
      </c>
      <c r="W95" s="44" t="s">
        <v>1485</v>
      </c>
    </row>
    <row r="96" spans="1:23" ht="45" x14ac:dyDescent="0.25">
      <c r="A96" s="38">
        <v>93</v>
      </c>
      <c r="B96" s="37" t="s">
        <v>696</v>
      </c>
      <c r="C96" s="38" t="s">
        <v>697</v>
      </c>
      <c r="D96" s="26" t="str">
        <f t="shared" si="16"/>
        <v>https://pypi.org/project/dask/2023.6.0</v>
      </c>
      <c r="E96" s="27">
        <v>45087</v>
      </c>
      <c r="F96" s="34" t="s">
        <v>1415</v>
      </c>
      <c r="G96" s="61" t="str">
        <f t="shared" si="17"/>
        <v>https://pypi.org/project/dask/2025.5.1</v>
      </c>
      <c r="H96" s="32">
        <v>45798</v>
      </c>
      <c r="I96" s="47" t="s">
        <v>1432</v>
      </c>
      <c r="J96" s="47" t="s">
        <v>1441</v>
      </c>
      <c r="K96" s="26" t="s">
        <v>1416</v>
      </c>
      <c r="L96" s="26" t="str">
        <f t="shared" si="14"/>
        <v>https://github.com/dask/dask//security</v>
      </c>
      <c r="M96" s="31" t="s">
        <v>9</v>
      </c>
      <c r="N96" s="28"/>
      <c r="O96" s="29" t="str">
        <f t="shared" si="18"/>
        <v>NVD NIST dask link</v>
      </c>
      <c r="P96" s="36" t="s">
        <v>31</v>
      </c>
      <c r="Q96" s="26" t="str">
        <f t="shared" si="19"/>
        <v>CVE MITRE dask link</v>
      </c>
      <c r="R96" s="36" t="s">
        <v>31</v>
      </c>
      <c r="S96" s="29" t="str">
        <f t="shared" si="15"/>
        <v>Snyk dask link</v>
      </c>
      <c r="T96" s="36" t="s">
        <v>31</v>
      </c>
      <c r="U96" s="26" t="str">
        <f t="shared" si="20"/>
        <v>Exploit-DB dask link</v>
      </c>
      <c r="V96" s="49" t="s">
        <v>10</v>
      </c>
      <c r="W96" s="49" t="s">
        <v>32</v>
      </c>
    </row>
    <row r="97" spans="1:23" ht="45" x14ac:dyDescent="0.25">
      <c r="A97" s="38">
        <v>94</v>
      </c>
      <c r="B97" s="37" t="s">
        <v>698</v>
      </c>
      <c r="C97" s="38" t="s">
        <v>544</v>
      </c>
      <c r="D97" s="26" t="str">
        <f t="shared" si="16"/>
        <v>https://pypi.org/project/dask-glm/0.2.0</v>
      </c>
      <c r="E97" s="27">
        <v>43397</v>
      </c>
      <c r="F97" s="65" t="s">
        <v>1402</v>
      </c>
      <c r="G97" s="61" t="str">
        <f t="shared" si="17"/>
        <v>https://pypi.org/project/dask-glm/0.3.2</v>
      </c>
      <c r="H97" s="32">
        <v>45260</v>
      </c>
      <c r="I97" s="60" t="s">
        <v>1367</v>
      </c>
      <c r="J97" s="60" t="s">
        <v>1367</v>
      </c>
      <c r="K97" s="26" t="s">
        <v>1414</v>
      </c>
      <c r="L97" s="26" t="str">
        <f t="shared" si="14"/>
        <v>https://github.com/dask/dask-glm//security</v>
      </c>
      <c r="M97" s="31" t="s">
        <v>9</v>
      </c>
      <c r="N97" s="58" t="s">
        <v>1499</v>
      </c>
      <c r="O97" s="29" t="str">
        <f t="shared" si="18"/>
        <v>NVD NIST dask-glm link</v>
      </c>
      <c r="P97" s="49" t="s">
        <v>10</v>
      </c>
      <c r="Q97" s="26" t="str">
        <f t="shared" si="19"/>
        <v>CVE MITRE dask-glm link</v>
      </c>
      <c r="R97" s="49" t="s">
        <v>10</v>
      </c>
      <c r="S97" s="29" t="str">
        <f t="shared" si="15"/>
        <v>Snyk dask-glm link</v>
      </c>
      <c r="T97" s="49" t="s">
        <v>10</v>
      </c>
      <c r="U97" s="26" t="str">
        <f t="shared" si="20"/>
        <v>Exploit-DB dask-glm link</v>
      </c>
      <c r="V97" s="49" t="s">
        <v>10</v>
      </c>
      <c r="W97" s="58" t="s">
        <v>1499</v>
      </c>
    </row>
    <row r="98" spans="1:23" ht="60" x14ac:dyDescent="0.25">
      <c r="A98" s="38">
        <v>95</v>
      </c>
      <c r="B98" s="37" t="s">
        <v>699</v>
      </c>
      <c r="C98" s="38" t="s">
        <v>700</v>
      </c>
      <c r="D98" s="26" t="str">
        <f t="shared" si="16"/>
        <v>https://pypi.org/project/dask-ml/2023.3.24</v>
      </c>
      <c r="E98" s="27">
        <v>45010</v>
      </c>
      <c r="F98" s="34" t="s">
        <v>1412</v>
      </c>
      <c r="G98" s="61" t="str">
        <f t="shared" si="17"/>
        <v>https://pypi.org/project/dask-ml/2025.1.0</v>
      </c>
      <c r="H98" s="32">
        <v>45696</v>
      </c>
      <c r="I98" s="47" t="s">
        <v>1432</v>
      </c>
      <c r="J98" s="47" t="s">
        <v>1441</v>
      </c>
      <c r="K98" s="26" t="s">
        <v>1413</v>
      </c>
      <c r="L98" s="26" t="str">
        <f t="shared" si="14"/>
        <v>https://github.com/dask/dask-ml/security</v>
      </c>
      <c r="M98" s="31" t="s">
        <v>9</v>
      </c>
      <c r="N98" s="28"/>
      <c r="O98" s="29" t="str">
        <f t="shared" si="18"/>
        <v>NVD NIST dask-ml link</v>
      </c>
      <c r="P98" s="49" t="s">
        <v>10</v>
      </c>
      <c r="Q98" s="26" t="str">
        <f t="shared" si="19"/>
        <v>CVE MITRE dask-ml link</v>
      </c>
      <c r="R98" s="49" t="s">
        <v>10</v>
      </c>
      <c r="S98" s="29" t="str">
        <f t="shared" si="15"/>
        <v>Snyk dask-ml link</v>
      </c>
      <c r="T98" s="49" t="s">
        <v>10</v>
      </c>
      <c r="U98" s="26" t="str">
        <f t="shared" si="20"/>
        <v>Exploit-DB dask-ml link</v>
      </c>
      <c r="V98" s="49" t="s">
        <v>10</v>
      </c>
      <c r="W98" s="49" t="s">
        <v>32</v>
      </c>
    </row>
    <row r="99" spans="1:23" ht="75" x14ac:dyDescent="0.25">
      <c r="A99" s="38">
        <v>96</v>
      </c>
      <c r="B99" s="37" t="s">
        <v>701</v>
      </c>
      <c r="C99" s="38" t="s">
        <v>544</v>
      </c>
      <c r="D99" s="26" t="str">
        <f t="shared" si="16"/>
        <v>https://pypi.org/project/dask-searchcv/0.2.0</v>
      </c>
      <c r="E99" s="27">
        <v>43057</v>
      </c>
      <c r="F99" s="34" t="s">
        <v>544</v>
      </c>
      <c r="G99" s="61" t="str">
        <f t="shared" si="17"/>
        <v>https://pypi.org/project/dask-searchcv/0.2.0</v>
      </c>
      <c r="H99" s="32">
        <v>43057</v>
      </c>
      <c r="I99" s="60" t="s">
        <v>1367</v>
      </c>
      <c r="J99" s="60" t="s">
        <v>1367</v>
      </c>
      <c r="K99" s="26" t="s">
        <v>1411</v>
      </c>
      <c r="L99" s="26" t="str">
        <f t="shared" si="14"/>
        <v>https://github.com/dask/dask-searchcv/security</v>
      </c>
      <c r="M99" s="31" t="s">
        <v>9</v>
      </c>
      <c r="N99" s="28"/>
      <c r="O99" s="29" t="str">
        <f t="shared" si="18"/>
        <v>NVD NIST dask-searchcv link</v>
      </c>
      <c r="P99" s="49" t="s">
        <v>10</v>
      </c>
      <c r="Q99" s="26" t="str">
        <f>HYPERLINK(CONCATENATE("https://cve.mitre.org/cgi-bin/cvekey.cgi?keyword=",$B99),CONCATENATE("CVE MITRE ",$B99," link"))</f>
        <v>CVE MITRE dask-searchcv link</v>
      </c>
      <c r="R99" s="49" t="s">
        <v>10</v>
      </c>
      <c r="S99" s="29" t="str">
        <f t="shared" si="15"/>
        <v>Snyk dask-searchcv link</v>
      </c>
      <c r="T99" s="49" t="s">
        <v>10</v>
      </c>
      <c r="U99" s="26" t="str">
        <f t="shared" si="20"/>
        <v>Exploit-DB dask-searchcv link</v>
      </c>
      <c r="V99" s="49" t="s">
        <v>10</v>
      </c>
      <c r="W99" s="49" t="s">
        <v>32</v>
      </c>
    </row>
    <row r="100" spans="1:23" ht="60" x14ac:dyDescent="0.25">
      <c r="A100" s="38">
        <v>97</v>
      </c>
      <c r="B100" s="37" t="s">
        <v>702</v>
      </c>
      <c r="C100" s="38" t="s">
        <v>703</v>
      </c>
      <c r="D100" s="26" t="str">
        <f t="shared" si="16"/>
        <v>https://pypi.org/project/datashader/0.15.0</v>
      </c>
      <c r="E100" s="27">
        <v>45076</v>
      </c>
      <c r="F100" s="34" t="s">
        <v>736</v>
      </c>
      <c r="G100" s="61" t="str">
        <f t="shared" si="17"/>
        <v>https://pypi.org/project/datashader/0.18.1</v>
      </c>
      <c r="H100" s="32">
        <v>45785</v>
      </c>
      <c r="I100" s="47" t="s">
        <v>1432</v>
      </c>
      <c r="J100" s="47" t="s">
        <v>1441</v>
      </c>
      <c r="K100" s="26" t="s">
        <v>1374</v>
      </c>
      <c r="L100" s="26" t="str">
        <f t="shared" si="14"/>
        <v>https://github.com/holoviz/datashader/security</v>
      </c>
      <c r="M100" s="31" t="s">
        <v>9</v>
      </c>
      <c r="N100" s="28"/>
      <c r="O100" s="29" t="str">
        <f t="shared" si="18"/>
        <v>NVD NIST datashader link</v>
      </c>
      <c r="P100" s="49" t="s">
        <v>10</v>
      </c>
      <c r="Q100" s="26" t="str">
        <f t="shared" si="19"/>
        <v>CVE MITRE datashader link</v>
      </c>
      <c r="R100" s="49" t="s">
        <v>10</v>
      </c>
      <c r="S100" s="29" t="str">
        <f t="shared" si="15"/>
        <v>Snyk datashader link</v>
      </c>
      <c r="T100" s="49" t="s">
        <v>10</v>
      </c>
      <c r="U100" s="26" t="str">
        <f t="shared" si="20"/>
        <v>Exploit-DB datashader link</v>
      </c>
      <c r="V100" s="49" t="s">
        <v>10</v>
      </c>
      <c r="W100" s="49" t="s">
        <v>32</v>
      </c>
    </row>
    <row r="101" spans="1:23" ht="60" x14ac:dyDescent="0.25">
      <c r="A101" s="38">
        <v>98</v>
      </c>
      <c r="B101" s="37" t="s">
        <v>704</v>
      </c>
      <c r="C101" s="38" t="s">
        <v>705</v>
      </c>
      <c r="D101" s="26" t="s">
        <v>1498</v>
      </c>
      <c r="E101" s="27">
        <v>42733</v>
      </c>
      <c r="F101" s="34" t="s">
        <v>705</v>
      </c>
      <c r="G101" s="61" t="s">
        <v>1498</v>
      </c>
      <c r="H101" s="32">
        <v>42733</v>
      </c>
      <c r="I101" s="47" t="s">
        <v>1430</v>
      </c>
      <c r="J101" s="47" t="s">
        <v>1441</v>
      </c>
      <c r="K101" s="26" t="s">
        <v>1498</v>
      </c>
      <c r="L101" s="26" t="str">
        <f t="shared" si="14"/>
        <v>https://github.com/blaze/datashape/security</v>
      </c>
      <c r="M101" s="31" t="s">
        <v>9</v>
      </c>
      <c r="N101" s="28"/>
      <c r="O101" s="29" t="str">
        <f t="shared" si="18"/>
        <v>NVD NIST datashape link</v>
      </c>
      <c r="P101" s="49" t="s">
        <v>10</v>
      </c>
      <c r="Q101" s="26" t="str">
        <f t="shared" si="19"/>
        <v>CVE MITRE datashape link</v>
      </c>
      <c r="R101" s="49" t="s">
        <v>10</v>
      </c>
      <c r="S101" s="29" t="str">
        <f t="shared" si="15"/>
        <v>Snyk datashape link</v>
      </c>
      <c r="T101" s="49" t="s">
        <v>10</v>
      </c>
      <c r="U101" s="26" t="str">
        <f t="shared" si="20"/>
        <v>Exploit-DB datashape link</v>
      </c>
      <c r="V101" s="49" t="s">
        <v>10</v>
      </c>
      <c r="W101" s="49" t="s">
        <v>32</v>
      </c>
    </row>
    <row r="102" spans="1:23" ht="90" x14ac:dyDescent="0.25">
      <c r="A102" s="38">
        <v>99</v>
      </c>
      <c r="B102" s="37" t="s">
        <v>706</v>
      </c>
      <c r="C102" s="38" t="s">
        <v>707</v>
      </c>
      <c r="D102" s="26" t="str">
        <f t="shared" si="16"/>
        <v>https://pypi.org/project/dbt-adapters/1.7.0</v>
      </c>
      <c r="E102" s="27">
        <v>45555</v>
      </c>
      <c r="F102" s="34" t="s">
        <v>1177</v>
      </c>
      <c r="G102" s="61" t="str">
        <f t="shared" si="17"/>
        <v>https://pypi.org/project/dbt-adapters/1.16.0</v>
      </c>
      <c r="H102" s="32">
        <v>45813</v>
      </c>
      <c r="I102" s="47" t="s">
        <v>1430</v>
      </c>
      <c r="J102" s="47" t="s">
        <v>1441</v>
      </c>
      <c r="K102" s="26" t="s">
        <v>1500</v>
      </c>
      <c r="L102" s="26" t="s">
        <v>1501</v>
      </c>
      <c r="M102" s="31" t="s">
        <v>9</v>
      </c>
      <c r="N102" s="28"/>
      <c r="O102" s="29" t="str">
        <f t="shared" si="18"/>
        <v>NVD NIST dbt-adapters link</v>
      </c>
      <c r="P102" s="49" t="s">
        <v>10</v>
      </c>
      <c r="Q102" s="26" t="str">
        <f t="shared" si="19"/>
        <v>CVE MITRE dbt-adapters link</v>
      </c>
      <c r="R102" s="49" t="s">
        <v>10</v>
      </c>
      <c r="S102" s="29" t="str">
        <f t="shared" si="15"/>
        <v>Snyk dbt-adapters link</v>
      </c>
      <c r="T102" s="49" t="s">
        <v>10</v>
      </c>
      <c r="U102" s="26" t="str">
        <f t="shared" si="20"/>
        <v>Exploit-DB dbt-adapters link</v>
      </c>
      <c r="V102" s="49" t="s">
        <v>10</v>
      </c>
      <c r="W102" s="49" t="s">
        <v>32</v>
      </c>
    </row>
    <row r="103" spans="1:23" ht="75" x14ac:dyDescent="0.25">
      <c r="A103" s="38">
        <v>100</v>
      </c>
      <c r="B103" s="37" t="s">
        <v>708</v>
      </c>
      <c r="C103" s="38" t="s">
        <v>709</v>
      </c>
      <c r="D103" s="26" t="str">
        <f t="shared" si="16"/>
        <v>https://pypi.org/project/dbt-common/1.10.0</v>
      </c>
      <c r="E103" s="27">
        <v>45560</v>
      </c>
      <c r="F103" s="34" t="s">
        <v>1469</v>
      </c>
      <c r="G103" s="61" t="str">
        <f t="shared" si="17"/>
        <v>https://pypi.org/project/dbt-common/1.25.1</v>
      </c>
      <c r="H103" s="32">
        <v>45841</v>
      </c>
      <c r="I103" s="47" t="s">
        <v>1433</v>
      </c>
      <c r="J103" s="38" t="s">
        <v>1453</v>
      </c>
      <c r="K103" s="26" t="s">
        <v>1452</v>
      </c>
      <c r="L103" s="26" t="str">
        <f t="shared" si="14"/>
        <v>https://github.com/dbt-labs/dbt-common/security</v>
      </c>
      <c r="M103" s="31" t="s">
        <v>9</v>
      </c>
      <c r="N103" s="28"/>
      <c r="O103" s="29" t="str">
        <f t="shared" si="18"/>
        <v>NVD NIST dbt-common link</v>
      </c>
      <c r="P103" s="49" t="s">
        <v>10</v>
      </c>
      <c r="Q103" s="26" t="str">
        <f t="shared" si="19"/>
        <v>CVE MITRE dbt-common link</v>
      </c>
      <c r="R103" s="49" t="s">
        <v>10</v>
      </c>
      <c r="S103" s="29" t="str">
        <f t="shared" si="15"/>
        <v>Snyk dbt-common link</v>
      </c>
      <c r="T103" s="49" t="s">
        <v>10</v>
      </c>
      <c r="U103" s="26" t="str">
        <f t="shared" si="20"/>
        <v>Exploit-DB dbt-common link</v>
      </c>
      <c r="V103" s="49" t="s">
        <v>10</v>
      </c>
      <c r="W103" s="44" t="s">
        <v>1470</v>
      </c>
    </row>
    <row r="104" spans="1:23" ht="60" x14ac:dyDescent="0.25">
      <c r="A104" s="38">
        <v>101</v>
      </c>
      <c r="B104" s="37" t="s">
        <v>710</v>
      </c>
      <c r="C104" s="38" t="s">
        <v>711</v>
      </c>
      <c r="D104" s="26" t="str">
        <f t="shared" si="16"/>
        <v>https://pypi.org/project/dbt-core/1.8.8</v>
      </c>
      <c r="E104" s="27">
        <v>45589</v>
      </c>
      <c r="F104" s="34" t="s">
        <v>1504</v>
      </c>
      <c r="G104" s="61" t="str">
        <f t="shared" si="17"/>
        <v>https://pypi.org/project/dbt-core/1.10.3</v>
      </c>
      <c r="H104" s="32">
        <v>45841</v>
      </c>
      <c r="I104" s="47" t="s">
        <v>1433</v>
      </c>
      <c r="J104" s="47" t="s">
        <v>1441</v>
      </c>
      <c r="K104" s="26" t="s">
        <v>1505</v>
      </c>
      <c r="L104" s="26" t="str">
        <f t="shared" si="14"/>
        <v>https://github.com/dbt-labs/dbt-core/security</v>
      </c>
      <c r="M104" s="36" t="s">
        <v>31</v>
      </c>
      <c r="N104" s="28"/>
      <c r="O104" s="29" t="str">
        <f t="shared" si="18"/>
        <v>NVD NIST dbt-core link</v>
      </c>
      <c r="P104" s="36" t="s">
        <v>31</v>
      </c>
      <c r="Q104" s="26" t="str">
        <f t="shared" si="19"/>
        <v>CVE MITRE dbt-core link</v>
      </c>
      <c r="R104" s="36" t="s">
        <v>31</v>
      </c>
      <c r="S104" s="29" t="str">
        <f t="shared" si="15"/>
        <v>Snyk dbt-core link</v>
      </c>
      <c r="T104" s="36" t="s">
        <v>31</v>
      </c>
      <c r="U104" s="26" t="str">
        <f t="shared" si="20"/>
        <v>Exploit-DB dbt-core link</v>
      </c>
      <c r="V104" s="49" t="s">
        <v>10</v>
      </c>
      <c r="W104" s="49" t="s">
        <v>32</v>
      </c>
    </row>
    <row r="105" spans="1:23" ht="75" x14ac:dyDescent="0.25">
      <c r="A105" s="38">
        <v>102</v>
      </c>
      <c r="B105" s="37" t="s">
        <v>712</v>
      </c>
      <c r="C105" s="38" t="s">
        <v>713</v>
      </c>
      <c r="D105" s="26" t="str">
        <f t="shared" si="16"/>
        <v>https://pypi.org/project/dbt-extractor/0.5.1</v>
      </c>
      <c r="E105" s="27">
        <v>45259</v>
      </c>
      <c r="F105" s="34" t="s">
        <v>654</v>
      </c>
      <c r="G105" s="61" t="str">
        <f t="shared" si="17"/>
        <v>https://pypi.org/project/dbt-extractor/0.6.0</v>
      </c>
      <c r="H105" s="32">
        <v>45755</v>
      </c>
      <c r="I105" s="47" t="s">
        <v>1433</v>
      </c>
      <c r="J105" s="47" t="s">
        <v>1441</v>
      </c>
      <c r="K105" s="26" t="s">
        <v>1506</v>
      </c>
      <c r="L105" s="26" t="str">
        <f t="shared" si="14"/>
        <v>https://github.com/dbt-labs/dbt-extractor/security</v>
      </c>
      <c r="M105" s="31" t="s">
        <v>9</v>
      </c>
      <c r="N105" s="28"/>
      <c r="O105" s="29" t="str">
        <f t="shared" si="18"/>
        <v>NVD NIST dbt-extractor link</v>
      </c>
      <c r="P105" s="49" t="s">
        <v>10</v>
      </c>
      <c r="Q105" s="26" t="str">
        <f t="shared" si="19"/>
        <v>CVE MITRE dbt-extractor link</v>
      </c>
      <c r="R105" s="49" t="s">
        <v>10</v>
      </c>
      <c r="S105" s="29" t="str">
        <f t="shared" si="15"/>
        <v>Snyk dbt-extractor link</v>
      </c>
      <c r="T105" s="49" t="s">
        <v>10</v>
      </c>
      <c r="U105" s="26" t="str">
        <f t="shared" si="20"/>
        <v>Exploit-DB dbt-extractor link</v>
      </c>
      <c r="V105" s="49" t="s">
        <v>10</v>
      </c>
      <c r="W105" s="49" t="s">
        <v>32</v>
      </c>
    </row>
    <row r="106" spans="1:23" ht="75" x14ac:dyDescent="0.25">
      <c r="A106" s="38">
        <v>103</v>
      </c>
      <c r="B106" s="37" t="s">
        <v>714</v>
      </c>
      <c r="C106" s="38" t="s">
        <v>715</v>
      </c>
      <c r="D106" s="26" t="str">
        <f t="shared" si="16"/>
        <v>https://pypi.org/project/dbt-postgres/1.8.2</v>
      </c>
      <c r="E106" s="27">
        <v>45464</v>
      </c>
      <c r="F106" s="34" t="s">
        <v>1507</v>
      </c>
      <c r="G106" s="61" t="str">
        <f t="shared" si="17"/>
        <v>https://pypi.org/project/dbt-postgres/1.9.0</v>
      </c>
      <c r="H106" s="32">
        <v>45636</v>
      </c>
      <c r="I106" s="47" t="s">
        <v>1430</v>
      </c>
      <c r="J106" s="47" t="s">
        <v>1441</v>
      </c>
      <c r="K106" s="26" t="s">
        <v>1508</v>
      </c>
      <c r="L106" s="26" t="str">
        <f t="shared" ref="L106:L169" si="21">HYPERLINK(_xlfn.CONCAT($K106,"/security"))</f>
        <v>https://github.com/dbt-labs/dbt-postgres/security</v>
      </c>
      <c r="M106" s="31" t="s">
        <v>9</v>
      </c>
      <c r="N106" s="28"/>
      <c r="O106" s="29" t="str">
        <f t="shared" si="18"/>
        <v>NVD NIST dbt-postgres link</v>
      </c>
      <c r="P106" s="49" t="s">
        <v>10</v>
      </c>
      <c r="Q106" s="26" t="str">
        <f t="shared" si="19"/>
        <v>CVE MITRE dbt-postgres link</v>
      </c>
      <c r="R106" s="49" t="s">
        <v>10</v>
      </c>
      <c r="S106" s="29" t="str">
        <f t="shared" si="15"/>
        <v>Snyk dbt-postgres link</v>
      </c>
      <c r="T106" s="49" t="s">
        <v>10</v>
      </c>
      <c r="U106" s="26" t="str">
        <f>HYPERLINK(CONCATENATE("https://www.exploit-db.com/search?q=",$B106,"&amp;verified=true"),CONCATENATE("Exploit-DB ",$B106," link"))</f>
        <v>Exploit-DB dbt-postgres link</v>
      </c>
      <c r="V106" s="49" t="s">
        <v>10</v>
      </c>
      <c r="W106" s="49" t="s">
        <v>32</v>
      </c>
    </row>
    <row r="107" spans="1:23" ht="90" x14ac:dyDescent="0.25">
      <c r="A107" s="38">
        <v>104</v>
      </c>
      <c r="B107" s="37" t="s">
        <v>716</v>
      </c>
      <c r="C107" s="38" t="s">
        <v>717</v>
      </c>
      <c r="D107" s="26" t="str">
        <f t="shared" si="16"/>
        <v>https://pypi.org/project/dbt-redshift/1.8.1</v>
      </c>
      <c r="E107" s="27">
        <v>45464</v>
      </c>
      <c r="F107" s="34" t="s">
        <v>1509</v>
      </c>
      <c r="G107" s="61" t="str">
        <f t="shared" si="17"/>
        <v>https://pypi.org/project/dbt-redshift/1.9.5</v>
      </c>
      <c r="H107" s="32">
        <v>45791</v>
      </c>
      <c r="I107" s="47" t="s">
        <v>1430</v>
      </c>
      <c r="J107" s="47" t="s">
        <v>1441</v>
      </c>
      <c r="K107" s="26" t="s">
        <v>1510</v>
      </c>
      <c r="L107" s="26" t="s">
        <v>1501</v>
      </c>
      <c r="M107" s="31" t="s">
        <v>9</v>
      </c>
      <c r="N107" s="28"/>
      <c r="O107" s="29" t="str">
        <f t="shared" si="18"/>
        <v>NVD NIST dbt-redshift link</v>
      </c>
      <c r="P107" s="49" t="s">
        <v>10</v>
      </c>
      <c r="Q107" s="26" t="str">
        <f t="shared" si="19"/>
        <v>CVE MITRE dbt-redshift link</v>
      </c>
      <c r="R107" s="49" t="s">
        <v>10</v>
      </c>
      <c r="S107" s="29" t="str">
        <f t="shared" si="15"/>
        <v>Snyk dbt-redshift link</v>
      </c>
      <c r="T107" s="49" t="s">
        <v>10</v>
      </c>
      <c r="U107" s="26" t="str">
        <f t="shared" si="20"/>
        <v>Exploit-DB dbt-redshift link</v>
      </c>
      <c r="V107" s="49" t="s">
        <v>10</v>
      </c>
      <c r="W107" s="49" t="s">
        <v>32</v>
      </c>
    </row>
    <row r="108" spans="1:23" ht="90" x14ac:dyDescent="0.25">
      <c r="A108" s="38">
        <v>105</v>
      </c>
      <c r="B108" s="37" t="s">
        <v>718</v>
      </c>
      <c r="C108" s="38" t="s">
        <v>713</v>
      </c>
      <c r="D108" s="26" t="str">
        <f t="shared" si="16"/>
        <v>https://pypi.org/project/dbt-semantic-interfaces/0.5.1</v>
      </c>
      <c r="E108" s="27">
        <v>45373</v>
      </c>
      <c r="F108" s="34" t="s">
        <v>1511</v>
      </c>
      <c r="G108" s="61" t="str">
        <f t="shared" si="17"/>
        <v>https://pypi.org/project/dbt-semantic-interfaces/0.8.5</v>
      </c>
      <c r="H108" s="32">
        <v>45833</v>
      </c>
      <c r="I108" s="47" t="s">
        <v>1431</v>
      </c>
      <c r="J108" s="47" t="s">
        <v>1445</v>
      </c>
      <c r="K108" s="26" t="s">
        <v>1512</v>
      </c>
      <c r="L108" s="26" t="str">
        <f t="shared" si="21"/>
        <v>https://github.com/dbt-labs/dbt-semantic-interfaces/security</v>
      </c>
      <c r="M108" s="31" t="s">
        <v>9</v>
      </c>
      <c r="N108" s="28"/>
      <c r="O108" s="29" t="str">
        <f t="shared" si="18"/>
        <v>NVD NIST dbt-semantic-interfaces link</v>
      </c>
      <c r="P108" s="49" t="s">
        <v>10</v>
      </c>
      <c r="Q108" s="26" t="str">
        <f>HYPERLINK(CONCATENATE("https://cve.mitre.org/cgi-bin/cvekey.cgi?keyword=",$B108),CONCATENATE("CVE MITRE ",$B108," link"))</f>
        <v>CVE MITRE dbt-semantic-interfaces link</v>
      </c>
      <c r="R108" s="49" t="s">
        <v>10</v>
      </c>
      <c r="S108" s="29" t="str">
        <f>HYPERLINK(CONCATENATE("https://security.snyk.io/vuln/pip?search=",$B108),CONCATENATE("Snyk ",$B108," link"))</f>
        <v>Snyk dbt-semantic-interfaces link</v>
      </c>
      <c r="T108" s="49" t="s">
        <v>10</v>
      </c>
      <c r="U108" s="26" t="str">
        <f t="shared" si="20"/>
        <v>Exploit-DB dbt-semantic-interfaces link</v>
      </c>
      <c r="V108" s="49" t="s">
        <v>10</v>
      </c>
      <c r="W108" s="49" t="s">
        <v>32</v>
      </c>
    </row>
    <row r="109" spans="1:23" ht="60" x14ac:dyDescent="0.25">
      <c r="A109" s="38">
        <v>106</v>
      </c>
      <c r="B109" s="37" t="s">
        <v>719</v>
      </c>
      <c r="C109" s="38" t="s">
        <v>720</v>
      </c>
      <c r="D109" s="26" t="str">
        <f t="shared" si="16"/>
        <v>https://pypi.org/project/debugpy/1.6.7</v>
      </c>
      <c r="E109" s="27">
        <v>45022</v>
      </c>
      <c r="F109" s="34" t="s">
        <v>1513</v>
      </c>
      <c r="G109" s="61" t="str">
        <f t="shared" si="17"/>
        <v>https://pypi.org/project/debugpy/1.8.14</v>
      </c>
      <c r="H109" s="32">
        <v>45788</v>
      </c>
      <c r="I109" s="47" t="s">
        <v>1431</v>
      </c>
      <c r="J109" s="47" t="s">
        <v>1441</v>
      </c>
      <c r="K109" s="26" t="s">
        <v>1514</v>
      </c>
      <c r="L109" s="26" t="str">
        <f t="shared" si="21"/>
        <v>https://github.com/microsoft/debugpy/security</v>
      </c>
      <c r="M109" s="31" t="s">
        <v>9</v>
      </c>
      <c r="N109" s="28"/>
      <c r="O109" s="29" t="str">
        <f t="shared" si="18"/>
        <v>NVD NIST debugpy link</v>
      </c>
      <c r="P109" s="49" t="s">
        <v>10</v>
      </c>
      <c r="Q109" s="26" t="str">
        <f t="shared" si="19"/>
        <v>CVE MITRE debugpy link</v>
      </c>
      <c r="R109" s="49" t="s">
        <v>10</v>
      </c>
      <c r="S109" s="29" t="str">
        <f t="shared" si="15"/>
        <v>Snyk debugpy link</v>
      </c>
      <c r="T109" s="49" t="s">
        <v>10</v>
      </c>
      <c r="U109" s="26" t="str">
        <f t="shared" si="20"/>
        <v>Exploit-DB debugpy link</v>
      </c>
      <c r="V109" s="49" t="s">
        <v>10</v>
      </c>
      <c r="W109" s="49" t="s">
        <v>32</v>
      </c>
    </row>
    <row r="110" spans="1:23" ht="60" x14ac:dyDescent="0.25">
      <c r="A110" s="38">
        <v>107</v>
      </c>
      <c r="B110" s="37" t="s">
        <v>721</v>
      </c>
      <c r="C110" s="38" t="s">
        <v>722</v>
      </c>
      <c r="D110" s="26" t="str">
        <f t="shared" si="16"/>
        <v>https://pypi.org/project/decorator/5.1.1</v>
      </c>
      <c r="E110" s="27">
        <v>44568</v>
      </c>
      <c r="F110" s="34" t="s">
        <v>1181</v>
      </c>
      <c r="G110" s="61" t="str">
        <f t="shared" si="17"/>
        <v>https://pypi.org/project/decorator/5.2.1</v>
      </c>
      <c r="H110" s="32">
        <v>45712</v>
      </c>
      <c r="I110" s="47" t="s">
        <v>1431</v>
      </c>
      <c r="J110" s="47" t="s">
        <v>1441</v>
      </c>
      <c r="K110" s="26" t="s">
        <v>1515</v>
      </c>
      <c r="L110" s="26" t="str">
        <f t="shared" si="21"/>
        <v>https://github.com/micheles/decorator/security</v>
      </c>
      <c r="M110" s="31" t="s">
        <v>9</v>
      </c>
      <c r="N110" s="44" t="s">
        <v>1516</v>
      </c>
      <c r="O110" s="29" t="str">
        <f t="shared" si="18"/>
        <v>NVD NIST decorator link</v>
      </c>
      <c r="P110" s="36" t="s">
        <v>31</v>
      </c>
      <c r="Q110" s="26" t="str">
        <f t="shared" si="19"/>
        <v>CVE MITRE decorator link</v>
      </c>
      <c r="R110" s="36" t="s">
        <v>31</v>
      </c>
      <c r="S110" s="29" t="str">
        <f t="shared" si="15"/>
        <v>Snyk decorator link</v>
      </c>
      <c r="T110" s="49" t="s">
        <v>10</v>
      </c>
      <c r="U110" s="26" t="str">
        <f t="shared" si="20"/>
        <v>Exploit-DB decorator link</v>
      </c>
      <c r="V110" s="49" t="s">
        <v>10</v>
      </c>
      <c r="W110" s="49" t="s">
        <v>32</v>
      </c>
    </row>
    <row r="111" spans="1:23" ht="60" x14ac:dyDescent="0.25">
      <c r="A111" s="38">
        <v>108</v>
      </c>
      <c r="B111" s="37" t="s">
        <v>723</v>
      </c>
      <c r="C111" s="38" t="s">
        <v>724</v>
      </c>
      <c r="D111" s="26" t="str">
        <f t="shared" si="16"/>
        <v>https://pypi.org/project/deepdiff/7.0.1</v>
      </c>
      <c r="E111" s="27">
        <v>45391</v>
      </c>
      <c r="F111" s="34" t="s">
        <v>1517</v>
      </c>
      <c r="G111" s="61" t="str">
        <f t="shared" si="17"/>
        <v>https://pypi.org/project/deepdiff/8.5.0</v>
      </c>
      <c r="H111" s="32">
        <v>45787</v>
      </c>
      <c r="I111" s="47" t="s">
        <v>1433</v>
      </c>
      <c r="J111" s="47" t="s">
        <v>1441</v>
      </c>
      <c r="K111" s="26" t="s">
        <v>1518</v>
      </c>
      <c r="L111" s="26" t="str">
        <f t="shared" si="21"/>
        <v>https://github.com/seperman/deepdiff/security</v>
      </c>
      <c r="M111" s="31" t="s">
        <v>9</v>
      </c>
      <c r="N111" s="28"/>
      <c r="O111" s="29" t="str">
        <f t="shared" si="18"/>
        <v>NVD NIST deepdiff link</v>
      </c>
      <c r="P111" s="49" t="s">
        <v>10</v>
      </c>
      <c r="Q111" s="26" t="str">
        <f t="shared" si="19"/>
        <v>CVE MITRE deepdiff link</v>
      </c>
      <c r="R111" s="36" t="s">
        <v>31</v>
      </c>
      <c r="S111" s="29" t="str">
        <f t="shared" si="15"/>
        <v>Snyk deepdiff link</v>
      </c>
      <c r="T111" s="49" t="s">
        <v>10</v>
      </c>
      <c r="U111" s="26" t="str">
        <f t="shared" si="20"/>
        <v>Exploit-DB deepdiff link</v>
      </c>
      <c r="V111" s="49" t="s">
        <v>10</v>
      </c>
      <c r="W111" s="49" t="s">
        <v>32</v>
      </c>
    </row>
    <row r="112" spans="1:23" ht="60" x14ac:dyDescent="0.25">
      <c r="A112" s="38">
        <v>109</v>
      </c>
      <c r="B112" s="37" t="s">
        <v>725</v>
      </c>
      <c r="C112" s="38" t="s">
        <v>534</v>
      </c>
      <c r="D112" s="26" t="str">
        <f t="shared" si="16"/>
        <v>https://pypi.org/project/defusedxml/0.7.1</v>
      </c>
      <c r="E112" s="27">
        <v>44263</v>
      </c>
      <c r="F112" s="34" t="s">
        <v>534</v>
      </c>
      <c r="G112" s="61" t="str">
        <f t="shared" si="17"/>
        <v>https://pypi.org/project/defusedxml/0.7.1</v>
      </c>
      <c r="H112" s="32">
        <v>44263</v>
      </c>
      <c r="I112" s="47" t="s">
        <v>1519</v>
      </c>
      <c r="J112" s="47" t="s">
        <v>1441</v>
      </c>
      <c r="K112" s="26" t="s">
        <v>1520</v>
      </c>
      <c r="L112" s="26" t="str">
        <f t="shared" si="21"/>
        <v>https://github.com/tiran/defusedxml/security</v>
      </c>
      <c r="M112" s="31" t="s">
        <v>9</v>
      </c>
      <c r="N112" s="28"/>
      <c r="O112" s="29" t="str">
        <f t="shared" si="18"/>
        <v>NVD NIST defusedxml link</v>
      </c>
      <c r="P112" s="49" t="s">
        <v>10</v>
      </c>
      <c r="Q112" s="26" t="str">
        <f t="shared" si="19"/>
        <v>CVE MITRE defusedxml link</v>
      </c>
      <c r="R112" s="49" t="s">
        <v>10</v>
      </c>
      <c r="S112" s="29" t="str">
        <f t="shared" si="15"/>
        <v>Snyk defusedxml link</v>
      </c>
      <c r="T112" s="36" t="s">
        <v>31</v>
      </c>
      <c r="U112" s="26" t="str">
        <f t="shared" si="20"/>
        <v>Exploit-DB defusedxml link</v>
      </c>
      <c r="V112" s="49" t="s">
        <v>10</v>
      </c>
      <c r="W112" s="49" t="s">
        <v>32</v>
      </c>
    </row>
    <row r="113" spans="1:23" ht="60" x14ac:dyDescent="0.25">
      <c r="A113" s="38">
        <v>110</v>
      </c>
      <c r="B113" s="37" t="s">
        <v>726</v>
      </c>
      <c r="C113" s="38" t="s">
        <v>727</v>
      </c>
      <c r="D113" s="26" t="str">
        <f t="shared" si="16"/>
        <v>https://pypi.org/project/diagrams/0.23.4</v>
      </c>
      <c r="E113" s="27">
        <v>45230</v>
      </c>
      <c r="F113" s="34" t="s">
        <v>1521</v>
      </c>
      <c r="G113" s="61" t="str">
        <f t="shared" si="17"/>
        <v>https://pypi.org/project/diagrams/0.24.4</v>
      </c>
      <c r="H113" s="32">
        <v>45726</v>
      </c>
      <c r="I113" s="47" t="s">
        <v>1522</v>
      </c>
      <c r="J113" s="60" t="s">
        <v>1367</v>
      </c>
      <c r="K113" s="26" t="s">
        <v>1523</v>
      </c>
      <c r="L113" s="26" t="str">
        <f t="shared" si="21"/>
        <v>https://github.com/mingrammer/diagrams/security</v>
      </c>
      <c r="M113" s="31" t="s">
        <v>9</v>
      </c>
      <c r="N113" s="28"/>
      <c r="O113" s="29" t="str">
        <f t="shared" si="18"/>
        <v>NVD NIST diagrams link</v>
      </c>
      <c r="P113" s="36" t="s">
        <v>31</v>
      </c>
      <c r="Q113" s="26" t="str">
        <f t="shared" si="19"/>
        <v>CVE MITRE diagrams link</v>
      </c>
      <c r="R113" s="36" t="s">
        <v>31</v>
      </c>
      <c r="S113" s="29" t="str">
        <f t="shared" ref="S113:S176" si="22">HYPERLINK(CONCATENATE("https://security.snyk.io/vuln/pip?search=",$B113),CONCATENATE("Snyk ",$B113," link"))</f>
        <v>Snyk diagrams link</v>
      </c>
      <c r="T113" s="49" t="s">
        <v>10</v>
      </c>
      <c r="U113" s="26" t="str">
        <f t="shared" si="20"/>
        <v>Exploit-DB diagrams link</v>
      </c>
      <c r="V113" s="49" t="s">
        <v>10</v>
      </c>
      <c r="W113" s="49" t="s">
        <v>32</v>
      </c>
    </row>
    <row r="114" spans="1:23" ht="90" x14ac:dyDescent="0.25">
      <c r="A114" s="38">
        <v>111</v>
      </c>
      <c r="B114" s="37" t="s">
        <v>728</v>
      </c>
      <c r="C114" s="38">
        <v>20200713</v>
      </c>
      <c r="D114" s="26" t="str">
        <f t="shared" si="16"/>
        <v>https://pypi.org/project/diff-match-patch/20200713</v>
      </c>
      <c r="E114" s="27">
        <v>44026</v>
      </c>
      <c r="F114" s="34">
        <v>20241021</v>
      </c>
      <c r="G114" s="61" t="str">
        <f t="shared" si="17"/>
        <v>https://pypi.org/project/diff-match-patch/20241021</v>
      </c>
      <c r="H114" s="32">
        <v>45587</v>
      </c>
      <c r="I114" s="47" t="s">
        <v>1446</v>
      </c>
      <c r="J114" s="60" t="s">
        <v>1438</v>
      </c>
      <c r="K114" s="26" t="s">
        <v>1524</v>
      </c>
      <c r="L114" s="26" t="str">
        <f t="shared" si="21"/>
        <v>https://github.com/diff-match-patch-python/diff-match-patch/security</v>
      </c>
      <c r="M114" s="31" t="s">
        <v>9</v>
      </c>
      <c r="N114" s="28"/>
      <c r="O114" s="29" t="str">
        <f t="shared" si="18"/>
        <v>NVD NIST diff-match-patch link</v>
      </c>
      <c r="P114" s="49" t="s">
        <v>10</v>
      </c>
      <c r="Q114" s="26" t="str">
        <f t="shared" si="19"/>
        <v>CVE MITRE diff-match-patch link</v>
      </c>
      <c r="R114" s="49" t="s">
        <v>10</v>
      </c>
      <c r="S114" s="29" t="str">
        <f t="shared" si="22"/>
        <v>Snyk diff-match-patch link</v>
      </c>
      <c r="T114" s="49" t="s">
        <v>10</v>
      </c>
      <c r="U114" s="26" t="str">
        <f t="shared" si="20"/>
        <v>Exploit-DB diff-match-patch link</v>
      </c>
      <c r="V114" s="49" t="s">
        <v>10</v>
      </c>
      <c r="W114" s="49" t="s">
        <v>32</v>
      </c>
    </row>
    <row r="115" spans="1:23" ht="60" x14ac:dyDescent="0.25">
      <c r="A115" s="38">
        <v>112</v>
      </c>
      <c r="B115" s="37" t="s">
        <v>729</v>
      </c>
      <c r="C115" s="38" t="s">
        <v>730</v>
      </c>
      <c r="D115" s="26" t="str">
        <f t="shared" si="16"/>
        <v>https://pypi.org/project/dill/0.3.6</v>
      </c>
      <c r="E115" s="27">
        <v>44858</v>
      </c>
      <c r="F115" s="34" t="s">
        <v>662</v>
      </c>
      <c r="G115" s="61" t="str">
        <f t="shared" si="17"/>
        <v>https://pypi.org/project/dill/0.4.0</v>
      </c>
      <c r="H115" s="32">
        <v>45763</v>
      </c>
      <c r="I115" s="47" t="s">
        <v>1431</v>
      </c>
      <c r="J115" s="47" t="s">
        <v>1441</v>
      </c>
      <c r="K115" s="26" t="s">
        <v>1525</v>
      </c>
      <c r="L115" s="26" t="str">
        <f t="shared" si="21"/>
        <v>https://github.com/uqfoundation/dill/security</v>
      </c>
      <c r="M115" s="31" t="s">
        <v>9</v>
      </c>
      <c r="N115" s="28"/>
      <c r="O115" s="29" t="str">
        <f t="shared" si="18"/>
        <v>NVD NIST dill link</v>
      </c>
      <c r="P115" s="36" t="s">
        <v>31</v>
      </c>
      <c r="Q115" s="26" t="str">
        <f t="shared" si="19"/>
        <v>CVE MITRE dill link</v>
      </c>
      <c r="R115" s="36" t="s">
        <v>31</v>
      </c>
      <c r="S115" s="29" t="str">
        <f t="shared" si="22"/>
        <v>Snyk dill link</v>
      </c>
      <c r="T115" s="49" t="s">
        <v>10</v>
      </c>
      <c r="U115" s="26" t="str">
        <f t="shared" si="20"/>
        <v>Exploit-DB dill link</v>
      </c>
      <c r="V115" s="49" t="s">
        <v>10</v>
      </c>
      <c r="W115" s="49" t="s">
        <v>32</v>
      </c>
    </row>
    <row r="116" spans="1:23" ht="45" x14ac:dyDescent="0.25">
      <c r="A116" s="38">
        <v>113</v>
      </c>
      <c r="B116" s="37" t="s">
        <v>731</v>
      </c>
      <c r="C116" s="38" t="s">
        <v>732</v>
      </c>
      <c r="D116" s="26" t="str">
        <f t="shared" si="16"/>
        <v>https://pypi.org/project/distlib/0.3.7</v>
      </c>
      <c r="E116" s="27">
        <v>45124</v>
      </c>
      <c r="F116" s="34" t="s">
        <v>1526</v>
      </c>
      <c r="G116" s="61" t="str">
        <f t="shared" si="17"/>
        <v>https://pypi.org/project/distlib/0.3.9</v>
      </c>
      <c r="H116" s="32">
        <v>45575</v>
      </c>
      <c r="I116" s="60" t="s">
        <v>1367</v>
      </c>
      <c r="J116" s="47" t="s">
        <v>1441</v>
      </c>
      <c r="K116" s="26" t="s">
        <v>1527</v>
      </c>
      <c r="L116" s="26" t="str">
        <f t="shared" si="21"/>
        <v>https://github.com/pypa/distlib/security</v>
      </c>
      <c r="M116" s="31" t="s">
        <v>9</v>
      </c>
      <c r="N116" s="28"/>
      <c r="O116" s="29" t="str">
        <f t="shared" si="18"/>
        <v>NVD NIST distlib link</v>
      </c>
      <c r="P116" s="49" t="s">
        <v>10</v>
      </c>
      <c r="Q116" s="26" t="str">
        <f t="shared" si="19"/>
        <v>CVE MITRE distlib link</v>
      </c>
      <c r="R116" s="49" t="s">
        <v>10</v>
      </c>
      <c r="S116" s="29" t="str">
        <f t="shared" si="22"/>
        <v>Snyk distlib link</v>
      </c>
      <c r="T116" s="49" t="s">
        <v>10</v>
      </c>
      <c r="U116" s="26" t="str">
        <f t="shared" si="20"/>
        <v>Exploit-DB distlib link</v>
      </c>
      <c r="V116" s="49" t="s">
        <v>10</v>
      </c>
      <c r="W116" s="49" t="s">
        <v>32</v>
      </c>
    </row>
    <row r="117" spans="1:23" ht="60" x14ac:dyDescent="0.25">
      <c r="A117" s="38">
        <v>114</v>
      </c>
      <c r="B117" s="37" t="s">
        <v>733</v>
      </c>
      <c r="C117" s="38" t="s">
        <v>697</v>
      </c>
      <c r="D117" s="26" t="str">
        <f t="shared" si="16"/>
        <v>https://pypi.org/project/distributed/2023.6.0</v>
      </c>
      <c r="E117" s="27">
        <v>44936</v>
      </c>
      <c r="F117" s="34" t="s">
        <v>1528</v>
      </c>
      <c r="G117" s="61" t="s">
        <v>1529</v>
      </c>
      <c r="H117" s="32">
        <v>45798</v>
      </c>
      <c r="I117" s="47" t="s">
        <v>1432</v>
      </c>
      <c r="J117" s="47" t="s">
        <v>1441</v>
      </c>
      <c r="K117" s="26" t="s">
        <v>1530</v>
      </c>
      <c r="L117" s="26" t="str">
        <f t="shared" si="21"/>
        <v>https://github.com/dask/distributed/security</v>
      </c>
      <c r="M117" s="36" t="s">
        <v>31</v>
      </c>
      <c r="N117" s="28"/>
      <c r="O117" s="29" t="str">
        <f t="shared" si="18"/>
        <v>NVD NIST distributed link</v>
      </c>
      <c r="P117" s="36" t="s">
        <v>31</v>
      </c>
      <c r="Q117" s="26" t="str">
        <f t="shared" si="19"/>
        <v>CVE MITRE distributed link</v>
      </c>
      <c r="R117" s="36" t="s">
        <v>31</v>
      </c>
      <c r="S117" s="29" t="str">
        <f t="shared" si="22"/>
        <v>Snyk distributed link</v>
      </c>
      <c r="T117" s="49" t="s">
        <v>10</v>
      </c>
      <c r="U117" s="26" t="str">
        <f t="shared" si="20"/>
        <v>Exploit-DB distributed link</v>
      </c>
      <c r="V117" s="49" t="s">
        <v>10</v>
      </c>
      <c r="W117" s="49" t="s">
        <v>32</v>
      </c>
    </row>
    <row r="118" spans="1:23" ht="90" x14ac:dyDescent="0.25">
      <c r="A118" s="38">
        <v>115</v>
      </c>
      <c r="B118" s="37" t="s">
        <v>734</v>
      </c>
      <c r="C118" s="38">
        <v>0.11</v>
      </c>
      <c r="D118" s="26" t="str">
        <f t="shared" si="16"/>
        <v>https://pypi.org/project/docstring-to-markdown/0.11</v>
      </c>
      <c r="E118" s="27">
        <v>44897</v>
      </c>
      <c r="F118" s="34">
        <v>0.17</v>
      </c>
      <c r="G118" s="61" t="str">
        <f t="shared" si="17"/>
        <v>https://pypi.org/project/docstring-to-markdown/0.17</v>
      </c>
      <c r="H118" s="32">
        <v>45780</v>
      </c>
      <c r="I118" s="47" t="s">
        <v>1446</v>
      </c>
      <c r="J118" s="60" t="s">
        <v>1367</v>
      </c>
      <c r="K118" s="26" t="s">
        <v>1531</v>
      </c>
      <c r="L118" s="26" t="str">
        <f t="shared" si="21"/>
        <v>https://github.com/python-lsp/docstring-to-markdown/security</v>
      </c>
      <c r="M118" s="31" t="s">
        <v>9</v>
      </c>
      <c r="N118" s="28"/>
      <c r="O118" s="29" t="str">
        <f t="shared" si="18"/>
        <v>NVD NIST docstring-to-markdown link</v>
      </c>
      <c r="P118" s="49" t="s">
        <v>10</v>
      </c>
      <c r="Q118" s="26" t="str">
        <f t="shared" si="19"/>
        <v>CVE MITRE docstring-to-markdown link</v>
      </c>
      <c r="R118" s="49" t="s">
        <v>10</v>
      </c>
      <c r="S118" s="29" t="str">
        <f t="shared" si="22"/>
        <v>Snyk docstring-to-markdown link</v>
      </c>
      <c r="T118" s="49" t="s">
        <v>10</v>
      </c>
      <c r="U118" s="26" t="str">
        <f t="shared" si="20"/>
        <v>Exploit-DB docstring-to-markdown link</v>
      </c>
      <c r="V118" s="49" t="s">
        <v>10</v>
      </c>
      <c r="W118" s="49" t="s">
        <v>32</v>
      </c>
    </row>
    <row r="119" spans="1:23" ht="60" x14ac:dyDescent="0.25">
      <c r="A119" s="38">
        <v>116</v>
      </c>
      <c r="B119" s="37" t="s">
        <v>735</v>
      </c>
      <c r="C119" s="38" t="s">
        <v>736</v>
      </c>
      <c r="D119" s="26" t="str">
        <f t="shared" si="16"/>
        <v>https://pypi.org/project/docutils/0.18.1</v>
      </c>
      <c r="E119" s="27">
        <v>44524</v>
      </c>
      <c r="F119" s="34" t="s">
        <v>1532</v>
      </c>
      <c r="G119" s="61" t="str">
        <f t="shared" si="17"/>
        <v>https://pypi.org/project/docutils/0.21.2</v>
      </c>
      <c r="H119" s="32">
        <v>45406</v>
      </c>
      <c r="I119" s="47" t="s">
        <v>1433</v>
      </c>
      <c r="J119" s="47" t="s">
        <v>1445</v>
      </c>
      <c r="K119" s="26" t="s">
        <v>1533</v>
      </c>
      <c r="L119" s="26" t="str">
        <f t="shared" si="21"/>
        <v>https://github.com/docutils/docutils/security</v>
      </c>
      <c r="M119" s="31" t="s">
        <v>9</v>
      </c>
      <c r="N119" s="28"/>
      <c r="O119" s="29" t="str">
        <f t="shared" si="18"/>
        <v>NVD NIST docutils link</v>
      </c>
      <c r="P119" s="36" t="s">
        <v>31</v>
      </c>
      <c r="Q119" s="26" t="str">
        <f t="shared" si="19"/>
        <v>CVE MITRE docutils link</v>
      </c>
      <c r="R119" s="36" t="s">
        <v>31</v>
      </c>
      <c r="S119" s="29" t="str">
        <f t="shared" si="22"/>
        <v>Snyk docutils link</v>
      </c>
      <c r="T119" s="36" t="s">
        <v>31</v>
      </c>
      <c r="U119" s="26" t="str">
        <f t="shared" si="20"/>
        <v>Exploit-DB docutils link</v>
      </c>
      <c r="V119" s="49" t="s">
        <v>10</v>
      </c>
      <c r="W119" s="49" t="s">
        <v>32</v>
      </c>
    </row>
    <row r="120" spans="1:23" ht="60" x14ac:dyDescent="0.25">
      <c r="A120" s="38">
        <v>117</v>
      </c>
      <c r="B120" s="37" t="s">
        <v>737</v>
      </c>
      <c r="C120" s="38">
        <v>0.4</v>
      </c>
      <c r="D120" s="26" t="str">
        <f t="shared" si="16"/>
        <v>https://pypi.org/project/entrypoints/0.4</v>
      </c>
      <c r="E120" s="27">
        <v>44595</v>
      </c>
      <c r="F120" s="34">
        <v>0.4</v>
      </c>
      <c r="G120" s="61" t="str">
        <f t="shared" si="17"/>
        <v>https://pypi.org/project/entrypoints/0.4</v>
      </c>
      <c r="H120" s="32">
        <v>44595</v>
      </c>
      <c r="I120" s="47" t="s">
        <v>1447</v>
      </c>
      <c r="J120" s="60" t="s">
        <v>1367</v>
      </c>
      <c r="K120" s="26" t="s">
        <v>1534</v>
      </c>
      <c r="L120" s="26" t="str">
        <f t="shared" si="21"/>
        <v>https://github.com/takluyver/entrypoints/security</v>
      </c>
      <c r="M120" s="31" t="s">
        <v>9</v>
      </c>
      <c r="N120" s="28"/>
      <c r="O120" s="29" t="str">
        <f t="shared" si="18"/>
        <v>NVD NIST entrypoints link</v>
      </c>
      <c r="P120" s="36" t="s">
        <v>31</v>
      </c>
      <c r="Q120" s="26" t="str">
        <f t="shared" si="19"/>
        <v>CVE MITRE entrypoints link</v>
      </c>
      <c r="R120" s="36" t="s">
        <v>31</v>
      </c>
      <c r="S120" s="29" t="str">
        <f t="shared" si="22"/>
        <v>Snyk entrypoints link</v>
      </c>
      <c r="T120" s="49" t="s">
        <v>10</v>
      </c>
      <c r="U120" s="26" t="str">
        <f t="shared" si="20"/>
        <v>Exploit-DB entrypoints link</v>
      </c>
      <c r="V120" s="49" t="s">
        <v>10</v>
      </c>
      <c r="W120" s="49" t="s">
        <v>32</v>
      </c>
    </row>
    <row r="121" spans="1:23" ht="60" x14ac:dyDescent="0.25">
      <c r="A121" s="38">
        <v>118</v>
      </c>
      <c r="B121" s="37" t="s">
        <v>738</v>
      </c>
      <c r="C121" s="38" t="s">
        <v>678</v>
      </c>
      <c r="D121" s="26" t="str">
        <f t="shared" si="16"/>
        <v>https://pypi.org/project/et-xmlfile/1.1.0</v>
      </c>
      <c r="E121" s="27">
        <v>44312</v>
      </c>
      <c r="F121" s="34" t="s">
        <v>606</v>
      </c>
      <c r="G121" s="61" t="str">
        <f t="shared" si="17"/>
        <v>https://pypi.org/project/et-xmlfile/2.0.0</v>
      </c>
      <c r="H121" s="32" t="s">
        <v>1540</v>
      </c>
      <c r="I121" s="47" t="s">
        <v>1431</v>
      </c>
      <c r="J121" s="47" t="s">
        <v>1441</v>
      </c>
      <c r="K121" s="26" t="s">
        <v>1541</v>
      </c>
      <c r="L121" s="26" t="str">
        <f t="shared" si="21"/>
        <v>https://github.com/biydnd/et_xmlfile/security</v>
      </c>
      <c r="M121" s="31" t="s">
        <v>9</v>
      </c>
      <c r="N121" s="28"/>
      <c r="O121" s="29" t="str">
        <f t="shared" si="18"/>
        <v>NVD NIST et-xmlfile link</v>
      </c>
      <c r="P121" s="49" t="s">
        <v>10</v>
      </c>
      <c r="Q121" s="26" t="str">
        <f t="shared" si="19"/>
        <v>CVE MITRE et-xmlfile link</v>
      </c>
      <c r="R121" s="49" t="s">
        <v>10</v>
      </c>
      <c r="S121" s="29" t="str">
        <f t="shared" si="22"/>
        <v>Snyk et-xmlfile link</v>
      </c>
      <c r="T121" s="49" t="s">
        <v>10</v>
      </c>
      <c r="U121" s="26" t="str">
        <f>HYPERLINK(CONCATENATE("https://www.exploit-db.com/search?q=",$B121,"&amp;verified=true"),CONCATENATE("Exploit-DB ",$B121," link"))</f>
        <v>Exploit-DB et-xmlfile link</v>
      </c>
      <c r="V121" s="49" t="s">
        <v>10</v>
      </c>
      <c r="W121" s="49" t="s">
        <v>32</v>
      </c>
    </row>
    <row r="122" spans="1:23" ht="60" x14ac:dyDescent="0.25">
      <c r="A122" s="38">
        <v>119</v>
      </c>
      <c r="B122" s="37" t="s">
        <v>739</v>
      </c>
      <c r="C122" s="38" t="s">
        <v>740</v>
      </c>
      <c r="D122" s="26" t="str">
        <f t="shared" si="16"/>
        <v>https://pypi.org/project/executing/0.8.3</v>
      </c>
      <c r="E122" s="27">
        <v>44620</v>
      </c>
      <c r="F122" s="34" t="s">
        <v>887</v>
      </c>
      <c r="G122" s="61" t="str">
        <f t="shared" si="17"/>
        <v>https://pypi.org/project/executing/2.2.0</v>
      </c>
      <c r="H122" s="32">
        <v>45680</v>
      </c>
      <c r="I122" s="47" t="s">
        <v>1431</v>
      </c>
      <c r="J122" s="60" t="s">
        <v>1367</v>
      </c>
      <c r="K122" s="26" t="s">
        <v>1542</v>
      </c>
      <c r="L122" s="26" t="str">
        <f t="shared" si="21"/>
        <v>https://github.com/alexmojaki/executing/security</v>
      </c>
      <c r="M122" s="31" t="s">
        <v>9</v>
      </c>
      <c r="N122" s="28"/>
      <c r="O122" s="29" t="str">
        <f t="shared" si="18"/>
        <v>NVD NIST executing link</v>
      </c>
      <c r="P122" s="64" t="s">
        <v>1493</v>
      </c>
      <c r="Q122" s="26" t="str">
        <f t="shared" si="19"/>
        <v>CVE MITRE executing link</v>
      </c>
      <c r="R122" s="64" t="s">
        <v>1493</v>
      </c>
      <c r="S122" s="29" t="str">
        <f t="shared" si="22"/>
        <v>Snyk executing link</v>
      </c>
      <c r="T122" s="49" t="s">
        <v>10</v>
      </c>
      <c r="U122" s="26" t="str">
        <f t="shared" si="20"/>
        <v>Exploit-DB executing link</v>
      </c>
      <c r="V122" s="36" t="s">
        <v>31</v>
      </c>
      <c r="W122" s="64" t="s">
        <v>1493</v>
      </c>
    </row>
    <row r="123" spans="1:23" ht="75" x14ac:dyDescent="0.25">
      <c r="A123" s="38">
        <v>120</v>
      </c>
      <c r="B123" s="37" t="s">
        <v>741</v>
      </c>
      <c r="C123" s="38" t="s">
        <v>742</v>
      </c>
      <c r="D123" s="26" t="str">
        <f t="shared" si="16"/>
        <v>https://pypi.org/project/fastjsonschema/2.16.2</v>
      </c>
      <c r="E123" s="27">
        <v>44824</v>
      </c>
      <c r="F123" s="34" t="s">
        <v>1543</v>
      </c>
      <c r="G123" s="61" t="str">
        <f t="shared" si="17"/>
        <v>https://pypi.org/project/fastjsonschema/2.21.1</v>
      </c>
      <c r="H123" s="32">
        <v>45628</v>
      </c>
      <c r="I123" s="60" t="s">
        <v>1367</v>
      </c>
      <c r="J123" s="47" t="s">
        <v>1441</v>
      </c>
      <c r="K123" s="26" t="s">
        <v>1544</v>
      </c>
      <c r="L123" s="26" t="str">
        <f t="shared" si="21"/>
        <v>https://github.com/horejsek/python-fastjsonschema/security</v>
      </c>
      <c r="M123" s="31" t="s">
        <v>9</v>
      </c>
      <c r="N123" s="28"/>
      <c r="O123" s="29" t="str">
        <f t="shared" si="18"/>
        <v>NVD NIST fastjsonschema link</v>
      </c>
      <c r="P123" s="49" t="s">
        <v>10</v>
      </c>
      <c r="Q123" s="26" t="str">
        <f t="shared" si="19"/>
        <v>CVE MITRE fastjsonschema link</v>
      </c>
      <c r="R123" s="49" t="s">
        <v>10</v>
      </c>
      <c r="S123" s="29" t="str">
        <f t="shared" si="22"/>
        <v>Snyk fastjsonschema link</v>
      </c>
      <c r="T123" s="49" t="s">
        <v>10</v>
      </c>
      <c r="U123" s="26" t="str">
        <f t="shared" si="20"/>
        <v>Exploit-DB fastjsonschema link</v>
      </c>
      <c r="V123" s="49" t="s">
        <v>10</v>
      </c>
      <c r="W123" s="49" t="s">
        <v>32</v>
      </c>
    </row>
    <row r="124" spans="1:23" ht="60" x14ac:dyDescent="0.25">
      <c r="A124" s="38">
        <v>121</v>
      </c>
      <c r="B124" s="37" t="s">
        <v>743</v>
      </c>
      <c r="C124" s="38" t="s">
        <v>744</v>
      </c>
      <c r="D124" s="26" t="str">
        <f t="shared" si="16"/>
        <v>https://pypi.org/project/filelock/3.12.2</v>
      </c>
      <c r="E124" s="27">
        <v>45090</v>
      </c>
      <c r="F124" s="34" t="s">
        <v>1545</v>
      </c>
      <c r="G124" s="61" t="str">
        <f t="shared" si="17"/>
        <v>https://pypi.org/project/filelock/3.18.0</v>
      </c>
      <c r="H124" s="32">
        <v>45730</v>
      </c>
      <c r="I124" s="47" t="s">
        <v>1433</v>
      </c>
      <c r="J124" s="47" t="s">
        <v>1441</v>
      </c>
      <c r="K124" s="26" t="s">
        <v>1546</v>
      </c>
      <c r="L124" s="26" t="str">
        <f t="shared" si="21"/>
        <v>https://github.com/tox-dev/filelock/security</v>
      </c>
      <c r="M124" s="31" t="s">
        <v>9</v>
      </c>
      <c r="N124" s="28"/>
      <c r="O124" s="29" t="str">
        <f t="shared" si="18"/>
        <v>NVD NIST filelock link</v>
      </c>
      <c r="P124" s="36" t="s">
        <v>31</v>
      </c>
      <c r="Q124" s="26" t="str">
        <f t="shared" si="19"/>
        <v>CVE MITRE filelock link</v>
      </c>
      <c r="R124" s="36" t="s">
        <v>31</v>
      </c>
      <c r="S124" s="29" t="str">
        <f t="shared" si="22"/>
        <v>Snyk filelock link</v>
      </c>
      <c r="T124" s="49" t="s">
        <v>10</v>
      </c>
      <c r="U124" s="26" t="str">
        <f t="shared" si="20"/>
        <v>Exploit-DB filelock link</v>
      </c>
      <c r="V124" s="49" t="s">
        <v>10</v>
      </c>
      <c r="W124" s="49" t="s">
        <v>32</v>
      </c>
    </row>
    <row r="125" spans="1:23" ht="45" x14ac:dyDescent="0.25">
      <c r="A125" s="38">
        <v>122</v>
      </c>
      <c r="B125" s="37" t="s">
        <v>745</v>
      </c>
      <c r="C125" s="38" t="s">
        <v>746</v>
      </c>
      <c r="D125" s="26" t="str">
        <f t="shared" ref="D125:D188" si="23">HYPERLINK(_xlfn.CONCAT("https://pypi.org/project/",$B125,"/",$C125))</f>
        <v>https://pypi.org/project/flake8/6.0.0</v>
      </c>
      <c r="E125" s="27">
        <v>44889</v>
      </c>
      <c r="F125" s="34" t="s">
        <v>1547</v>
      </c>
      <c r="G125" s="61" t="str">
        <f t="shared" si="17"/>
        <v>https://pypi.org/project/flake8/7.3.0</v>
      </c>
      <c r="H125" s="32">
        <v>45829</v>
      </c>
      <c r="I125" s="47" t="s">
        <v>1433</v>
      </c>
      <c r="J125" s="47" t="s">
        <v>1441</v>
      </c>
      <c r="K125" s="26" t="s">
        <v>1548</v>
      </c>
      <c r="L125" s="26" t="str">
        <f t="shared" si="21"/>
        <v>https://github.com/pycqa/flake8/security</v>
      </c>
      <c r="M125" s="31" t="s">
        <v>9</v>
      </c>
      <c r="N125" s="28"/>
      <c r="O125" s="29" t="str">
        <f t="shared" si="18"/>
        <v>NVD NIST flake8 link</v>
      </c>
      <c r="P125" s="49" t="s">
        <v>10</v>
      </c>
      <c r="Q125" s="26" t="str">
        <f t="shared" si="19"/>
        <v>CVE MITRE flake8 link</v>
      </c>
      <c r="R125" s="49" t="s">
        <v>10</v>
      </c>
      <c r="S125" s="29" t="str">
        <f t="shared" si="22"/>
        <v>Snyk flake8 link</v>
      </c>
      <c r="T125" s="49" t="s">
        <v>10</v>
      </c>
      <c r="U125" s="26" t="str">
        <f t="shared" si="20"/>
        <v>Exploit-DB flake8 link</v>
      </c>
      <c r="V125" s="49" t="s">
        <v>10</v>
      </c>
      <c r="W125" s="49" t="s">
        <v>32</v>
      </c>
    </row>
    <row r="126" spans="1:23" ht="60" x14ac:dyDescent="0.25">
      <c r="A126" s="38">
        <v>123</v>
      </c>
      <c r="B126" s="37" t="s">
        <v>747</v>
      </c>
      <c r="C126" s="56" t="s">
        <v>748</v>
      </c>
      <c r="D126" s="26" t="str">
        <f t="shared" si="23"/>
        <v>https://pypi.org/project/Flask/2.2.2</v>
      </c>
      <c r="E126" s="27">
        <v>44782</v>
      </c>
      <c r="F126" s="34" t="s">
        <v>608</v>
      </c>
      <c r="G126" s="61" t="str">
        <f t="shared" si="17"/>
        <v>https://pypi.org/project/Flask/3.1.1</v>
      </c>
      <c r="H126" s="32">
        <v>45791</v>
      </c>
      <c r="I126" s="47" t="s">
        <v>1433</v>
      </c>
      <c r="J126" s="47" t="s">
        <v>1441</v>
      </c>
      <c r="K126" s="26" t="s">
        <v>1549</v>
      </c>
      <c r="L126" s="26" t="str">
        <f t="shared" si="21"/>
        <v>https://github.com/pallets/flask//security</v>
      </c>
      <c r="M126" s="58" t="s">
        <v>1550</v>
      </c>
      <c r="N126" s="28"/>
      <c r="O126" s="29" t="str">
        <f t="shared" si="18"/>
        <v>NVD NIST Flask link</v>
      </c>
      <c r="P126" s="36" t="s">
        <v>31</v>
      </c>
      <c r="Q126" s="26" t="str">
        <f t="shared" si="19"/>
        <v>CVE MITRE Flask link</v>
      </c>
      <c r="R126" s="64" t="s">
        <v>1493</v>
      </c>
      <c r="S126" s="29" t="str">
        <f t="shared" si="22"/>
        <v>Snyk Flask link</v>
      </c>
      <c r="T126" s="36" t="s">
        <v>31</v>
      </c>
      <c r="U126" s="26" t="str">
        <f t="shared" si="20"/>
        <v>Exploit-DB Flask link</v>
      </c>
      <c r="V126" s="49" t="s">
        <v>10</v>
      </c>
      <c r="W126" s="64" t="s">
        <v>1493</v>
      </c>
    </row>
    <row r="127" spans="1:23" ht="75" x14ac:dyDescent="0.25">
      <c r="A127" s="38">
        <v>124</v>
      </c>
      <c r="B127" s="37" t="s">
        <v>749</v>
      </c>
      <c r="C127" s="38">
        <v>1.1299999999999999</v>
      </c>
      <c r="D127" s="26" t="str">
        <f t="shared" si="23"/>
        <v>https://pypi.org/project/Flask-Compress/1.13</v>
      </c>
      <c r="E127" s="27">
        <v>44825</v>
      </c>
      <c r="F127" s="34">
        <v>1.17</v>
      </c>
      <c r="G127" s="61" t="str">
        <f t="shared" si="17"/>
        <v>https://pypi.org/project/Flask-Compress/1.17</v>
      </c>
      <c r="H127" s="32">
        <v>45579</v>
      </c>
      <c r="I127" s="47" t="s">
        <v>1433</v>
      </c>
      <c r="J127" s="60" t="s">
        <v>1367</v>
      </c>
      <c r="K127" s="26" t="s">
        <v>1551</v>
      </c>
      <c r="L127" s="26" t="str">
        <f t="shared" si="21"/>
        <v>https://github.com/colour-science/flask-compress/security</v>
      </c>
      <c r="M127" s="31" t="s">
        <v>9</v>
      </c>
      <c r="N127" s="28"/>
      <c r="O127" s="29" t="str">
        <f t="shared" si="18"/>
        <v>NVD NIST Flask-Compress link</v>
      </c>
      <c r="P127" s="49" t="s">
        <v>10</v>
      </c>
      <c r="Q127" s="26" t="str">
        <f t="shared" si="19"/>
        <v>CVE MITRE Flask-Compress link</v>
      </c>
      <c r="R127" s="49" t="s">
        <v>10</v>
      </c>
      <c r="S127" s="29" t="str">
        <f t="shared" si="22"/>
        <v>Snyk Flask-Compress link</v>
      </c>
      <c r="T127" s="49" t="s">
        <v>10</v>
      </c>
      <c r="U127" s="26" t="str">
        <f t="shared" si="20"/>
        <v>Exploit-DB Flask-Compress link</v>
      </c>
      <c r="V127" s="49" t="s">
        <v>10</v>
      </c>
      <c r="W127" s="49" t="s">
        <v>32</v>
      </c>
    </row>
    <row r="128" spans="1:23" ht="60" x14ac:dyDescent="0.25">
      <c r="A128" s="38">
        <v>125</v>
      </c>
      <c r="B128" s="37" t="s">
        <v>750</v>
      </c>
      <c r="C128" s="56" t="s">
        <v>751</v>
      </c>
      <c r="D128" s="26" t="str">
        <f t="shared" si="23"/>
        <v>https://pypi.org/project/fonttools/4.25.0</v>
      </c>
      <c r="E128" s="27">
        <v>44383</v>
      </c>
      <c r="F128" s="34" t="s">
        <v>1535</v>
      </c>
      <c r="G128" s="61" t="str">
        <f t="shared" si="17"/>
        <v>https://pypi.org/project/fonttools/4.58.5</v>
      </c>
      <c r="H128" s="32">
        <v>45842</v>
      </c>
      <c r="I128" s="47" t="s">
        <v>1433</v>
      </c>
      <c r="J128" s="47" t="s">
        <v>1441</v>
      </c>
      <c r="K128" s="26" t="s">
        <v>1536</v>
      </c>
      <c r="L128" s="26" t="str">
        <f t="shared" si="21"/>
        <v>https://github.com/fonttools/fonttools/security</v>
      </c>
      <c r="M128" s="36" t="s">
        <v>31</v>
      </c>
      <c r="N128" s="67" t="s">
        <v>1537</v>
      </c>
      <c r="O128" s="29" t="str">
        <f t="shared" si="18"/>
        <v>NVD NIST fonttools link</v>
      </c>
      <c r="P128" s="36" t="s">
        <v>31</v>
      </c>
      <c r="Q128" s="26" t="str">
        <f t="shared" si="19"/>
        <v>CVE MITRE fonttools link</v>
      </c>
      <c r="R128" s="36" t="s">
        <v>31</v>
      </c>
      <c r="S128" s="29" t="str">
        <f t="shared" si="22"/>
        <v>Snyk fonttools link</v>
      </c>
      <c r="T128" s="36" t="s">
        <v>31</v>
      </c>
      <c r="U128" s="26" t="str">
        <f t="shared" si="20"/>
        <v>Exploit-DB fonttools link</v>
      </c>
      <c r="V128" s="49" t="s">
        <v>10</v>
      </c>
      <c r="W128" s="49" t="s">
        <v>32</v>
      </c>
    </row>
    <row r="129" spans="1:23" ht="45" x14ac:dyDescent="0.25">
      <c r="A129" s="38">
        <v>126</v>
      </c>
      <c r="B129" s="37" t="s">
        <v>752</v>
      </c>
      <c r="C129" s="38" t="s">
        <v>567</v>
      </c>
      <c r="D129" s="26" t="str">
        <f t="shared" si="23"/>
        <v>https://pypi.org/project/fqdn/1.5.1</v>
      </c>
      <c r="E129" s="27">
        <v>44266</v>
      </c>
      <c r="F129" s="34" t="s">
        <v>567</v>
      </c>
      <c r="G129" s="61" t="str">
        <f t="shared" si="17"/>
        <v>https://pypi.org/project/fqdn/1.5.1</v>
      </c>
      <c r="H129" s="32">
        <v>44266</v>
      </c>
      <c r="I129" s="47" t="s">
        <v>1552</v>
      </c>
      <c r="J129" s="47" t="s">
        <v>1441</v>
      </c>
      <c r="K129" s="26" t="s">
        <v>1553</v>
      </c>
      <c r="L129" s="26" t="str">
        <f t="shared" si="21"/>
        <v>https://github.com/ypcrts/fqdn/security</v>
      </c>
      <c r="M129" s="36" t="s">
        <v>31</v>
      </c>
      <c r="N129" s="28"/>
      <c r="O129" s="29" t="str">
        <f t="shared" si="18"/>
        <v>NVD NIST fqdn link</v>
      </c>
      <c r="P129" s="36" t="s">
        <v>31</v>
      </c>
      <c r="Q129" s="26" t="str">
        <f t="shared" si="19"/>
        <v>CVE MITRE fqdn link</v>
      </c>
      <c r="R129" s="36" t="s">
        <v>31</v>
      </c>
      <c r="S129" s="29" t="str">
        <f t="shared" si="22"/>
        <v>Snyk fqdn link</v>
      </c>
      <c r="T129" s="49" t="s">
        <v>10</v>
      </c>
      <c r="U129" s="26" t="str">
        <f t="shared" si="20"/>
        <v>Exploit-DB fqdn link</v>
      </c>
      <c r="V129" s="49" t="s">
        <v>10</v>
      </c>
      <c r="W129" s="49" t="s">
        <v>32</v>
      </c>
    </row>
    <row r="130" spans="1:23" ht="60" x14ac:dyDescent="0.25">
      <c r="A130" s="38">
        <v>127</v>
      </c>
      <c r="B130" s="37" t="s">
        <v>753</v>
      </c>
      <c r="C130" s="38" t="s">
        <v>754</v>
      </c>
      <c r="D130" s="26" t="str">
        <f t="shared" si="23"/>
        <v>https://pypi.org/project/frozenlist/1.3.3</v>
      </c>
      <c r="E130" s="27">
        <v>44874</v>
      </c>
      <c r="F130" s="34" t="s">
        <v>707</v>
      </c>
      <c r="G130" s="61" t="str">
        <f t="shared" si="17"/>
        <v>https://pypi.org/project/frozenlist/1.7.0</v>
      </c>
      <c r="H130" s="32">
        <v>45818</v>
      </c>
      <c r="I130" s="47" t="s">
        <v>1433</v>
      </c>
      <c r="J130" s="47" t="s">
        <v>1441</v>
      </c>
      <c r="K130" s="26" t="s">
        <v>1554</v>
      </c>
      <c r="L130" s="26" t="str">
        <f t="shared" si="21"/>
        <v>https://github.com/aio-libs/frozenlist/security</v>
      </c>
      <c r="M130" s="31" t="s">
        <v>9</v>
      </c>
      <c r="N130" s="28"/>
      <c r="O130" s="29" t="str">
        <f t="shared" si="18"/>
        <v>NVD NIST frozenlist link</v>
      </c>
      <c r="P130" s="49" t="s">
        <v>10</v>
      </c>
      <c r="Q130" s="26" t="str">
        <f t="shared" si="19"/>
        <v>CVE MITRE frozenlist link</v>
      </c>
      <c r="R130" s="49" t="s">
        <v>10</v>
      </c>
      <c r="S130" s="29" t="str">
        <f t="shared" si="22"/>
        <v>Snyk frozenlist link</v>
      </c>
      <c r="T130" s="49" t="s">
        <v>10</v>
      </c>
      <c r="U130" s="26" t="str">
        <f t="shared" si="20"/>
        <v>Exploit-DB frozenlist link</v>
      </c>
      <c r="V130" s="49" t="s">
        <v>10</v>
      </c>
      <c r="W130" s="49" t="s">
        <v>32</v>
      </c>
    </row>
    <row r="131" spans="1:23" ht="60" x14ac:dyDescent="0.25">
      <c r="A131" s="38">
        <v>128</v>
      </c>
      <c r="B131" s="37" t="s">
        <v>755</v>
      </c>
      <c r="C131" s="38" t="s">
        <v>756</v>
      </c>
      <c r="D131" s="26" t="str">
        <f t="shared" si="23"/>
        <v>https://pypi.org/project/fsspec/2023.3.0</v>
      </c>
      <c r="E131" s="27">
        <v>44990</v>
      </c>
      <c r="F131" s="34" t="s">
        <v>1415</v>
      </c>
      <c r="G131" s="61" t="str">
        <f t="shared" ref="G131:G194" si="24">HYPERLINK(_xlfn.CONCAT("https://pypi.org/project/",$B131,"/",$F131))</f>
        <v>https://pypi.org/project/fsspec/2025.5.1</v>
      </c>
      <c r="H131" s="32">
        <v>45801</v>
      </c>
      <c r="I131" s="47" t="s">
        <v>1433</v>
      </c>
      <c r="J131" s="47" t="s">
        <v>1445</v>
      </c>
      <c r="K131" s="26" t="s">
        <v>1555</v>
      </c>
      <c r="L131" s="26" t="str">
        <f t="shared" si="21"/>
        <v>https://github.com/fsspec/filesystem_spec/security</v>
      </c>
      <c r="M131" s="31" t="s">
        <v>9</v>
      </c>
      <c r="N131" s="28"/>
      <c r="O131" s="29" t="str">
        <f t="shared" ref="O131:O194" si="25">HYPERLINK(_xlfn.CONCAT("https://nvd.nist.gov/vuln/search/results?form_type=Basic&amp;results_type=overview&amp;query=",$B131,"&amp;search_type=all&amp;isCpeNameSearch=false"),CONCATENATE("NVD NIST ",$B131," link"))</f>
        <v>NVD NIST fsspec link</v>
      </c>
      <c r="P131" s="49" t="s">
        <v>10</v>
      </c>
      <c r="Q131" s="26" t="str">
        <f t="shared" ref="Q131:Q194" si="26">HYPERLINK(CONCATENATE("https://cve.mitre.org/cgi-bin/cvekey.cgi?keyword=",$B131),CONCATENATE("CVE MITRE ",$B131," link"))</f>
        <v>CVE MITRE fsspec link</v>
      </c>
      <c r="R131" s="49" t="s">
        <v>10</v>
      </c>
      <c r="S131" s="29" t="str">
        <f t="shared" si="22"/>
        <v>Snyk fsspec link</v>
      </c>
      <c r="T131" s="49" t="s">
        <v>10</v>
      </c>
      <c r="U131" s="26" t="str">
        <f t="shared" si="20"/>
        <v>Exploit-DB fsspec link</v>
      </c>
      <c r="V131" s="49" t="s">
        <v>10</v>
      </c>
      <c r="W131" s="49" t="s">
        <v>32</v>
      </c>
    </row>
    <row r="132" spans="1:23" ht="45" x14ac:dyDescent="0.25">
      <c r="A132" s="38">
        <v>129</v>
      </c>
      <c r="B132" s="37" t="s">
        <v>757</v>
      </c>
      <c r="C132" s="38" t="s">
        <v>717</v>
      </c>
      <c r="D132" s="26" t="str">
        <f t="shared" si="23"/>
        <v>https://pypi.org/project/fst-pso/1.8.1</v>
      </c>
      <c r="E132" s="27">
        <v>44496</v>
      </c>
      <c r="F132" s="34" t="s">
        <v>1507</v>
      </c>
      <c r="G132" s="61" t="str">
        <f t="shared" si="24"/>
        <v>https://pypi.org/project/fst-pso/1.9.0</v>
      </c>
      <c r="H132" s="32">
        <v>45811</v>
      </c>
      <c r="I132" s="60" t="s">
        <v>1367</v>
      </c>
      <c r="J132" s="60" t="s">
        <v>1367</v>
      </c>
      <c r="K132" s="26" t="s">
        <v>1556</v>
      </c>
      <c r="L132" s="26" t="str">
        <f t="shared" si="21"/>
        <v>https://github.com/aresio/fst-pso/security</v>
      </c>
      <c r="M132" s="31" t="s">
        <v>9</v>
      </c>
      <c r="N132" s="28"/>
      <c r="O132" s="29" t="str">
        <f t="shared" si="25"/>
        <v>NVD NIST fst-pso link</v>
      </c>
      <c r="P132" s="49" t="s">
        <v>10</v>
      </c>
      <c r="Q132" s="26" t="str">
        <f t="shared" si="26"/>
        <v>CVE MITRE fst-pso link</v>
      </c>
      <c r="R132" s="49" t="s">
        <v>10</v>
      </c>
      <c r="S132" s="29" t="str">
        <f t="shared" si="22"/>
        <v>Snyk fst-pso link</v>
      </c>
      <c r="T132" s="49" t="s">
        <v>10</v>
      </c>
      <c r="U132" s="26" t="str">
        <f t="shared" ref="U132:U195" si="27">HYPERLINK(CONCATENATE("https://www.exploit-db.com/search?q=",$B132,"&amp;verified=true"),CONCATENATE("Exploit-DB ",$B132," link"))</f>
        <v>Exploit-DB fst-pso link</v>
      </c>
      <c r="V132" s="49" t="s">
        <v>10</v>
      </c>
      <c r="W132" s="49" t="s">
        <v>32</v>
      </c>
    </row>
    <row r="133" spans="1:23" ht="60" x14ac:dyDescent="0.25">
      <c r="A133" s="38">
        <v>130</v>
      </c>
      <c r="B133" s="37" t="s">
        <v>758</v>
      </c>
      <c r="C133" s="38" t="s">
        <v>759</v>
      </c>
      <c r="D133" s="26" t="str">
        <f t="shared" si="23"/>
        <v>https://pypi.org/project/future/0.18.3</v>
      </c>
      <c r="E133" s="27">
        <v>44939</v>
      </c>
      <c r="F133" s="34" t="s">
        <v>588</v>
      </c>
      <c r="G133" s="61" t="str">
        <f t="shared" si="24"/>
        <v>https://pypi.org/project/future/1.0.0</v>
      </c>
      <c r="H133" s="32">
        <v>45343</v>
      </c>
      <c r="I133" s="60" t="s">
        <v>1557</v>
      </c>
      <c r="J133" s="60" t="s">
        <v>1438</v>
      </c>
      <c r="K133" s="26" t="s">
        <v>1558</v>
      </c>
      <c r="L133" s="26" t="str">
        <f t="shared" si="21"/>
        <v>https://github.com/PythonCharmers/python-future/security</v>
      </c>
      <c r="M133" s="31" t="s">
        <v>9</v>
      </c>
      <c r="N133" s="28"/>
      <c r="O133" s="29" t="str">
        <f t="shared" si="25"/>
        <v>NVD NIST future link</v>
      </c>
      <c r="P133" s="64" t="s">
        <v>1493</v>
      </c>
      <c r="Q133" s="26" t="str">
        <f t="shared" si="26"/>
        <v>CVE MITRE future link</v>
      </c>
      <c r="R133" s="64" t="s">
        <v>1493</v>
      </c>
      <c r="S133" s="29" t="str">
        <f t="shared" si="22"/>
        <v>Snyk future link</v>
      </c>
      <c r="T133" s="36" t="s">
        <v>31</v>
      </c>
      <c r="U133" s="26" t="str">
        <f t="shared" si="27"/>
        <v>Exploit-DB future link</v>
      </c>
      <c r="V133" s="36" t="s">
        <v>31</v>
      </c>
      <c r="W133" s="64" t="s">
        <v>1493</v>
      </c>
    </row>
    <row r="134" spans="1:23" ht="45" x14ac:dyDescent="0.25">
      <c r="A134" s="38">
        <v>131</v>
      </c>
      <c r="B134" s="37" t="s">
        <v>760</v>
      </c>
      <c r="C134" s="38" t="s">
        <v>572</v>
      </c>
      <c r="D134" s="26" t="str">
        <f t="shared" si="23"/>
        <v>https://pypi.org/project/FuzzyTM/2.0.5</v>
      </c>
      <c r="E134" s="27">
        <v>44866</v>
      </c>
      <c r="F134" s="34" t="s">
        <v>1559</v>
      </c>
      <c r="G134" s="61" t="str">
        <f t="shared" si="24"/>
        <v>https://pypi.org/project/FuzzyTM/2.0.9</v>
      </c>
      <c r="H134" s="32">
        <v>45407</v>
      </c>
      <c r="I134" s="60" t="s">
        <v>1367</v>
      </c>
      <c r="J134" s="60" t="s">
        <v>1367</v>
      </c>
      <c r="K134" s="26" t="s">
        <v>1560</v>
      </c>
      <c r="L134" s="26" t="str">
        <f t="shared" si="21"/>
        <v>https://github.com/ERijck/FuzzyTM/security</v>
      </c>
      <c r="M134" s="31" t="s">
        <v>9</v>
      </c>
      <c r="N134" s="28"/>
      <c r="O134" s="29" t="str">
        <f t="shared" si="25"/>
        <v>NVD NIST FuzzyTM link</v>
      </c>
      <c r="P134" s="49" t="s">
        <v>10</v>
      </c>
      <c r="Q134" s="26" t="str">
        <f t="shared" si="26"/>
        <v>CVE MITRE FuzzyTM link</v>
      </c>
      <c r="R134" s="49" t="s">
        <v>10</v>
      </c>
      <c r="S134" s="29" t="str">
        <f t="shared" si="22"/>
        <v>Snyk FuzzyTM link</v>
      </c>
      <c r="T134" s="49" t="s">
        <v>10</v>
      </c>
      <c r="U134" s="26" t="str">
        <f t="shared" si="27"/>
        <v>Exploit-DB FuzzyTM link</v>
      </c>
      <c r="V134" s="49" t="s">
        <v>10</v>
      </c>
      <c r="W134" s="49" t="s">
        <v>32</v>
      </c>
    </row>
    <row r="135" spans="1:23" ht="60" x14ac:dyDescent="0.25">
      <c r="A135" s="38">
        <v>132</v>
      </c>
      <c r="B135" s="37" t="s">
        <v>761</v>
      </c>
      <c r="C135" s="38" t="s">
        <v>762</v>
      </c>
      <c r="D135" s="26" t="str">
        <f t="shared" si="23"/>
        <v>https://pypi.org/project/gensim/4.3.0</v>
      </c>
      <c r="E135" s="27">
        <v>44916</v>
      </c>
      <c r="F135" s="34" t="s">
        <v>1561</v>
      </c>
      <c r="G135" s="61" t="str">
        <f t="shared" si="24"/>
        <v>https://pypi.org/project/gensim/4.3.3</v>
      </c>
      <c r="H135" s="32">
        <v>45493</v>
      </c>
      <c r="I135" s="47" t="s">
        <v>1431</v>
      </c>
      <c r="J135" s="47" t="s">
        <v>1441</v>
      </c>
      <c r="K135" s="26" t="s">
        <v>1562</v>
      </c>
      <c r="L135" s="26" t="str">
        <f t="shared" si="21"/>
        <v>https://github.com/piskvorky/gensim/security</v>
      </c>
      <c r="M135" s="31" t="s">
        <v>9</v>
      </c>
      <c r="N135" s="28"/>
      <c r="O135" s="29" t="str">
        <f t="shared" si="25"/>
        <v>NVD NIST gensim link</v>
      </c>
      <c r="P135" s="49" t="s">
        <v>10</v>
      </c>
      <c r="Q135" s="26" t="str">
        <f t="shared" si="26"/>
        <v>CVE MITRE gensim link</v>
      </c>
      <c r="R135" s="49" t="s">
        <v>10</v>
      </c>
      <c r="S135" s="29" t="str">
        <f>HYPERLINK(CONCATENATE("https://security.snyk.io/vuln/pip?search=",$B135),CONCATENATE("Snyk ",$B135," link"))</f>
        <v>Snyk gensim link</v>
      </c>
      <c r="T135" s="49" t="s">
        <v>10</v>
      </c>
      <c r="U135" s="26" t="str">
        <f t="shared" si="27"/>
        <v>Exploit-DB gensim link</v>
      </c>
      <c r="V135" s="49" t="s">
        <v>10</v>
      </c>
      <c r="W135" s="49" t="s">
        <v>32</v>
      </c>
    </row>
    <row r="136" spans="1:23" ht="60" x14ac:dyDescent="0.25">
      <c r="A136" s="38">
        <v>133</v>
      </c>
      <c r="B136" s="37" t="s">
        <v>763</v>
      </c>
      <c r="C136" s="56" t="s">
        <v>602</v>
      </c>
      <c r="D136" s="26" t="str">
        <f t="shared" si="23"/>
        <v>https://pypi.org/project/gevent/23.7.0</v>
      </c>
      <c r="E136" s="27">
        <v>45119</v>
      </c>
      <c r="F136" s="34" t="s">
        <v>1568</v>
      </c>
      <c r="G136" s="61" t="str">
        <f t="shared" si="24"/>
        <v>https://pypi.org/project/gevent/25.5.1</v>
      </c>
      <c r="H136" s="32">
        <v>45789</v>
      </c>
      <c r="I136" s="47" t="s">
        <v>1433</v>
      </c>
      <c r="J136" s="47" t="s">
        <v>1445</v>
      </c>
      <c r="K136" s="26" t="s">
        <v>1569</v>
      </c>
      <c r="L136" s="26" t="str">
        <f t="shared" si="21"/>
        <v>https://github.com/gevent/gevent//security</v>
      </c>
      <c r="M136" s="31" t="s">
        <v>9</v>
      </c>
      <c r="N136" s="70" t="s">
        <v>1600</v>
      </c>
      <c r="O136" s="29" t="str">
        <f t="shared" si="25"/>
        <v>NVD NIST gevent link</v>
      </c>
      <c r="P136" s="36" t="s">
        <v>31</v>
      </c>
      <c r="Q136" s="26" t="str">
        <f t="shared" si="26"/>
        <v>CVE MITRE gevent link</v>
      </c>
      <c r="R136" s="36" t="s">
        <v>31</v>
      </c>
      <c r="S136" s="29" t="str">
        <f t="shared" si="22"/>
        <v>Snyk gevent link</v>
      </c>
      <c r="T136" s="36" t="s">
        <v>31</v>
      </c>
      <c r="U136" s="26" t="str">
        <f t="shared" si="27"/>
        <v>Exploit-DB gevent link</v>
      </c>
      <c r="V136" s="36" t="s">
        <v>31</v>
      </c>
      <c r="W136" s="49" t="s">
        <v>32</v>
      </c>
    </row>
    <row r="137" spans="1:23" ht="60" x14ac:dyDescent="0.25">
      <c r="A137" s="38">
        <v>134</v>
      </c>
      <c r="B137" s="37" t="s">
        <v>764</v>
      </c>
      <c r="C137" s="49">
        <v>0.7</v>
      </c>
      <c r="D137" s="26" t="str">
        <f t="shared" si="23"/>
        <v>https://pypi.org/project/glob2/0.7</v>
      </c>
      <c r="E137" s="27">
        <v>43627</v>
      </c>
      <c r="F137" s="49">
        <v>0.7</v>
      </c>
      <c r="G137" s="61" t="str">
        <f t="shared" si="24"/>
        <v>https://pypi.org/project/glob2/0.7</v>
      </c>
      <c r="H137" s="27">
        <v>43627</v>
      </c>
      <c r="I137" s="60" t="s">
        <v>1367</v>
      </c>
      <c r="J137" s="47" t="s">
        <v>1481</v>
      </c>
      <c r="K137" s="26" t="s">
        <v>1571</v>
      </c>
      <c r="L137" s="26" t="str">
        <f t="shared" si="21"/>
        <v>https://github.com/miracle2k/python-glob2/security</v>
      </c>
      <c r="M137" s="31" t="s">
        <v>9</v>
      </c>
      <c r="N137" s="28"/>
      <c r="O137" s="29" t="str">
        <f t="shared" si="25"/>
        <v>NVD NIST glob2 link</v>
      </c>
      <c r="P137" s="36" t="s">
        <v>31</v>
      </c>
      <c r="Q137" s="26" t="str">
        <f t="shared" si="26"/>
        <v>CVE MITRE glob2 link</v>
      </c>
      <c r="R137" s="36" t="s">
        <v>31</v>
      </c>
      <c r="S137" s="29" t="str">
        <f t="shared" si="22"/>
        <v>Snyk glob2 link</v>
      </c>
      <c r="T137" s="49" t="s">
        <v>10</v>
      </c>
      <c r="U137" s="26" t="str">
        <f t="shared" si="27"/>
        <v>Exploit-DB glob2 link</v>
      </c>
      <c r="V137" s="49" t="s">
        <v>10</v>
      </c>
      <c r="W137" s="49" t="s">
        <v>32</v>
      </c>
    </row>
    <row r="138" spans="1:23" ht="45" x14ac:dyDescent="0.25">
      <c r="A138" s="38">
        <v>135</v>
      </c>
      <c r="B138" s="37" t="s">
        <v>765</v>
      </c>
      <c r="C138" s="38" t="s">
        <v>766</v>
      </c>
      <c r="D138" s="26" t="str">
        <f t="shared" si="23"/>
        <v>https://pypi.org/project/graphviz/0.20.1</v>
      </c>
      <c r="E138" s="27">
        <v>44765</v>
      </c>
      <c r="F138" s="34">
        <v>0.21</v>
      </c>
      <c r="G138" s="61" t="str">
        <f t="shared" si="24"/>
        <v>https://pypi.org/project/graphviz/0.21</v>
      </c>
      <c r="H138" s="32">
        <v>45853</v>
      </c>
      <c r="I138" s="47" t="s">
        <v>1433</v>
      </c>
      <c r="J138" s="47" t="s">
        <v>1445</v>
      </c>
      <c r="K138" s="26" t="s">
        <v>1570</v>
      </c>
      <c r="L138" s="26" t="str">
        <f t="shared" si="21"/>
        <v>https://github.com/xflr6/graphviz/security</v>
      </c>
      <c r="M138" s="31" t="s">
        <v>9</v>
      </c>
      <c r="N138" s="28"/>
      <c r="O138" s="29" t="str">
        <f t="shared" si="25"/>
        <v>NVD NIST graphviz link</v>
      </c>
      <c r="P138" s="36" t="s">
        <v>31</v>
      </c>
      <c r="Q138" s="26" t="str">
        <f t="shared" si="26"/>
        <v>CVE MITRE graphviz link</v>
      </c>
      <c r="R138" s="36" t="s">
        <v>31</v>
      </c>
      <c r="S138" s="29" t="str">
        <f>HYPERLINK(CONCATENATE("https://security.snyk.io/vuln/pip?search=",$B138),CONCATENATE("Snyk ",$B138," link"))</f>
        <v>Snyk graphviz link</v>
      </c>
      <c r="T138" s="49" t="s">
        <v>10</v>
      </c>
      <c r="U138" s="26" t="str">
        <f t="shared" si="27"/>
        <v>Exploit-DB graphviz link</v>
      </c>
      <c r="V138" s="49" t="s">
        <v>10</v>
      </c>
      <c r="W138" s="49" t="s">
        <v>32</v>
      </c>
    </row>
    <row r="139" spans="1:23" ht="60" x14ac:dyDescent="0.25">
      <c r="A139" s="38">
        <v>136</v>
      </c>
      <c r="B139" s="37" t="s">
        <v>767</v>
      </c>
      <c r="C139" s="38" t="s">
        <v>768</v>
      </c>
      <c r="D139" s="26" t="str">
        <f t="shared" si="23"/>
        <v>https://pypi.org/project/greenlet/2.0.1</v>
      </c>
      <c r="E139" s="27">
        <v>44872</v>
      </c>
      <c r="F139" s="34" t="s">
        <v>1572</v>
      </c>
      <c r="G139" s="61" t="str">
        <f t="shared" si="24"/>
        <v>https://pypi.org/project/greenlet/3.2.3</v>
      </c>
      <c r="H139" s="32">
        <v>45814</v>
      </c>
      <c r="I139" s="47" t="s">
        <v>1433</v>
      </c>
      <c r="J139" s="47" t="s">
        <v>1441</v>
      </c>
      <c r="K139" s="26" t="s">
        <v>1573</v>
      </c>
      <c r="L139" s="26" t="str">
        <f t="shared" si="21"/>
        <v>https://github.com/python-greenlet/greenlet//security</v>
      </c>
      <c r="M139" s="31" t="s">
        <v>9</v>
      </c>
      <c r="N139" s="28"/>
      <c r="O139" s="29" t="str">
        <f t="shared" si="25"/>
        <v>NVD NIST greenlet link</v>
      </c>
      <c r="P139" s="49" t="s">
        <v>10</v>
      </c>
      <c r="Q139" s="26" t="str">
        <f t="shared" si="26"/>
        <v>CVE MITRE greenlet link</v>
      </c>
      <c r="R139" s="49" t="s">
        <v>10</v>
      </c>
      <c r="S139" s="29" t="str">
        <f t="shared" si="22"/>
        <v>Snyk greenlet link</v>
      </c>
      <c r="T139" s="49" t="s">
        <v>10</v>
      </c>
      <c r="U139" s="26" t="str">
        <f t="shared" si="27"/>
        <v>Exploit-DB greenlet link</v>
      </c>
      <c r="V139" s="49" t="s">
        <v>10</v>
      </c>
      <c r="W139" s="49" t="s">
        <v>32</v>
      </c>
    </row>
    <row r="140" spans="1:23" ht="60" x14ac:dyDescent="0.25">
      <c r="A140" s="38">
        <v>137</v>
      </c>
      <c r="B140" s="37" t="s">
        <v>769</v>
      </c>
      <c r="C140" s="38" t="s">
        <v>770</v>
      </c>
      <c r="D140" s="26" t="str">
        <f t="shared" si="23"/>
        <v>https://pypi.org/project/h2o/3.42.0.1</v>
      </c>
      <c r="E140" s="27">
        <v>45113</v>
      </c>
      <c r="F140" s="34" t="s">
        <v>1574</v>
      </c>
      <c r="G140" s="61" t="str">
        <f t="shared" si="24"/>
        <v>https://pypi.org/project/h2o/3.46.0.7</v>
      </c>
      <c r="H140" s="32">
        <v>45744</v>
      </c>
      <c r="I140" s="60" t="s">
        <v>1367</v>
      </c>
      <c r="J140" s="47" t="s">
        <v>1441</v>
      </c>
      <c r="K140" s="26" t="s">
        <v>1575</v>
      </c>
      <c r="L140" s="26" t="str">
        <f t="shared" si="21"/>
        <v>https://github.com/h2oai/h2o-3/security</v>
      </c>
      <c r="M140" s="64" t="s">
        <v>1493</v>
      </c>
      <c r="N140" s="54" t="s">
        <v>1597</v>
      </c>
      <c r="O140" s="29" t="str">
        <f t="shared" si="25"/>
        <v>NVD NIST h2o link</v>
      </c>
      <c r="P140" s="64" t="s">
        <v>1493</v>
      </c>
      <c r="Q140" s="26" t="str">
        <f t="shared" si="26"/>
        <v>CVE MITRE h2o link</v>
      </c>
      <c r="R140" s="64" t="s">
        <v>1493</v>
      </c>
      <c r="S140" s="29" t="str">
        <f t="shared" si="22"/>
        <v>Snyk h2o link</v>
      </c>
      <c r="T140" s="69" t="s">
        <v>1596</v>
      </c>
      <c r="U140" s="26" t="str">
        <f t="shared" si="27"/>
        <v>Exploit-DB h2o link</v>
      </c>
      <c r="V140" s="36" t="s">
        <v>31</v>
      </c>
      <c r="W140" s="44" t="s">
        <v>1599</v>
      </c>
    </row>
    <row r="141" spans="1:23" ht="45" x14ac:dyDescent="0.25">
      <c r="A141" s="38">
        <v>138</v>
      </c>
      <c r="B141" s="37" t="s">
        <v>771</v>
      </c>
      <c r="C141" s="38" t="s">
        <v>772</v>
      </c>
      <c r="D141" s="26" t="str">
        <f t="shared" si="23"/>
        <v>https://pypi.org/project/h5py/3.7.0</v>
      </c>
      <c r="E141" s="27">
        <v>44705</v>
      </c>
      <c r="F141" s="34" t="s">
        <v>1576</v>
      </c>
      <c r="G141" s="61" t="str">
        <f t="shared" si="24"/>
        <v>https://pypi.org/project/h5py/3.14.0</v>
      </c>
      <c r="H141" s="32">
        <v>45815</v>
      </c>
      <c r="I141" s="47" t="s">
        <v>1433</v>
      </c>
      <c r="J141" s="47" t="s">
        <v>1441</v>
      </c>
      <c r="K141" s="26" t="s">
        <v>1577</v>
      </c>
      <c r="L141" s="26" t="str">
        <f t="shared" si="21"/>
        <v>https://github.com/h5py/h5py/security</v>
      </c>
      <c r="M141" s="31" t="s">
        <v>9</v>
      </c>
      <c r="N141" s="28"/>
      <c r="O141" s="29" t="str">
        <f t="shared" si="25"/>
        <v>NVD NIST h5py link</v>
      </c>
      <c r="P141" s="49" t="s">
        <v>10</v>
      </c>
      <c r="Q141" s="26" t="str">
        <f t="shared" si="26"/>
        <v>CVE MITRE h5py link</v>
      </c>
      <c r="R141" s="49" t="s">
        <v>10</v>
      </c>
      <c r="S141" s="29" t="str">
        <f t="shared" si="22"/>
        <v>Snyk h5py link</v>
      </c>
      <c r="T141" s="49" t="s">
        <v>10</v>
      </c>
      <c r="U141" s="26" t="str">
        <f t="shared" si="27"/>
        <v>Exploit-DB h5py link</v>
      </c>
      <c r="V141" s="49" t="s">
        <v>10</v>
      </c>
      <c r="W141" s="49" t="s">
        <v>32</v>
      </c>
    </row>
    <row r="142" spans="1:23" ht="60" x14ac:dyDescent="0.25">
      <c r="A142" s="38">
        <v>139</v>
      </c>
      <c r="B142" s="37" t="s">
        <v>773</v>
      </c>
      <c r="C142" s="49" t="s">
        <v>774</v>
      </c>
      <c r="D142" s="26" t="str">
        <f t="shared" si="23"/>
        <v>https://pypi.org/project/HeapDict/1.0.1</v>
      </c>
      <c r="E142" s="27">
        <v>43718</v>
      </c>
      <c r="F142" s="49" t="s">
        <v>774</v>
      </c>
      <c r="G142" s="61" t="str">
        <f t="shared" si="24"/>
        <v>https://pypi.org/project/HeapDict/1.0.1</v>
      </c>
      <c r="H142" s="32" t="s">
        <v>1586</v>
      </c>
      <c r="I142" s="60" t="s">
        <v>1367</v>
      </c>
      <c r="J142" s="47" t="s">
        <v>1441</v>
      </c>
      <c r="K142" s="26" t="s">
        <v>1578</v>
      </c>
      <c r="L142" s="26" t="str">
        <f t="shared" si="21"/>
        <v>https://github.com/DanielStutzbach/heapdict/security</v>
      </c>
      <c r="M142" s="31" t="s">
        <v>9</v>
      </c>
      <c r="N142" s="28"/>
      <c r="O142" s="29" t="str">
        <f t="shared" si="25"/>
        <v>NVD NIST HeapDict link</v>
      </c>
      <c r="P142" s="49" t="s">
        <v>10</v>
      </c>
      <c r="Q142" s="26" t="str">
        <f t="shared" si="26"/>
        <v>CVE MITRE HeapDict link</v>
      </c>
      <c r="R142" s="49" t="s">
        <v>10</v>
      </c>
      <c r="S142" s="29" t="str">
        <f t="shared" si="22"/>
        <v>Snyk HeapDict link</v>
      </c>
      <c r="T142" s="49" t="s">
        <v>10</v>
      </c>
      <c r="U142" s="26" t="str">
        <f t="shared" si="27"/>
        <v>Exploit-DB HeapDict link</v>
      </c>
      <c r="V142" s="36" t="s">
        <v>31</v>
      </c>
      <c r="W142" s="49" t="s">
        <v>32</v>
      </c>
    </row>
    <row r="143" spans="1:23" ht="60" x14ac:dyDescent="0.25">
      <c r="A143" s="38">
        <v>140</v>
      </c>
      <c r="B143" s="37" t="s">
        <v>775</v>
      </c>
      <c r="C143" s="38" t="s">
        <v>776</v>
      </c>
      <c r="D143" s="26" t="str">
        <f t="shared" si="23"/>
        <v>https://pypi.org/project/holoviews/1.16.2</v>
      </c>
      <c r="E143" s="27">
        <v>45086</v>
      </c>
      <c r="F143" s="34" t="s">
        <v>1263</v>
      </c>
      <c r="G143" s="61" t="str">
        <f t="shared" si="24"/>
        <v>https://pypi.org/project/holoviews/1.21.0</v>
      </c>
      <c r="H143" s="32">
        <v>45833</v>
      </c>
      <c r="I143" s="47" t="s">
        <v>1432</v>
      </c>
      <c r="J143" s="47" t="s">
        <v>1441</v>
      </c>
      <c r="K143" s="26" t="s">
        <v>1563</v>
      </c>
      <c r="L143" s="26" t="str">
        <f t="shared" si="21"/>
        <v>https://github.com/holoviz/holoviews/security</v>
      </c>
      <c r="M143" s="31" t="s">
        <v>9</v>
      </c>
      <c r="N143" s="28"/>
      <c r="O143" s="29" t="str">
        <f t="shared" si="25"/>
        <v>NVD NIST holoviews link</v>
      </c>
      <c r="P143" s="49" t="s">
        <v>10</v>
      </c>
      <c r="Q143" s="26" t="str">
        <f t="shared" si="26"/>
        <v>CVE MITRE holoviews link</v>
      </c>
      <c r="R143" s="49" t="s">
        <v>10</v>
      </c>
      <c r="S143" s="29" t="str">
        <f t="shared" si="22"/>
        <v>Snyk holoviews link</v>
      </c>
      <c r="T143" s="49" t="s">
        <v>10</v>
      </c>
      <c r="U143" s="26" t="str">
        <f t="shared" si="27"/>
        <v>Exploit-DB holoviews link</v>
      </c>
      <c r="V143" s="49" t="s">
        <v>10</v>
      </c>
      <c r="W143" s="49" t="s">
        <v>32</v>
      </c>
    </row>
    <row r="144" spans="1:23" ht="75" x14ac:dyDescent="0.25">
      <c r="A144" s="38">
        <v>141</v>
      </c>
      <c r="B144" s="37" t="s">
        <v>777</v>
      </c>
      <c r="C144" s="49">
        <v>1.1000000000000001</v>
      </c>
      <c r="D144" s="26" t="str">
        <f t="shared" si="23"/>
        <v>https://pypi.org/project/html5lib/1.1</v>
      </c>
      <c r="E144" s="27">
        <v>44005</v>
      </c>
      <c r="F144" s="55">
        <v>1.1000000000000001</v>
      </c>
      <c r="G144" s="61" t="str">
        <f t="shared" si="24"/>
        <v>https://pypi.org/project/html5lib/1.1</v>
      </c>
      <c r="H144" s="32">
        <v>44005</v>
      </c>
      <c r="I144" s="47" t="s">
        <v>1579</v>
      </c>
      <c r="J144" s="47" t="s">
        <v>1441</v>
      </c>
      <c r="K144" s="26" t="s">
        <v>1580</v>
      </c>
      <c r="L144" s="26" t="str">
        <f t="shared" si="21"/>
        <v>https://github.com/html5lib/html5lib-python/security</v>
      </c>
      <c r="M144" s="31" t="s">
        <v>9</v>
      </c>
      <c r="N144" s="28"/>
      <c r="O144" s="29" t="str">
        <f t="shared" si="25"/>
        <v>NVD NIST html5lib link</v>
      </c>
      <c r="P144" s="36" t="s">
        <v>31</v>
      </c>
      <c r="Q144" s="26" t="str">
        <f t="shared" si="26"/>
        <v>CVE MITRE html5lib link</v>
      </c>
      <c r="R144" s="36" t="s">
        <v>31</v>
      </c>
      <c r="S144" s="29" t="str">
        <f t="shared" si="22"/>
        <v>Snyk html5lib link</v>
      </c>
      <c r="T144" s="36" t="s">
        <v>31</v>
      </c>
      <c r="U144" s="26" t="str">
        <f t="shared" si="27"/>
        <v>Exploit-DB html5lib link</v>
      </c>
      <c r="V144" s="49" t="s">
        <v>10</v>
      </c>
      <c r="W144" s="49" t="s">
        <v>32</v>
      </c>
    </row>
    <row r="145" spans="1:23" ht="60" x14ac:dyDescent="0.25">
      <c r="A145" s="38">
        <v>142</v>
      </c>
      <c r="B145" s="37" t="s">
        <v>778</v>
      </c>
      <c r="C145" s="49" t="s">
        <v>779</v>
      </c>
      <c r="D145" s="26" t="str">
        <f t="shared" si="23"/>
        <v>https://pypi.org/project/httplib2/0.22.0</v>
      </c>
      <c r="E145" s="27">
        <v>45007</v>
      </c>
      <c r="F145" s="49" t="s">
        <v>779</v>
      </c>
      <c r="G145" s="61" t="str">
        <f t="shared" si="24"/>
        <v>https://pypi.org/project/httplib2/0.22.0</v>
      </c>
      <c r="H145" s="32">
        <v>45007</v>
      </c>
      <c r="I145" s="47" t="s">
        <v>1581</v>
      </c>
      <c r="J145" s="47" t="s">
        <v>1445</v>
      </c>
      <c r="K145" s="26" t="s">
        <v>1582</v>
      </c>
      <c r="L145" s="26" t="str">
        <f t="shared" si="21"/>
        <v>https://github.com/httplib2/httplib2/security</v>
      </c>
      <c r="M145" s="36" t="s">
        <v>31</v>
      </c>
      <c r="N145" s="28"/>
      <c r="O145" s="29" t="str">
        <f t="shared" si="25"/>
        <v>NVD NIST httplib2 link</v>
      </c>
      <c r="P145" s="36" t="s">
        <v>31</v>
      </c>
      <c r="Q145" s="26" t="str">
        <f t="shared" si="26"/>
        <v>CVE MITRE httplib2 link</v>
      </c>
      <c r="R145" s="36" t="s">
        <v>31</v>
      </c>
      <c r="S145" s="29" t="str">
        <f t="shared" si="22"/>
        <v>Snyk httplib2 link</v>
      </c>
      <c r="T145" s="36" t="s">
        <v>31</v>
      </c>
      <c r="U145" s="26" t="str">
        <f t="shared" si="27"/>
        <v>Exploit-DB httplib2 link</v>
      </c>
      <c r="V145" s="49" t="s">
        <v>10</v>
      </c>
      <c r="W145" s="49" t="s">
        <v>32</v>
      </c>
    </row>
    <row r="146" spans="1:23" ht="45" x14ac:dyDescent="0.25">
      <c r="A146" s="38">
        <v>143</v>
      </c>
      <c r="B146" s="37" t="s">
        <v>780</v>
      </c>
      <c r="C146" s="38" t="s">
        <v>781</v>
      </c>
      <c r="D146" s="26" t="str">
        <f t="shared" si="23"/>
        <v>https://pypi.org/project/hvplot/0.8.4</v>
      </c>
      <c r="E146" s="27">
        <v>45083</v>
      </c>
      <c r="F146" s="34" t="s">
        <v>1583</v>
      </c>
      <c r="G146" s="61" t="str">
        <f t="shared" si="24"/>
        <v>https://pypi.org/project/hvplot/0.11.3</v>
      </c>
      <c r="H146" s="32">
        <v>45777</v>
      </c>
      <c r="I146" s="47" t="s">
        <v>1433</v>
      </c>
      <c r="J146" s="47" t="s">
        <v>1441</v>
      </c>
      <c r="K146" s="26" t="s">
        <v>1584</v>
      </c>
      <c r="L146" s="26" t="str">
        <f t="shared" si="21"/>
        <v>https://github.com/holoviz/hvplot/security</v>
      </c>
      <c r="M146" s="31" t="s">
        <v>9</v>
      </c>
      <c r="N146" s="28"/>
      <c r="O146" s="29" t="str">
        <f t="shared" si="25"/>
        <v>NVD NIST hvplot link</v>
      </c>
      <c r="P146" s="49" t="s">
        <v>10</v>
      </c>
      <c r="Q146" s="26" t="str">
        <f t="shared" si="26"/>
        <v>CVE MITRE hvplot link</v>
      </c>
      <c r="R146" s="49" t="s">
        <v>10</v>
      </c>
      <c r="S146" s="29" t="str">
        <f t="shared" si="22"/>
        <v>Snyk hvplot link</v>
      </c>
      <c r="T146" s="49" t="s">
        <v>10</v>
      </c>
      <c r="U146" s="26" t="str">
        <f t="shared" si="27"/>
        <v>Exploit-DB hvplot link</v>
      </c>
      <c r="V146" s="49" t="s">
        <v>10</v>
      </c>
      <c r="W146" s="49" t="s">
        <v>32</v>
      </c>
    </row>
    <row r="147" spans="1:23" ht="60" x14ac:dyDescent="0.25">
      <c r="A147" s="38">
        <v>144</v>
      </c>
      <c r="B147" s="37" t="s">
        <v>782</v>
      </c>
      <c r="C147" s="49" t="s">
        <v>783</v>
      </c>
      <c r="D147" s="26" t="str">
        <f t="shared" si="23"/>
        <v>https://pypi.org/project/hyperlink/21.0.0</v>
      </c>
      <c r="E147" s="27">
        <v>44204</v>
      </c>
      <c r="F147" s="49" t="s">
        <v>783</v>
      </c>
      <c r="G147" s="61" t="str">
        <f t="shared" si="24"/>
        <v>https://pypi.org/project/hyperlink/21.0.0</v>
      </c>
      <c r="H147" s="32">
        <v>44204</v>
      </c>
      <c r="I147" s="60" t="s">
        <v>1367</v>
      </c>
      <c r="J147" s="47" t="s">
        <v>1441</v>
      </c>
      <c r="K147" s="26" t="s">
        <v>1585</v>
      </c>
      <c r="L147" s="26" t="str">
        <f t="shared" si="21"/>
        <v>https://github.com/python-hyper/hyperlink/security</v>
      </c>
      <c r="M147" s="31" t="s">
        <v>9</v>
      </c>
      <c r="N147" s="28"/>
      <c r="O147" s="29" t="str">
        <f t="shared" si="25"/>
        <v>NVD NIST hyperlink link</v>
      </c>
      <c r="P147" s="64" t="s">
        <v>1493</v>
      </c>
      <c r="Q147" s="26" t="str">
        <f t="shared" si="26"/>
        <v>CVE MITRE hyperlink link</v>
      </c>
      <c r="R147" s="64" t="s">
        <v>1493</v>
      </c>
      <c r="S147" s="29" t="str">
        <f t="shared" si="22"/>
        <v>Snyk hyperlink link</v>
      </c>
      <c r="T147" s="49" t="s">
        <v>10</v>
      </c>
      <c r="U147" s="26" t="str">
        <f t="shared" si="27"/>
        <v>Exploit-DB hyperlink link</v>
      </c>
      <c r="V147" s="36" t="s">
        <v>31</v>
      </c>
      <c r="W147" s="49" t="s">
        <v>32</v>
      </c>
    </row>
    <row r="148" spans="1:23" ht="60" x14ac:dyDescent="0.25">
      <c r="A148" s="38">
        <v>145</v>
      </c>
      <c r="B148" s="37" t="s">
        <v>30</v>
      </c>
      <c r="C148" s="38" t="s">
        <v>784</v>
      </c>
      <c r="D148" s="26" t="str">
        <f t="shared" si="23"/>
        <v>https://pypi.org/project/hypothesis/6.82.0</v>
      </c>
      <c r="E148" s="27">
        <v>45127</v>
      </c>
      <c r="F148" s="34" t="s">
        <v>1564</v>
      </c>
      <c r="G148" s="61" t="str">
        <f t="shared" si="24"/>
        <v>https://pypi.org/project/hypothesis/6.135.24</v>
      </c>
      <c r="H148" s="32">
        <v>45841</v>
      </c>
      <c r="I148" s="47" t="s">
        <v>1433</v>
      </c>
      <c r="J148" s="47" t="s">
        <v>1441</v>
      </c>
      <c r="K148" s="26" t="s">
        <v>1565</v>
      </c>
      <c r="L148" s="26" t="str">
        <f t="shared" si="21"/>
        <v>https://github.com/HypothesisWorks/hypothesis/security</v>
      </c>
      <c r="M148" s="31" t="s">
        <v>9</v>
      </c>
      <c r="N148" s="28"/>
      <c r="O148" s="29" t="str">
        <f t="shared" si="25"/>
        <v>NVD NIST hypothesis link</v>
      </c>
      <c r="P148" s="49" t="s">
        <v>10</v>
      </c>
      <c r="Q148" s="26" t="str">
        <f t="shared" si="26"/>
        <v>CVE MITRE hypothesis link</v>
      </c>
      <c r="R148" s="36" t="s">
        <v>31</v>
      </c>
      <c r="S148" s="29" t="str">
        <f t="shared" si="22"/>
        <v>Snyk hypothesis link</v>
      </c>
      <c r="T148" s="36" t="s">
        <v>31</v>
      </c>
      <c r="U148" s="26" t="str">
        <f t="shared" si="27"/>
        <v>Exploit-DB hypothesis link</v>
      </c>
      <c r="V148" s="49" t="s">
        <v>10</v>
      </c>
      <c r="W148" s="49" t="s">
        <v>32</v>
      </c>
    </row>
    <row r="149" spans="1:23" ht="45" x14ac:dyDescent="0.25">
      <c r="A149" s="38">
        <v>146</v>
      </c>
      <c r="B149" s="37" t="s">
        <v>785</v>
      </c>
      <c r="C149" s="56">
        <v>3.4</v>
      </c>
      <c r="D149" s="26" t="str">
        <f t="shared" si="23"/>
        <v>https://pypi.org/project/idna/3.4</v>
      </c>
      <c r="E149" s="27">
        <v>44818</v>
      </c>
      <c r="F149" s="68" t="s">
        <v>1589</v>
      </c>
      <c r="G149" s="61" t="str">
        <f t="shared" si="24"/>
        <v>https://pypi.org/project/idna/3.10</v>
      </c>
      <c r="H149" s="32">
        <v>45551</v>
      </c>
      <c r="I149" s="47" t="s">
        <v>1587</v>
      </c>
      <c r="J149" s="47" t="s">
        <v>1441</v>
      </c>
      <c r="K149" s="26" t="s">
        <v>1588</v>
      </c>
      <c r="L149" s="26" t="str">
        <f t="shared" si="21"/>
        <v>https://github.com/kjd/idna/security</v>
      </c>
      <c r="M149" s="36" t="s">
        <v>31</v>
      </c>
      <c r="N149" s="28"/>
      <c r="O149" s="29" t="str">
        <f t="shared" si="25"/>
        <v>NVD NIST idna link</v>
      </c>
      <c r="P149" s="69" t="s">
        <v>1598</v>
      </c>
      <c r="Q149" s="26" t="str">
        <f t="shared" si="26"/>
        <v>CVE MITRE idna link</v>
      </c>
      <c r="R149" s="36" t="s">
        <v>31</v>
      </c>
      <c r="S149" s="29" t="str">
        <f t="shared" si="22"/>
        <v>Snyk idna link</v>
      </c>
      <c r="T149" s="36" t="s">
        <v>31</v>
      </c>
      <c r="U149" s="26" t="str">
        <f t="shared" si="27"/>
        <v>Exploit-DB idna link</v>
      </c>
      <c r="V149" s="36" t="s">
        <v>31</v>
      </c>
      <c r="W149" s="49" t="s">
        <v>32</v>
      </c>
    </row>
    <row r="150" spans="1:23" ht="60" x14ac:dyDescent="0.25">
      <c r="A150" s="38">
        <v>147</v>
      </c>
      <c r="B150" s="37" t="s">
        <v>786</v>
      </c>
      <c r="C150" s="38" t="s">
        <v>787</v>
      </c>
      <c r="D150" s="26" t="str">
        <f t="shared" si="23"/>
        <v>https://pypi.org/project/imagecodecs/2021.8.26</v>
      </c>
      <c r="E150" s="27">
        <v>44650</v>
      </c>
      <c r="F150" s="34" t="s">
        <v>1590</v>
      </c>
      <c r="G150" s="61" t="str">
        <f t="shared" si="24"/>
        <v>https://pypi.org/project/imagecodecs/2025.3.30</v>
      </c>
      <c r="H150" s="32">
        <v>45746</v>
      </c>
      <c r="I150" s="47" t="s">
        <v>1432</v>
      </c>
      <c r="J150" s="47" t="s">
        <v>1445</v>
      </c>
      <c r="K150" s="26" t="s">
        <v>1592</v>
      </c>
      <c r="L150" s="26" t="str">
        <f t="shared" si="21"/>
        <v>https://github.com/cgohlke/imagecodecs/security</v>
      </c>
      <c r="M150" s="31" t="s">
        <v>9</v>
      </c>
      <c r="N150" s="28" t="s">
        <v>1591</v>
      </c>
      <c r="O150" s="29" t="str">
        <f t="shared" si="25"/>
        <v>NVD NIST imagecodecs link</v>
      </c>
      <c r="P150" s="49" t="s">
        <v>10</v>
      </c>
      <c r="Q150" s="26" t="str">
        <f t="shared" si="26"/>
        <v>CVE MITRE imagecodecs link</v>
      </c>
      <c r="R150" s="49" t="s">
        <v>10</v>
      </c>
      <c r="S150" s="29" t="str">
        <f t="shared" si="22"/>
        <v>Snyk imagecodecs link</v>
      </c>
      <c r="T150" s="36" t="s">
        <v>31</v>
      </c>
      <c r="U150" s="26" t="str">
        <f t="shared" si="27"/>
        <v>Exploit-DB imagecodecs link</v>
      </c>
      <c r="V150" s="49" t="s">
        <v>10</v>
      </c>
      <c r="W150" s="49" t="s">
        <v>32</v>
      </c>
    </row>
    <row r="151" spans="1:23" ht="60" x14ac:dyDescent="0.25">
      <c r="A151" s="38">
        <v>148</v>
      </c>
      <c r="B151" s="37" t="s">
        <v>788</v>
      </c>
      <c r="C151" s="38" t="s">
        <v>789</v>
      </c>
      <c r="D151" s="26" t="str">
        <f t="shared" si="23"/>
        <v>https://pypi.org/project/imageio/2.26.0</v>
      </c>
      <c r="E151" s="27">
        <v>44984</v>
      </c>
      <c r="F151" s="34" t="s">
        <v>1593</v>
      </c>
      <c r="G151" s="61" t="str">
        <f t="shared" si="24"/>
        <v>https://pypi.org/project/imageio/2.37.0</v>
      </c>
      <c r="H151" s="32">
        <v>45677</v>
      </c>
      <c r="I151" s="47" t="s">
        <v>1446</v>
      </c>
      <c r="J151" s="47" t="s">
        <v>1441</v>
      </c>
      <c r="K151" s="26" t="s">
        <v>1594</v>
      </c>
      <c r="L151" s="26" t="str">
        <f t="shared" si="21"/>
        <v>https://github.com/imageio/imageio/security</v>
      </c>
      <c r="M151" s="31" t="s">
        <v>9</v>
      </c>
      <c r="N151" s="28"/>
      <c r="O151" s="29" t="str">
        <f t="shared" si="25"/>
        <v>NVD NIST imageio link</v>
      </c>
      <c r="P151" s="64" t="s">
        <v>1493</v>
      </c>
      <c r="Q151" s="26" t="str">
        <f t="shared" si="26"/>
        <v>CVE MITRE imageio link</v>
      </c>
      <c r="R151" s="36" t="s">
        <v>31</v>
      </c>
      <c r="S151" s="29" t="str">
        <f t="shared" si="22"/>
        <v>Snyk imageio link</v>
      </c>
      <c r="T151" s="36" t="s">
        <v>31</v>
      </c>
      <c r="U151" s="26" t="str">
        <f t="shared" si="27"/>
        <v>Exploit-DB imageio link</v>
      </c>
      <c r="V151" s="36" t="s">
        <v>31</v>
      </c>
      <c r="W151" s="49" t="s">
        <v>32</v>
      </c>
    </row>
    <row r="152" spans="1:23" ht="60" x14ac:dyDescent="0.25">
      <c r="A152" s="38">
        <v>149</v>
      </c>
      <c r="B152" s="37" t="s">
        <v>790</v>
      </c>
      <c r="C152" s="49" t="s">
        <v>791</v>
      </c>
      <c r="D152" s="26" t="str">
        <f t="shared" si="23"/>
        <v>https://pypi.org/project/imagesize/1.4.1</v>
      </c>
      <c r="E152" s="27">
        <v>44743</v>
      </c>
      <c r="F152" s="55" t="s">
        <v>791</v>
      </c>
      <c r="G152" s="61" t="str">
        <f t="shared" si="24"/>
        <v>https://pypi.org/project/imagesize/1.4.1</v>
      </c>
      <c r="H152" s="32">
        <v>44743</v>
      </c>
      <c r="I152" s="47" t="s">
        <v>1581</v>
      </c>
      <c r="J152" s="47" t="s">
        <v>1441</v>
      </c>
      <c r="K152" s="26" t="s">
        <v>1595</v>
      </c>
      <c r="L152" s="26" t="str">
        <f t="shared" si="21"/>
        <v>https://github.com/shibukawa/imagesize_py/security</v>
      </c>
      <c r="M152" s="31" t="s">
        <v>9</v>
      </c>
      <c r="N152" s="28"/>
      <c r="O152" s="29" t="str">
        <f t="shared" si="25"/>
        <v>NVD NIST imagesize link</v>
      </c>
      <c r="P152" s="36" t="s">
        <v>31</v>
      </c>
      <c r="Q152" s="26" t="str">
        <f t="shared" si="26"/>
        <v>CVE MITRE imagesize link</v>
      </c>
      <c r="R152" s="36" t="s">
        <v>31</v>
      </c>
      <c r="S152" s="29" t="str">
        <f t="shared" si="22"/>
        <v>Snyk imagesize link</v>
      </c>
      <c r="T152" s="49" t="s">
        <v>10</v>
      </c>
      <c r="U152" s="26" t="str">
        <f t="shared" si="27"/>
        <v>Exploit-DB imagesize link</v>
      </c>
      <c r="V152" s="49" t="s">
        <v>10</v>
      </c>
      <c r="W152" s="49" t="s">
        <v>32</v>
      </c>
    </row>
    <row r="153" spans="1:23" ht="140.25" customHeight="1" x14ac:dyDescent="0.25">
      <c r="A153" s="38">
        <v>150</v>
      </c>
      <c r="B153" s="37" t="s">
        <v>792</v>
      </c>
      <c r="C153" s="38" t="s">
        <v>793</v>
      </c>
      <c r="D153" s="26" t="str">
        <f t="shared" si="23"/>
        <v>https://pypi.org/project/imbalanced-learn/0.10.1</v>
      </c>
      <c r="E153" s="27">
        <v>44924</v>
      </c>
      <c r="F153" s="34" t="s">
        <v>1076</v>
      </c>
      <c r="G153" s="61" t="str">
        <f t="shared" si="24"/>
        <v>https://pypi.org/project/imbalanced-learn/0.13.0</v>
      </c>
      <c r="H153" s="32">
        <v>45647</v>
      </c>
      <c r="I153" s="47" t="s">
        <v>1502</v>
      </c>
      <c r="J153" s="38" t="s">
        <v>1367</v>
      </c>
      <c r="K153" s="26" t="s">
        <v>1503</v>
      </c>
      <c r="L153" s="26" t="str">
        <f t="shared" si="21"/>
        <v>https://github.com/scikit-learn-contrib/imbalanced-learn/security</v>
      </c>
      <c r="M153" s="31" t="s">
        <v>9</v>
      </c>
      <c r="N153" s="28"/>
      <c r="O153" s="29" t="str">
        <f t="shared" si="25"/>
        <v>NVD NIST imbalanced-learn link</v>
      </c>
      <c r="P153" s="49" t="s">
        <v>10</v>
      </c>
      <c r="Q153" s="26" t="str">
        <f t="shared" si="26"/>
        <v>CVE MITRE imbalanced-learn link</v>
      </c>
      <c r="R153" s="49" t="s">
        <v>10</v>
      </c>
      <c r="S153" s="29" t="str">
        <f t="shared" si="22"/>
        <v>Snyk imbalanced-learn link</v>
      </c>
      <c r="T153" s="49" t="s">
        <v>10</v>
      </c>
      <c r="U153" s="26" t="str">
        <f t="shared" si="27"/>
        <v>Exploit-DB imbalanced-learn link</v>
      </c>
      <c r="V153" s="49" t="s">
        <v>10</v>
      </c>
      <c r="W153" s="49" t="s">
        <v>32</v>
      </c>
    </row>
    <row r="154" spans="1:23" ht="75" x14ac:dyDescent="0.25">
      <c r="A154" s="38">
        <v>151</v>
      </c>
      <c r="B154" s="37" t="s">
        <v>794</v>
      </c>
      <c r="C154" s="38" t="s">
        <v>795</v>
      </c>
      <c r="D154" s="26" t="str">
        <f t="shared" si="23"/>
        <v>https://pypi.org/project/importlib-metadata/6.8.0</v>
      </c>
      <c r="E154" s="27">
        <v>45115</v>
      </c>
      <c r="F154" s="34" t="s">
        <v>1607</v>
      </c>
      <c r="G154" s="61" t="str">
        <f t="shared" si="24"/>
        <v>https://pypi.org/project/importlib-metadata/8.7.0</v>
      </c>
      <c r="H154" s="32">
        <v>45775</v>
      </c>
      <c r="I154" s="47" t="s">
        <v>1433</v>
      </c>
      <c r="J154" s="47" t="s">
        <v>1441</v>
      </c>
      <c r="K154" s="26" t="s">
        <v>1608</v>
      </c>
      <c r="L154" s="26" t="str">
        <f t="shared" si="21"/>
        <v>https://github.com/python/importlib_metadata/security</v>
      </c>
      <c r="M154" s="31" t="s">
        <v>9</v>
      </c>
      <c r="N154" s="28"/>
      <c r="O154" s="29" t="str">
        <f t="shared" si="25"/>
        <v>NVD NIST importlib-metadata link</v>
      </c>
      <c r="P154" s="49" t="s">
        <v>10</v>
      </c>
      <c r="Q154" s="26" t="str">
        <f t="shared" si="26"/>
        <v>CVE MITRE importlib-metadata link</v>
      </c>
      <c r="R154" s="49" t="s">
        <v>10</v>
      </c>
      <c r="S154" s="29" t="str">
        <f t="shared" si="22"/>
        <v>Snyk importlib-metadata link</v>
      </c>
      <c r="T154" s="49" t="s">
        <v>10</v>
      </c>
      <c r="U154" s="26" t="str">
        <f t="shared" si="27"/>
        <v>Exploit-DB importlib-metadata link</v>
      </c>
      <c r="V154" s="49" t="s">
        <v>10</v>
      </c>
      <c r="W154" s="49" t="s">
        <v>32</v>
      </c>
    </row>
    <row r="155" spans="1:23" ht="60" x14ac:dyDescent="0.25">
      <c r="A155" s="38">
        <v>152</v>
      </c>
      <c r="B155" s="37" t="s">
        <v>796</v>
      </c>
      <c r="C155" s="38" t="s">
        <v>561</v>
      </c>
      <c r="D155" s="26" t="str">
        <f t="shared" si="23"/>
        <v>https://pypi.org/project/incremental/21.3.0</v>
      </c>
      <c r="E155" s="27">
        <v>44257</v>
      </c>
      <c r="F155" s="34" t="s">
        <v>1609</v>
      </c>
      <c r="G155" s="61" t="str">
        <f t="shared" si="24"/>
        <v>https://pypi.org/project/incremental/24.7.2</v>
      </c>
      <c r="H155" s="32">
        <v>45503</v>
      </c>
      <c r="I155" s="47" t="s">
        <v>1431</v>
      </c>
      <c r="J155" s="38" t="s">
        <v>1367</v>
      </c>
      <c r="K155" s="26" t="s">
        <v>1610</v>
      </c>
      <c r="L155" s="26" t="str">
        <f t="shared" si="21"/>
        <v>https://github.com/twisted/incremental/security</v>
      </c>
      <c r="M155" s="31" t="s">
        <v>9</v>
      </c>
      <c r="N155" s="28"/>
      <c r="O155" s="29" t="str">
        <f t="shared" si="25"/>
        <v>NVD NIST incremental link</v>
      </c>
      <c r="P155" s="64" t="s">
        <v>1493</v>
      </c>
      <c r="Q155" s="26" t="str">
        <f t="shared" si="26"/>
        <v>CVE MITRE incremental link</v>
      </c>
      <c r="R155" s="64" t="s">
        <v>1493</v>
      </c>
      <c r="S155" s="29" t="str">
        <f t="shared" si="22"/>
        <v>Snyk incremental link</v>
      </c>
      <c r="T155" s="49" t="s">
        <v>10</v>
      </c>
      <c r="U155" s="26" t="str">
        <f t="shared" si="27"/>
        <v>Exploit-DB incremental link</v>
      </c>
      <c r="V155" s="49" t="s">
        <v>10</v>
      </c>
      <c r="W155" s="64" t="s">
        <v>1493</v>
      </c>
    </row>
    <row r="156" spans="1:23" ht="60" x14ac:dyDescent="0.25">
      <c r="A156" s="38">
        <v>153</v>
      </c>
      <c r="B156" s="37" t="s">
        <v>797</v>
      </c>
      <c r="C156" s="49" t="s">
        <v>713</v>
      </c>
      <c r="D156" s="26" t="str">
        <f t="shared" si="23"/>
        <v>https://pypi.org/project/inflection/0.5.1</v>
      </c>
      <c r="E156" s="27">
        <v>44065</v>
      </c>
      <c r="F156" s="55" t="s">
        <v>713</v>
      </c>
      <c r="G156" s="61" t="str">
        <f t="shared" si="24"/>
        <v>https://pypi.org/project/inflection/0.5.1</v>
      </c>
      <c r="H156" s="32">
        <v>44065</v>
      </c>
      <c r="I156" s="47" t="s">
        <v>1611</v>
      </c>
      <c r="J156" s="47" t="s">
        <v>1445</v>
      </c>
      <c r="K156" s="26" t="s">
        <v>1612</v>
      </c>
      <c r="L156" s="26" t="str">
        <f t="shared" si="21"/>
        <v>https://github.com/jpvanhal/inflection/security</v>
      </c>
      <c r="M156" s="31" t="s">
        <v>9</v>
      </c>
      <c r="N156" s="28"/>
      <c r="O156" s="29" t="str">
        <f t="shared" si="25"/>
        <v>NVD NIST inflection link</v>
      </c>
      <c r="P156" s="36" t="s">
        <v>31</v>
      </c>
      <c r="Q156" s="26" t="str">
        <f t="shared" si="26"/>
        <v>CVE MITRE inflection link</v>
      </c>
      <c r="R156" s="36" t="s">
        <v>31</v>
      </c>
      <c r="S156" s="29" t="str">
        <f t="shared" si="22"/>
        <v>Snyk inflection link</v>
      </c>
      <c r="T156" s="49" t="s">
        <v>10</v>
      </c>
      <c r="U156" s="26" t="str">
        <f t="shared" si="27"/>
        <v>Exploit-DB inflection link</v>
      </c>
      <c r="V156" s="49" t="s">
        <v>10</v>
      </c>
      <c r="W156" s="49" t="s">
        <v>32</v>
      </c>
    </row>
    <row r="157" spans="1:23" ht="60" x14ac:dyDescent="0.25">
      <c r="A157" s="38">
        <v>154</v>
      </c>
      <c r="B157" s="37" t="s">
        <v>798</v>
      </c>
      <c r="C157" s="38" t="s">
        <v>799</v>
      </c>
      <c r="D157" s="26" t="str">
        <f t="shared" si="23"/>
        <v>https://pypi.org/project/iniconfig/1.1.1</v>
      </c>
      <c r="E157" s="27">
        <v>44118</v>
      </c>
      <c r="F157" s="34" t="s">
        <v>656</v>
      </c>
      <c r="G157" s="61" t="str">
        <f t="shared" si="24"/>
        <v>https://pypi.org/project/iniconfig/2.1.0</v>
      </c>
      <c r="H157" s="32">
        <v>45736</v>
      </c>
      <c r="I157" s="47" t="s">
        <v>1431</v>
      </c>
      <c r="J157" s="47" t="s">
        <v>1445</v>
      </c>
      <c r="K157" s="26" t="s">
        <v>1613</v>
      </c>
      <c r="L157" s="26" t="str">
        <f t="shared" si="21"/>
        <v>https://github.com/pytest-dev/iniconfig/security</v>
      </c>
      <c r="M157" s="31" t="s">
        <v>9</v>
      </c>
      <c r="N157" s="28"/>
      <c r="O157" s="29" t="str">
        <f t="shared" si="25"/>
        <v>NVD NIST iniconfig link</v>
      </c>
      <c r="P157" s="49" t="s">
        <v>10</v>
      </c>
      <c r="Q157" s="26" t="str">
        <f t="shared" si="26"/>
        <v>CVE MITRE iniconfig link</v>
      </c>
      <c r="R157" s="49" t="s">
        <v>10</v>
      </c>
      <c r="S157" s="29" t="str">
        <f t="shared" si="22"/>
        <v>Snyk iniconfig link</v>
      </c>
      <c r="T157" s="49" t="s">
        <v>10</v>
      </c>
      <c r="U157" s="26" t="str">
        <f t="shared" si="27"/>
        <v>Exploit-DB iniconfig link</v>
      </c>
      <c r="V157" s="49" t="s">
        <v>10</v>
      </c>
      <c r="W157" s="49" t="s">
        <v>32</v>
      </c>
    </row>
    <row r="158" spans="1:23" ht="45" x14ac:dyDescent="0.25">
      <c r="A158" s="38">
        <v>155</v>
      </c>
      <c r="B158" s="37" t="s">
        <v>800</v>
      </c>
      <c r="C158" s="38" t="s">
        <v>801</v>
      </c>
      <c r="D158" s="26" t="str">
        <f t="shared" si="23"/>
        <v>https://pypi.org/project/intake/0.6.8</v>
      </c>
      <c r="E158" s="27">
        <v>44997</v>
      </c>
      <c r="F158" s="34" t="s">
        <v>1614</v>
      </c>
      <c r="G158" s="61" t="str">
        <f t="shared" si="24"/>
        <v>https://pypi.org/project/intake/2.0.8</v>
      </c>
      <c r="H158" s="32">
        <v>45672</v>
      </c>
      <c r="I158" s="47" t="s">
        <v>1431</v>
      </c>
      <c r="J158" s="47" t="s">
        <v>1445</v>
      </c>
      <c r="K158" s="26" t="s">
        <v>1615</v>
      </c>
      <c r="L158" s="26" t="str">
        <f t="shared" si="21"/>
        <v>https://github.com/intake/intake/security</v>
      </c>
      <c r="M158" s="31" t="s">
        <v>9</v>
      </c>
      <c r="N158" s="28"/>
      <c r="O158" s="29" t="str">
        <f t="shared" si="25"/>
        <v>NVD NIST intake link</v>
      </c>
      <c r="P158" s="36" t="s">
        <v>31</v>
      </c>
      <c r="Q158" s="26" t="str">
        <f t="shared" si="26"/>
        <v>CVE MITRE intake link</v>
      </c>
      <c r="R158" s="36" t="s">
        <v>31</v>
      </c>
      <c r="S158" s="29" t="str">
        <f t="shared" si="22"/>
        <v>Snyk intake link</v>
      </c>
      <c r="T158" s="49" t="s">
        <v>10</v>
      </c>
      <c r="U158" s="26" t="str">
        <f t="shared" si="27"/>
        <v>Exploit-DB intake link</v>
      </c>
      <c r="V158" s="49" t="s">
        <v>10</v>
      </c>
      <c r="W158" s="49" t="s">
        <v>32</v>
      </c>
    </row>
    <row r="159" spans="1:23" ht="60" x14ac:dyDescent="0.25">
      <c r="A159" s="38">
        <v>156</v>
      </c>
      <c r="B159" s="37" t="s">
        <v>802</v>
      </c>
      <c r="C159" s="49" t="s">
        <v>803</v>
      </c>
      <c r="D159" s="26" t="str">
        <f t="shared" si="23"/>
        <v>https://pypi.org/project/intervaltree/3.1.0</v>
      </c>
      <c r="E159" s="27">
        <v>44046</v>
      </c>
      <c r="F159" s="55" t="s">
        <v>803</v>
      </c>
      <c r="G159" s="61" t="str">
        <f t="shared" si="24"/>
        <v>https://pypi.org/project/intervaltree/3.1.0</v>
      </c>
      <c r="H159" s="32">
        <v>44046</v>
      </c>
      <c r="I159" s="47" t="s">
        <v>1367</v>
      </c>
      <c r="J159" s="47" t="s">
        <v>1441</v>
      </c>
      <c r="K159" s="26" t="s">
        <v>1616</v>
      </c>
      <c r="L159" s="26" t="str">
        <f t="shared" si="21"/>
        <v>https://github.com/chaimleib/intervaltree/security</v>
      </c>
      <c r="M159" s="31" t="s">
        <v>9</v>
      </c>
      <c r="N159" s="28"/>
      <c r="O159" s="29" t="str">
        <f t="shared" si="25"/>
        <v>NVD NIST intervaltree link</v>
      </c>
      <c r="P159" s="49" t="s">
        <v>10</v>
      </c>
      <c r="Q159" s="26" t="str">
        <f t="shared" si="26"/>
        <v>CVE MITRE intervaltree link</v>
      </c>
      <c r="R159" s="49" t="s">
        <v>10</v>
      </c>
      <c r="S159" s="29" t="str">
        <f t="shared" si="22"/>
        <v>Snyk intervaltree link</v>
      </c>
      <c r="T159" s="49" t="s">
        <v>10</v>
      </c>
      <c r="U159" s="26" t="str">
        <f t="shared" si="27"/>
        <v>Exploit-DB intervaltree link</v>
      </c>
      <c r="V159" s="49" t="s">
        <v>10</v>
      </c>
      <c r="W159" s="49" t="s">
        <v>32</v>
      </c>
    </row>
    <row r="160" spans="1:23" ht="60" x14ac:dyDescent="0.25">
      <c r="A160" s="38">
        <v>157</v>
      </c>
      <c r="B160" s="37" t="s">
        <v>804</v>
      </c>
      <c r="C160" s="38" t="s">
        <v>805</v>
      </c>
      <c r="D160" s="26" t="str">
        <f t="shared" si="23"/>
        <v>https://pypi.org/project/ipykernel/6.25.1</v>
      </c>
      <c r="E160" s="27">
        <v>45145</v>
      </c>
      <c r="F160" s="34" t="s">
        <v>1617</v>
      </c>
      <c r="G160" s="61" t="str">
        <f t="shared" si="24"/>
        <v>https://pypi.org/project/ipykernel/6.29.5</v>
      </c>
      <c r="H160" s="32">
        <v>45475</v>
      </c>
      <c r="I160" s="47" t="s">
        <v>1431</v>
      </c>
      <c r="J160" s="38" t="s">
        <v>1367</v>
      </c>
      <c r="K160" s="26" t="s">
        <v>1618</v>
      </c>
      <c r="L160" s="26" t="str">
        <f t="shared" si="21"/>
        <v>https://github.com/ipython/ipykernel/security</v>
      </c>
      <c r="M160" s="31" t="s">
        <v>9</v>
      </c>
      <c r="N160" s="28"/>
      <c r="O160" s="29" t="str">
        <f t="shared" si="25"/>
        <v>NVD NIST ipykernel link</v>
      </c>
      <c r="P160" s="49" t="s">
        <v>10</v>
      </c>
      <c r="Q160" s="26" t="str">
        <f t="shared" si="26"/>
        <v>CVE MITRE ipykernel link</v>
      </c>
      <c r="R160" s="49" t="s">
        <v>10</v>
      </c>
      <c r="S160" s="29" t="str">
        <f t="shared" si="22"/>
        <v>Snyk ipykernel link</v>
      </c>
      <c r="T160" s="49" t="s">
        <v>10</v>
      </c>
      <c r="U160" s="26" t="str">
        <f t="shared" si="27"/>
        <v>Exploit-DB ipykernel link</v>
      </c>
      <c r="V160" s="49" t="s">
        <v>10</v>
      </c>
      <c r="W160" s="49" t="s">
        <v>32</v>
      </c>
    </row>
    <row r="161" spans="1:23" ht="60" x14ac:dyDescent="0.25">
      <c r="A161" s="38">
        <v>158</v>
      </c>
      <c r="B161" s="37" t="s">
        <v>806</v>
      </c>
      <c r="C161" s="38" t="s">
        <v>807</v>
      </c>
      <c r="D161" s="26" t="str">
        <f t="shared" si="23"/>
        <v>https://pypi.org/project/ipython/8.14.0</v>
      </c>
      <c r="E161" s="27">
        <v>45080</v>
      </c>
      <c r="F161" s="34" t="s">
        <v>986</v>
      </c>
      <c r="G161" s="61" t="str">
        <f t="shared" si="24"/>
        <v>https://pypi.org/project/ipython/9.4.0</v>
      </c>
      <c r="H161" s="32">
        <v>45839</v>
      </c>
      <c r="I161" s="47" t="s">
        <v>1440</v>
      </c>
      <c r="J161" s="38" t="s">
        <v>1367</v>
      </c>
      <c r="K161" s="26" t="s">
        <v>1619</v>
      </c>
      <c r="L161" s="26" t="str">
        <f t="shared" si="21"/>
        <v>https://github.com/ipython/ipython/security</v>
      </c>
      <c r="M161" s="36" t="s">
        <v>31</v>
      </c>
      <c r="N161" s="28"/>
      <c r="O161" s="29" t="str">
        <f t="shared" si="25"/>
        <v>NVD NIST ipython link</v>
      </c>
      <c r="P161" s="36" t="s">
        <v>31</v>
      </c>
      <c r="Q161" s="26" t="str">
        <f t="shared" si="26"/>
        <v>CVE MITRE ipython link</v>
      </c>
      <c r="R161" s="36" t="s">
        <v>31</v>
      </c>
      <c r="S161" s="29" t="str">
        <f t="shared" si="22"/>
        <v>Snyk ipython link</v>
      </c>
      <c r="T161" s="36" t="s">
        <v>31</v>
      </c>
      <c r="U161" s="26" t="str">
        <f t="shared" si="27"/>
        <v>Exploit-DB ipython link</v>
      </c>
      <c r="V161" s="36" t="s">
        <v>31</v>
      </c>
      <c r="W161" s="49" t="s">
        <v>32</v>
      </c>
    </row>
    <row r="162" spans="1:23" ht="75" x14ac:dyDescent="0.25">
      <c r="A162" s="38">
        <v>159</v>
      </c>
      <c r="B162" s="37" t="s">
        <v>808</v>
      </c>
      <c r="C162" s="49" t="s">
        <v>544</v>
      </c>
      <c r="D162" s="26" t="str">
        <f t="shared" si="23"/>
        <v>https://pypi.org/project/ipython-genutils/0.2.0</v>
      </c>
      <c r="E162" s="27">
        <v>42808</v>
      </c>
      <c r="F162" s="55" t="s">
        <v>544</v>
      </c>
      <c r="G162" s="61" t="str">
        <f t="shared" si="24"/>
        <v>https://pypi.org/project/ipython-genutils/0.2.0</v>
      </c>
      <c r="H162" s="32">
        <v>42808</v>
      </c>
      <c r="I162" s="47" t="s">
        <v>1367</v>
      </c>
      <c r="J162" s="38" t="s">
        <v>1367</v>
      </c>
      <c r="K162" s="26" t="s">
        <v>1620</v>
      </c>
      <c r="L162" s="26" t="str">
        <f t="shared" si="21"/>
        <v>https://github.com/ipython/ipython_genutils/security</v>
      </c>
      <c r="M162" s="31" t="s">
        <v>9</v>
      </c>
      <c r="N162" s="28"/>
      <c r="O162" s="29" t="str">
        <f t="shared" si="25"/>
        <v>NVD NIST ipython-genutils link</v>
      </c>
      <c r="P162" s="49" t="s">
        <v>10</v>
      </c>
      <c r="Q162" s="26" t="str">
        <f t="shared" si="26"/>
        <v>CVE MITRE ipython-genutils link</v>
      </c>
      <c r="R162" s="49" t="s">
        <v>10</v>
      </c>
      <c r="S162" s="29" t="str">
        <f t="shared" si="22"/>
        <v>Snyk ipython-genutils link</v>
      </c>
      <c r="T162" s="49" t="s">
        <v>10</v>
      </c>
      <c r="U162" s="26" t="str">
        <f t="shared" si="27"/>
        <v>Exploit-DB ipython-genutils link</v>
      </c>
      <c r="V162" s="49" t="s">
        <v>10</v>
      </c>
      <c r="W162" s="49" t="s">
        <v>32</v>
      </c>
    </row>
    <row r="163" spans="1:23" ht="60" x14ac:dyDescent="0.25">
      <c r="A163" s="38">
        <v>160</v>
      </c>
      <c r="B163" s="37" t="s">
        <v>809</v>
      </c>
      <c r="C163" s="38" t="s">
        <v>631</v>
      </c>
      <c r="D163" s="26" t="str">
        <f t="shared" si="23"/>
        <v>https://pypi.org/project/ipywidgets/8.0.4</v>
      </c>
      <c r="E163" s="27">
        <v>44917</v>
      </c>
      <c r="F163" s="34" t="s">
        <v>1601</v>
      </c>
      <c r="G163" s="61" t="str">
        <f t="shared" si="24"/>
        <v>https://pypi.org/project/ipywidgets/8.1.7</v>
      </c>
      <c r="H163" s="32">
        <v>45782</v>
      </c>
      <c r="I163" s="47" t="s">
        <v>1446</v>
      </c>
      <c r="J163" s="38" t="s">
        <v>1367</v>
      </c>
      <c r="K163" s="26" t="s">
        <v>1602</v>
      </c>
      <c r="L163" s="26" t="str">
        <f t="shared" si="21"/>
        <v>https://github.com/jupyter-widgets/ipywidgets/security</v>
      </c>
      <c r="M163" s="31" t="s">
        <v>9</v>
      </c>
      <c r="N163" s="28"/>
      <c r="O163" s="29" t="str">
        <f t="shared" si="25"/>
        <v>NVD NIST ipywidgets link</v>
      </c>
      <c r="P163" s="49" t="s">
        <v>10</v>
      </c>
      <c r="Q163" s="26" t="str">
        <f t="shared" si="26"/>
        <v>CVE MITRE ipywidgets link</v>
      </c>
      <c r="R163" s="49" t="s">
        <v>10</v>
      </c>
      <c r="S163" s="29" t="str">
        <f t="shared" si="22"/>
        <v>Snyk ipywidgets link</v>
      </c>
      <c r="T163" s="36" t="s">
        <v>31</v>
      </c>
      <c r="U163" s="26" t="str">
        <f t="shared" si="27"/>
        <v>Exploit-DB ipywidgets link</v>
      </c>
      <c r="V163" s="49" t="s">
        <v>10</v>
      </c>
      <c r="W163" s="49" t="s">
        <v>32</v>
      </c>
    </row>
    <row r="164" spans="1:23" ht="45" x14ac:dyDescent="0.25">
      <c r="A164" s="38">
        <v>161</v>
      </c>
      <c r="B164" s="37" t="s">
        <v>810</v>
      </c>
      <c r="C164" s="38" t="s">
        <v>811</v>
      </c>
      <c r="D164" s="26" t="str">
        <f t="shared" si="23"/>
        <v>https://pypi.org/project/isodate/0.6.1</v>
      </c>
      <c r="E164" s="27">
        <v>44544</v>
      </c>
      <c r="F164" s="34" t="s">
        <v>1621</v>
      </c>
      <c r="G164" s="61" t="str">
        <f t="shared" si="24"/>
        <v>https://pypi.org/project/isodate/0.7.2</v>
      </c>
      <c r="H164" s="32">
        <v>45574</v>
      </c>
      <c r="I164" s="47" t="s">
        <v>1446</v>
      </c>
      <c r="J164" s="38" t="s">
        <v>1367</v>
      </c>
      <c r="K164" s="26" t="s">
        <v>1622</v>
      </c>
      <c r="L164" s="26" t="str">
        <f t="shared" si="21"/>
        <v>https://github.com/gweis/isodate//security</v>
      </c>
      <c r="M164" s="31" t="s">
        <v>9</v>
      </c>
      <c r="N164" s="28"/>
      <c r="O164" s="29" t="str">
        <f t="shared" si="25"/>
        <v>NVD NIST isodate link</v>
      </c>
      <c r="P164" s="49" t="s">
        <v>10</v>
      </c>
      <c r="Q164" s="26" t="str">
        <f t="shared" si="26"/>
        <v>CVE MITRE isodate link</v>
      </c>
      <c r="R164" s="49" t="s">
        <v>10</v>
      </c>
      <c r="S164" s="29" t="str">
        <f t="shared" si="22"/>
        <v>Snyk isodate link</v>
      </c>
      <c r="T164" s="49" t="s">
        <v>10</v>
      </c>
      <c r="U164" s="26" t="str">
        <f t="shared" si="27"/>
        <v>Exploit-DB isodate link</v>
      </c>
      <c r="V164" s="49" t="s">
        <v>10</v>
      </c>
      <c r="W164" s="49" t="s">
        <v>32</v>
      </c>
    </row>
    <row r="165" spans="1:23" ht="60" x14ac:dyDescent="0.25">
      <c r="A165" s="38">
        <v>162</v>
      </c>
      <c r="B165" s="37" t="s">
        <v>812</v>
      </c>
      <c r="C165" s="49" t="s">
        <v>813</v>
      </c>
      <c r="D165" s="26" t="str">
        <f t="shared" si="23"/>
        <v>https://pypi.org/project/isoduration/20.11.0</v>
      </c>
      <c r="E165" s="27">
        <v>44136</v>
      </c>
      <c r="F165" s="55" t="s">
        <v>813</v>
      </c>
      <c r="G165" s="61" t="str">
        <f t="shared" si="24"/>
        <v>https://pypi.org/project/isoduration/20.11.0</v>
      </c>
      <c r="H165" s="32">
        <v>44136</v>
      </c>
      <c r="I165" s="47" t="s">
        <v>1446</v>
      </c>
      <c r="J165" s="47" t="s">
        <v>1445</v>
      </c>
      <c r="K165" s="26" t="s">
        <v>1623</v>
      </c>
      <c r="L165" s="26" t="str">
        <f t="shared" si="21"/>
        <v>https://github.com/bolsote/isoduration/security</v>
      </c>
      <c r="M165" s="31" t="s">
        <v>9</v>
      </c>
      <c r="N165" s="28"/>
      <c r="O165" s="29" t="str">
        <f t="shared" si="25"/>
        <v>NVD NIST isoduration link</v>
      </c>
      <c r="P165" s="49" t="s">
        <v>10</v>
      </c>
      <c r="Q165" s="26" t="str">
        <f t="shared" si="26"/>
        <v>CVE MITRE isoduration link</v>
      </c>
      <c r="R165" s="49" t="s">
        <v>10</v>
      </c>
      <c r="S165" s="29" t="str">
        <f t="shared" si="22"/>
        <v>Snyk isoduration link</v>
      </c>
      <c r="T165" s="49" t="s">
        <v>10</v>
      </c>
      <c r="U165" s="26" t="str">
        <f t="shared" si="27"/>
        <v>Exploit-DB isoduration link</v>
      </c>
      <c r="V165" s="49" t="s">
        <v>10</v>
      </c>
      <c r="W165" s="49" t="s">
        <v>32</v>
      </c>
    </row>
    <row r="166" spans="1:23" ht="45" x14ac:dyDescent="0.25">
      <c r="A166" s="38">
        <v>163</v>
      </c>
      <c r="B166" s="37" t="s">
        <v>814</v>
      </c>
      <c r="C166" s="38" t="s">
        <v>815</v>
      </c>
      <c r="D166" s="26" t="str">
        <f t="shared" si="23"/>
        <v>https://pypi.org/project/isort/5.9.3</v>
      </c>
      <c r="E166" s="27">
        <v>44406</v>
      </c>
      <c r="F166" s="34" t="s">
        <v>1624</v>
      </c>
      <c r="G166" s="61" t="str">
        <f t="shared" si="24"/>
        <v>https://pypi.org/project/isort/6.0.1</v>
      </c>
      <c r="H166" s="32">
        <v>45715</v>
      </c>
      <c r="I166" s="47" t="s">
        <v>1430</v>
      </c>
      <c r="J166" s="47" t="s">
        <v>1438</v>
      </c>
      <c r="K166" s="26" t="s">
        <v>1625</v>
      </c>
      <c r="L166" s="26" t="str">
        <f t="shared" si="21"/>
        <v>https://github.com/pycqa/isort//security</v>
      </c>
      <c r="M166" s="31" t="s">
        <v>9</v>
      </c>
      <c r="N166" s="28"/>
      <c r="O166" s="29" t="str">
        <f t="shared" si="25"/>
        <v>NVD NIST isort link</v>
      </c>
      <c r="P166" s="49" t="s">
        <v>10</v>
      </c>
      <c r="Q166" s="26" t="str">
        <f t="shared" si="26"/>
        <v>CVE MITRE isort link</v>
      </c>
      <c r="R166" s="49" t="s">
        <v>10</v>
      </c>
      <c r="S166" s="29" t="str">
        <f t="shared" si="22"/>
        <v>Snyk isort link</v>
      </c>
      <c r="T166" s="49" t="s">
        <v>10</v>
      </c>
      <c r="U166" s="26" t="str">
        <f t="shared" si="27"/>
        <v>Exploit-DB isort link</v>
      </c>
      <c r="V166" s="49" t="s">
        <v>10</v>
      </c>
      <c r="W166" s="49" t="s">
        <v>32</v>
      </c>
    </row>
    <row r="167" spans="1:23" ht="60" x14ac:dyDescent="0.25">
      <c r="A167" s="38">
        <v>164</v>
      </c>
      <c r="B167" s="37" t="s">
        <v>816</v>
      </c>
      <c r="C167" s="38" t="s">
        <v>817</v>
      </c>
      <c r="D167" s="26" t="str">
        <f t="shared" si="23"/>
        <v>https://pypi.org/project/itemadapter/0.3.0</v>
      </c>
      <c r="E167" s="27">
        <v>44392</v>
      </c>
      <c r="F167" s="34" t="s">
        <v>680</v>
      </c>
      <c r="G167" s="61" t="str">
        <f t="shared" si="24"/>
        <v>https://pypi.org/project/itemadapter/0.11.0</v>
      </c>
      <c r="H167" s="32">
        <v>45686</v>
      </c>
      <c r="I167" s="47" t="s">
        <v>1626</v>
      </c>
      <c r="J167" s="47" t="s">
        <v>1481</v>
      </c>
      <c r="K167" s="26" t="s">
        <v>1627</v>
      </c>
      <c r="L167" s="26" t="str">
        <f t="shared" si="21"/>
        <v>https://github.com/scrapy/itemadapter/security</v>
      </c>
      <c r="M167" s="31" t="s">
        <v>9</v>
      </c>
      <c r="N167" s="28"/>
      <c r="O167" s="29" t="str">
        <f t="shared" si="25"/>
        <v>NVD NIST itemadapter link</v>
      </c>
      <c r="P167" s="49" t="s">
        <v>10</v>
      </c>
      <c r="Q167" s="26" t="str">
        <f t="shared" si="26"/>
        <v>CVE MITRE itemadapter link</v>
      </c>
      <c r="R167" s="49" t="s">
        <v>10</v>
      </c>
      <c r="S167" s="29" t="str">
        <f t="shared" si="22"/>
        <v>Snyk itemadapter link</v>
      </c>
      <c r="T167" s="49" t="s">
        <v>10</v>
      </c>
      <c r="U167" s="26" t="str">
        <f t="shared" si="27"/>
        <v>Exploit-DB itemadapter link</v>
      </c>
      <c r="V167" s="49" t="s">
        <v>10</v>
      </c>
      <c r="W167" s="49" t="s">
        <v>32</v>
      </c>
    </row>
    <row r="168" spans="1:23" ht="60" x14ac:dyDescent="0.25">
      <c r="A168" s="38">
        <v>165</v>
      </c>
      <c r="B168" s="37" t="s">
        <v>818</v>
      </c>
      <c r="C168" s="38" t="s">
        <v>819</v>
      </c>
      <c r="D168" s="26" t="str">
        <f t="shared" si="23"/>
        <v>https://pypi.org/project/itemloaders/1.0.4</v>
      </c>
      <c r="E168" s="27">
        <v>44148</v>
      </c>
      <c r="F168" s="34" t="s">
        <v>1323</v>
      </c>
      <c r="G168" s="61" t="str">
        <f t="shared" si="24"/>
        <v>https://pypi.org/project/itemloaders/1.3.2</v>
      </c>
      <c r="H168" s="32">
        <v>45565</v>
      </c>
      <c r="I168" s="47" t="s">
        <v>1431</v>
      </c>
      <c r="J168" s="47" t="s">
        <v>1441</v>
      </c>
      <c r="K168" s="26" t="s">
        <v>1628</v>
      </c>
      <c r="L168" s="26" t="str">
        <f t="shared" si="21"/>
        <v>https://github.com/scrapy/itemloaders/security</v>
      </c>
      <c r="M168" s="31" t="s">
        <v>9</v>
      </c>
      <c r="N168" s="28"/>
      <c r="O168" s="29" t="str">
        <f t="shared" si="25"/>
        <v>NVD NIST itemloaders link</v>
      </c>
      <c r="P168" s="49" t="s">
        <v>10</v>
      </c>
      <c r="Q168" s="26" t="str">
        <f t="shared" si="26"/>
        <v>CVE MITRE itemloaders link</v>
      </c>
      <c r="R168" s="49" t="s">
        <v>10</v>
      </c>
      <c r="S168" s="29" t="str">
        <f t="shared" si="22"/>
        <v>Snyk itemloaders link</v>
      </c>
      <c r="T168" s="49" t="s">
        <v>10</v>
      </c>
      <c r="U168" s="26" t="str">
        <f t="shared" si="27"/>
        <v>Exploit-DB itemloaders link</v>
      </c>
      <c r="V168" s="49" t="s">
        <v>10</v>
      </c>
      <c r="W168" s="49" t="s">
        <v>32</v>
      </c>
    </row>
    <row r="169" spans="1:23" ht="60" x14ac:dyDescent="0.25">
      <c r="A169" s="38">
        <v>166</v>
      </c>
      <c r="B169" s="37" t="s">
        <v>820</v>
      </c>
      <c r="C169" s="38" t="s">
        <v>768</v>
      </c>
      <c r="D169" s="26" t="str">
        <f t="shared" si="23"/>
        <v>https://pypi.org/project/itsdangerous/2.0.1</v>
      </c>
      <c r="E169" s="27">
        <v>44335</v>
      </c>
      <c r="F169" s="34" t="s">
        <v>887</v>
      </c>
      <c r="G169" s="61" t="str">
        <f t="shared" si="24"/>
        <v>https://pypi.org/project/itsdangerous/2.2.0</v>
      </c>
      <c r="H169" s="32">
        <v>45399</v>
      </c>
      <c r="I169" s="47" t="s">
        <v>1431</v>
      </c>
      <c r="J169" s="47" t="s">
        <v>1441</v>
      </c>
      <c r="K169" s="26" t="s">
        <v>1629</v>
      </c>
      <c r="L169" s="26" t="str">
        <f t="shared" si="21"/>
        <v>https://github.com/pallets/itsdangerous//security</v>
      </c>
      <c r="M169" s="31" t="s">
        <v>9</v>
      </c>
      <c r="N169" s="28"/>
      <c r="O169" s="29" t="str">
        <f t="shared" si="25"/>
        <v>NVD NIST itsdangerous link</v>
      </c>
      <c r="P169" s="49" t="s">
        <v>10</v>
      </c>
      <c r="Q169" s="26" t="str">
        <f t="shared" si="26"/>
        <v>CVE MITRE itsdangerous link</v>
      </c>
      <c r="R169" s="36" t="s">
        <v>31</v>
      </c>
      <c r="S169" s="29" t="str">
        <f t="shared" si="22"/>
        <v>Snyk itsdangerous link</v>
      </c>
      <c r="T169" s="49" t="s">
        <v>10</v>
      </c>
      <c r="U169" s="26" t="str">
        <f t="shared" si="27"/>
        <v>Exploit-DB itsdangerous link</v>
      </c>
      <c r="V169" s="49" t="s">
        <v>10</v>
      </c>
      <c r="W169" s="49" t="s">
        <v>32</v>
      </c>
    </row>
    <row r="170" spans="1:23" ht="60" x14ac:dyDescent="0.25">
      <c r="A170" s="38">
        <v>167</v>
      </c>
      <c r="B170" s="37" t="s">
        <v>821</v>
      </c>
      <c r="C170" s="38" t="s">
        <v>822</v>
      </c>
      <c r="D170" s="26" t="str">
        <f t="shared" si="23"/>
        <v>https://pypi.org/project/jaraco.classes/3.2.1</v>
      </c>
      <c r="E170" s="27">
        <v>44249</v>
      </c>
      <c r="F170" s="34" t="s">
        <v>1375</v>
      </c>
      <c r="G170" s="61" t="str">
        <f t="shared" si="24"/>
        <v>https://pypi.org/project/jaraco.classes/3.4.0</v>
      </c>
      <c r="H170" s="32">
        <v>45382</v>
      </c>
      <c r="I170" s="47" t="s">
        <v>1431</v>
      </c>
      <c r="J170" s="47" t="s">
        <v>1441</v>
      </c>
      <c r="K170" s="26" t="s">
        <v>1630</v>
      </c>
      <c r="L170" s="26" t="str">
        <f t="shared" ref="L170:L202" si="28">HYPERLINK(_xlfn.CONCAT($K170,"/security"))</f>
        <v>https://github.com/jaraco/jaraco.classes/security</v>
      </c>
      <c r="M170" s="31" t="s">
        <v>9</v>
      </c>
      <c r="N170" s="28"/>
      <c r="O170" s="29" t="str">
        <f t="shared" si="25"/>
        <v>NVD NIST jaraco.classes link</v>
      </c>
      <c r="P170" s="49" t="s">
        <v>10</v>
      </c>
      <c r="Q170" s="26" t="str">
        <f t="shared" si="26"/>
        <v>CVE MITRE jaraco.classes link</v>
      </c>
      <c r="R170" s="49" t="s">
        <v>10</v>
      </c>
      <c r="S170" s="29" t="str">
        <f t="shared" si="22"/>
        <v>Snyk jaraco.classes link</v>
      </c>
      <c r="T170" s="49" t="s">
        <v>10</v>
      </c>
      <c r="U170" s="26" t="str">
        <f t="shared" si="27"/>
        <v>Exploit-DB jaraco.classes link</v>
      </c>
      <c r="V170" s="49" t="s">
        <v>10</v>
      </c>
      <c r="W170" s="49" t="s">
        <v>32</v>
      </c>
    </row>
    <row r="171" spans="1:23" ht="45" x14ac:dyDescent="0.25">
      <c r="A171" s="38">
        <v>168</v>
      </c>
      <c r="B171" s="37" t="s">
        <v>823</v>
      </c>
      <c r="C171" s="38" t="s">
        <v>791</v>
      </c>
      <c r="D171" s="26" t="str">
        <f t="shared" si="23"/>
        <v>https://pypi.org/project/jdcal/1.4.1</v>
      </c>
      <c r="E171" s="27">
        <v>43579</v>
      </c>
      <c r="F171" s="34" t="s">
        <v>791</v>
      </c>
      <c r="G171" s="61" t="str">
        <f t="shared" si="24"/>
        <v>https://pypi.org/project/jdcal/1.4.1</v>
      </c>
      <c r="H171" s="32">
        <v>43579</v>
      </c>
      <c r="I171" s="47" t="s">
        <v>1367</v>
      </c>
      <c r="J171" s="47" t="s">
        <v>1438</v>
      </c>
      <c r="K171" s="26" t="s">
        <v>1631</v>
      </c>
      <c r="L171" s="26" t="str">
        <f t="shared" si="28"/>
        <v>https://github.com/phn/jdcal/security</v>
      </c>
      <c r="M171" s="31" t="s">
        <v>9</v>
      </c>
      <c r="N171" s="28"/>
      <c r="O171" s="29" t="str">
        <f t="shared" si="25"/>
        <v>NVD NIST jdcal link</v>
      </c>
      <c r="P171" s="49" t="s">
        <v>10</v>
      </c>
      <c r="Q171" s="26" t="str">
        <f t="shared" si="26"/>
        <v>CVE MITRE jdcal link</v>
      </c>
      <c r="R171" s="49" t="s">
        <v>10</v>
      </c>
      <c r="S171" s="29" t="str">
        <f t="shared" si="22"/>
        <v>Snyk jdcal link</v>
      </c>
      <c r="T171" s="49" t="s">
        <v>10</v>
      </c>
      <c r="U171" s="26" t="str">
        <f t="shared" si="27"/>
        <v>Exploit-DB jdcal link</v>
      </c>
      <c r="V171" s="49" t="s">
        <v>10</v>
      </c>
      <c r="W171" s="49" t="s">
        <v>32</v>
      </c>
    </row>
    <row r="172" spans="1:23" ht="60" x14ac:dyDescent="0.25">
      <c r="A172" s="38">
        <v>169</v>
      </c>
      <c r="B172" s="37" t="s">
        <v>824</v>
      </c>
      <c r="C172" s="38" t="s">
        <v>736</v>
      </c>
      <c r="D172" s="26" t="str">
        <f t="shared" si="23"/>
        <v>https://pypi.org/project/jedi/0.18.1</v>
      </c>
      <c r="E172" s="27">
        <v>44517</v>
      </c>
      <c r="F172" s="34" t="s">
        <v>1632</v>
      </c>
      <c r="G172" s="61" t="str">
        <f t="shared" si="24"/>
        <v>https://pypi.org/project/jedi/0.19.2</v>
      </c>
      <c r="H172" s="32">
        <v>45607</v>
      </c>
      <c r="I172" s="47" t="s">
        <v>1447</v>
      </c>
      <c r="J172" s="47" t="s">
        <v>1445</v>
      </c>
      <c r="K172" s="26" t="s">
        <v>1633</v>
      </c>
      <c r="L172" s="26" t="str">
        <f t="shared" si="28"/>
        <v>https://github.com/davidhalter/jedi/security</v>
      </c>
      <c r="M172" s="31" t="s">
        <v>9</v>
      </c>
      <c r="N172" s="28"/>
      <c r="O172" s="29" t="str">
        <f t="shared" si="25"/>
        <v>NVD NIST jedi link</v>
      </c>
      <c r="P172" s="36" t="s">
        <v>31</v>
      </c>
      <c r="Q172" s="26" t="str">
        <f t="shared" si="26"/>
        <v>CVE MITRE jedi link</v>
      </c>
      <c r="R172" s="49" t="s">
        <v>10</v>
      </c>
      <c r="S172" s="29" t="str">
        <f t="shared" si="22"/>
        <v>Snyk jedi link</v>
      </c>
      <c r="T172" s="49" t="s">
        <v>10</v>
      </c>
      <c r="U172" s="26" t="str">
        <f t="shared" si="27"/>
        <v>Exploit-DB jedi link</v>
      </c>
      <c r="V172" s="49" t="s">
        <v>10</v>
      </c>
      <c r="W172" s="49" t="s">
        <v>32</v>
      </c>
    </row>
    <row r="173" spans="1:23" ht="60" x14ac:dyDescent="0.25">
      <c r="A173" s="38">
        <v>170</v>
      </c>
      <c r="B173" s="37" t="s">
        <v>825</v>
      </c>
      <c r="C173" s="38" t="s">
        <v>588</v>
      </c>
      <c r="D173" s="26" t="str">
        <f t="shared" si="23"/>
        <v>https://pypi.org/project/jellyfish/1.0.0</v>
      </c>
      <c r="E173" s="27">
        <v>45101</v>
      </c>
      <c r="F173" s="34" t="s">
        <v>536</v>
      </c>
      <c r="G173" s="61" t="str">
        <f t="shared" si="24"/>
        <v>https://pypi.org/project/jellyfish/1.2.0</v>
      </c>
      <c r="H173" s="32">
        <v>45748</v>
      </c>
      <c r="I173" s="47" t="s">
        <v>1433</v>
      </c>
      <c r="J173" s="47" t="s">
        <v>1441</v>
      </c>
      <c r="K173" s="26" t="s">
        <v>1603</v>
      </c>
      <c r="L173" s="26" t="str">
        <f t="shared" si="28"/>
        <v>https://github.com/jamesturk/jellyfish//security</v>
      </c>
      <c r="M173" s="31" t="s">
        <v>9</v>
      </c>
      <c r="N173" s="28"/>
      <c r="O173" s="29" t="str">
        <f t="shared" si="25"/>
        <v>NVD NIST jellyfish link</v>
      </c>
      <c r="P173" s="49" t="s">
        <v>10</v>
      </c>
      <c r="Q173" s="26" t="str">
        <f t="shared" si="26"/>
        <v>CVE MITRE jellyfish link</v>
      </c>
      <c r="R173" s="49" t="s">
        <v>10</v>
      </c>
      <c r="S173" s="29" t="str">
        <f t="shared" si="22"/>
        <v>Snyk jellyfish link</v>
      </c>
      <c r="T173" s="49" t="s">
        <v>10</v>
      </c>
      <c r="U173" s="26" t="str">
        <f t="shared" si="27"/>
        <v>Exploit-DB jellyfish link</v>
      </c>
      <c r="V173" s="49" t="s">
        <v>10</v>
      </c>
      <c r="W173" s="49" t="s">
        <v>32</v>
      </c>
    </row>
    <row r="174" spans="1:23" ht="60" x14ac:dyDescent="0.25">
      <c r="A174" s="38">
        <v>171</v>
      </c>
      <c r="B174" s="37" t="s">
        <v>826</v>
      </c>
      <c r="C174" s="56" t="s">
        <v>827</v>
      </c>
      <c r="D174" s="26" t="str">
        <f t="shared" si="23"/>
        <v>https://pypi.org/project/Jinja2/3.1.4</v>
      </c>
      <c r="E174" s="27">
        <v>45418</v>
      </c>
      <c r="F174" s="34" t="s">
        <v>1634</v>
      </c>
      <c r="G174" s="61" t="str">
        <f t="shared" si="24"/>
        <v>https://pypi.org/project/Jinja2/3.1.6</v>
      </c>
      <c r="H174" s="32">
        <v>45722</v>
      </c>
      <c r="I174" s="47" t="s">
        <v>1446</v>
      </c>
      <c r="J174" s="47" t="s">
        <v>1441</v>
      </c>
      <c r="K174" s="26" t="s">
        <v>1635</v>
      </c>
      <c r="L174" s="26" t="str">
        <f t="shared" si="28"/>
        <v>https://github.com/pallets/jinja/security</v>
      </c>
      <c r="M174" s="36" t="s">
        <v>31</v>
      </c>
      <c r="N174" s="58" t="s">
        <v>1636</v>
      </c>
      <c r="O174" s="29" t="str">
        <f t="shared" si="25"/>
        <v>NVD NIST Jinja2 link</v>
      </c>
      <c r="P174" s="36" t="s">
        <v>31</v>
      </c>
      <c r="Q174" s="26" t="str">
        <f t="shared" si="26"/>
        <v>CVE MITRE Jinja2 link</v>
      </c>
      <c r="R174" s="64" t="s">
        <v>1493</v>
      </c>
      <c r="S174" s="29" t="str">
        <f t="shared" si="22"/>
        <v>Snyk Jinja2 link</v>
      </c>
      <c r="T174" s="36" t="s">
        <v>31</v>
      </c>
      <c r="U174" s="26" t="str">
        <f t="shared" si="27"/>
        <v>Exploit-DB Jinja2 link</v>
      </c>
      <c r="V174" s="49" t="s">
        <v>10</v>
      </c>
      <c r="W174" s="64" t="s">
        <v>1493</v>
      </c>
    </row>
    <row r="175" spans="1:23" ht="60" x14ac:dyDescent="0.25">
      <c r="A175" s="38">
        <v>172</v>
      </c>
      <c r="B175" s="37" t="s">
        <v>828</v>
      </c>
      <c r="C175" s="49" t="s">
        <v>544</v>
      </c>
      <c r="D175" s="26" t="str">
        <f t="shared" si="23"/>
        <v>https://pypi.org/project/jinja2-time/0.2.0</v>
      </c>
      <c r="E175" s="27">
        <v>42530</v>
      </c>
      <c r="F175" s="55" t="s">
        <v>544</v>
      </c>
      <c r="G175" s="61" t="str">
        <f t="shared" si="24"/>
        <v>https://pypi.org/project/jinja2-time/0.2.0</v>
      </c>
      <c r="H175" s="32">
        <v>42530</v>
      </c>
      <c r="I175" s="47" t="s">
        <v>1367</v>
      </c>
      <c r="J175" s="47" t="s">
        <v>1481</v>
      </c>
      <c r="K175" s="26" t="s">
        <v>1637</v>
      </c>
      <c r="L175" s="26" t="str">
        <f t="shared" si="28"/>
        <v>https://github.com/hackebrot/jinja2-time/security</v>
      </c>
      <c r="M175" s="31" t="s">
        <v>9</v>
      </c>
      <c r="N175" s="28"/>
      <c r="O175" s="29" t="str">
        <f t="shared" si="25"/>
        <v>NVD NIST jinja2-time link</v>
      </c>
      <c r="P175" s="49" t="s">
        <v>10</v>
      </c>
      <c r="Q175" s="26" t="str">
        <f t="shared" si="26"/>
        <v>CVE MITRE jinja2-time link</v>
      </c>
      <c r="R175" s="49" t="s">
        <v>10</v>
      </c>
      <c r="S175" s="29" t="str">
        <f t="shared" si="22"/>
        <v>Snyk jinja2-time link</v>
      </c>
      <c r="T175" s="49" t="s">
        <v>10</v>
      </c>
      <c r="U175" s="26" t="str">
        <f t="shared" si="27"/>
        <v>Exploit-DB jinja2-time link</v>
      </c>
      <c r="V175" s="49" t="s">
        <v>10</v>
      </c>
      <c r="W175" s="49" t="s">
        <v>32</v>
      </c>
    </row>
    <row r="176" spans="1:23" ht="60" x14ac:dyDescent="0.25">
      <c r="A176" s="38">
        <v>173</v>
      </c>
      <c r="B176" s="37" t="s">
        <v>829</v>
      </c>
      <c r="C176" s="38" t="s">
        <v>830</v>
      </c>
      <c r="D176" s="26" t="str">
        <f t="shared" si="23"/>
        <v>https://pypi.org/project/jmespath/0.10.0</v>
      </c>
      <c r="E176" s="27">
        <v>43964</v>
      </c>
      <c r="F176" s="34" t="s">
        <v>774</v>
      </c>
      <c r="G176" s="61" t="str">
        <f t="shared" si="24"/>
        <v>https://pypi.org/project/jmespath/1.0.1</v>
      </c>
      <c r="H176" s="32">
        <v>44730</v>
      </c>
      <c r="I176" s="47" t="s">
        <v>1446</v>
      </c>
      <c r="J176" s="47" t="s">
        <v>1441</v>
      </c>
      <c r="K176" s="26" t="s">
        <v>1638</v>
      </c>
      <c r="L176" s="26" t="str">
        <f t="shared" si="28"/>
        <v>https://github.com/jmespath/jmespath.py/security</v>
      </c>
      <c r="M176" s="31" t="s">
        <v>9</v>
      </c>
      <c r="N176" s="28"/>
      <c r="O176" s="29" t="str">
        <f t="shared" si="25"/>
        <v>NVD NIST jmespath link</v>
      </c>
      <c r="P176" s="36" t="s">
        <v>31</v>
      </c>
      <c r="Q176" s="26" t="str">
        <f t="shared" si="26"/>
        <v>CVE MITRE jmespath link</v>
      </c>
      <c r="R176" s="36" t="s">
        <v>31</v>
      </c>
      <c r="S176" s="29" t="str">
        <f t="shared" si="22"/>
        <v>Snyk jmespath link</v>
      </c>
      <c r="T176" s="49" t="s">
        <v>10</v>
      </c>
      <c r="U176" s="26" t="str">
        <f t="shared" si="27"/>
        <v>Exploit-DB jmespath link</v>
      </c>
      <c r="V176" s="49" t="s">
        <v>10</v>
      </c>
      <c r="W176" s="49" t="s">
        <v>32</v>
      </c>
    </row>
    <row r="177" spans="1:23" ht="45" x14ac:dyDescent="0.25">
      <c r="A177" s="38">
        <v>174</v>
      </c>
      <c r="B177" s="37" t="s">
        <v>831</v>
      </c>
      <c r="C177" s="36" t="s">
        <v>536</v>
      </c>
      <c r="D177" s="26" t="str">
        <f t="shared" si="23"/>
        <v>https://pypi.org/project/joblib/1.2.0</v>
      </c>
      <c r="E177" s="27">
        <v>44820</v>
      </c>
      <c r="F177" s="34" t="s">
        <v>567</v>
      </c>
      <c r="G177" s="61" t="str">
        <f t="shared" si="24"/>
        <v>https://pypi.org/project/joblib/1.5.1</v>
      </c>
      <c r="H177" s="32">
        <v>45800</v>
      </c>
      <c r="I177" s="47" t="s">
        <v>1433</v>
      </c>
      <c r="J177" s="47" t="s">
        <v>1441</v>
      </c>
      <c r="K177" s="26" t="s">
        <v>1639</v>
      </c>
      <c r="L177" s="26" t="str">
        <f t="shared" si="28"/>
        <v>https://github.com/joblib/joblib/security</v>
      </c>
      <c r="M177" s="31" t="s">
        <v>9</v>
      </c>
      <c r="N177" s="36" t="s">
        <v>1640</v>
      </c>
      <c r="O177" s="29" t="str">
        <f t="shared" si="25"/>
        <v>NVD NIST joblib link</v>
      </c>
      <c r="P177" s="36" t="s">
        <v>31</v>
      </c>
      <c r="Q177" s="26" t="str">
        <f t="shared" si="26"/>
        <v>CVE MITRE joblib link</v>
      </c>
      <c r="R177" s="36" t="s">
        <v>31</v>
      </c>
      <c r="S177" s="29" t="str">
        <f t="shared" ref="S177:S240" si="29">HYPERLINK(CONCATENATE("https://security.snyk.io/vuln/pip?search=",$B177),CONCATENATE("Snyk ",$B177," link"))</f>
        <v>Snyk joblib link</v>
      </c>
      <c r="T177" s="36" t="s">
        <v>31</v>
      </c>
      <c r="U177" s="26" t="str">
        <f t="shared" si="27"/>
        <v>Exploit-DB joblib link</v>
      </c>
      <c r="V177" s="49" t="s">
        <v>10</v>
      </c>
      <c r="W177" s="49" t="s">
        <v>32</v>
      </c>
    </row>
    <row r="178" spans="1:23" ht="60" x14ac:dyDescent="0.25">
      <c r="A178" s="38">
        <v>175</v>
      </c>
      <c r="B178" s="37" t="s">
        <v>832</v>
      </c>
      <c r="C178" s="38" t="s">
        <v>833</v>
      </c>
      <c r="D178" s="26" t="str">
        <f t="shared" si="23"/>
        <v>https://pypi.org/project/json5/0.9.6</v>
      </c>
      <c r="E178" s="27">
        <v>44369</v>
      </c>
      <c r="F178" s="34" t="s">
        <v>684</v>
      </c>
      <c r="G178" s="61" t="str">
        <f t="shared" si="24"/>
        <v>https://pypi.org/project/json5/0.12.0</v>
      </c>
      <c r="H178" s="32">
        <v>45751</v>
      </c>
      <c r="I178" s="47" t="s">
        <v>1566</v>
      </c>
      <c r="J178" s="47" t="s">
        <v>1441</v>
      </c>
      <c r="K178" s="26" t="s">
        <v>1567</v>
      </c>
      <c r="L178" s="26" t="str">
        <f t="shared" si="28"/>
        <v>https://github.com/dpranke/pyjson5/security</v>
      </c>
      <c r="M178" s="31" t="s">
        <v>9</v>
      </c>
      <c r="N178" s="28"/>
      <c r="O178" s="29" t="str">
        <f t="shared" si="25"/>
        <v>NVD NIST json5 link</v>
      </c>
      <c r="P178" s="36" t="s">
        <v>31</v>
      </c>
      <c r="Q178" s="26" t="str">
        <f t="shared" si="26"/>
        <v>CVE MITRE json5 link</v>
      </c>
      <c r="R178" s="36" t="s">
        <v>31</v>
      </c>
      <c r="S178" s="29" t="str">
        <f t="shared" si="29"/>
        <v>Snyk json5 link</v>
      </c>
      <c r="T178" s="49" t="s">
        <v>10</v>
      </c>
      <c r="U178" s="26" t="str">
        <f t="shared" si="27"/>
        <v>Exploit-DB json5 link</v>
      </c>
      <c r="V178" s="49" t="s">
        <v>10</v>
      </c>
      <c r="W178" s="49" t="s">
        <v>32</v>
      </c>
    </row>
    <row r="179" spans="1:23" ht="75" x14ac:dyDescent="0.25">
      <c r="A179" s="38">
        <v>176</v>
      </c>
      <c r="B179" s="37" t="s">
        <v>834</v>
      </c>
      <c r="C179" s="38">
        <v>1.32</v>
      </c>
      <c r="D179" s="26" t="str">
        <f t="shared" si="23"/>
        <v>https://pypi.org/project/jsonpatch/1.32</v>
      </c>
      <c r="E179" s="27">
        <v>44269</v>
      </c>
      <c r="F179" s="34">
        <v>1.33</v>
      </c>
      <c r="G179" s="61" t="str">
        <f t="shared" si="24"/>
        <v>https://pypi.org/project/jsonpatch/1.33</v>
      </c>
      <c r="H179" s="32">
        <v>45094</v>
      </c>
      <c r="I179" s="47" t="s">
        <v>1641</v>
      </c>
      <c r="J179" s="47" t="s">
        <v>1441</v>
      </c>
      <c r="K179" s="26" t="s">
        <v>1642</v>
      </c>
      <c r="L179" s="26" t="str">
        <f t="shared" si="28"/>
        <v>https://github.com/stefankoegl/python-json-patch/security</v>
      </c>
      <c r="M179" s="31" t="s">
        <v>9</v>
      </c>
      <c r="N179" s="28"/>
      <c r="O179" s="29" t="str">
        <f t="shared" si="25"/>
        <v>NVD NIST jsonpatch link</v>
      </c>
      <c r="P179" s="31" t="s">
        <v>9</v>
      </c>
      <c r="Q179" s="26" t="str">
        <f t="shared" si="26"/>
        <v>CVE MITRE jsonpatch link</v>
      </c>
      <c r="R179" s="49" t="s">
        <v>10</v>
      </c>
      <c r="S179" s="29" t="str">
        <f t="shared" si="29"/>
        <v>Snyk jsonpatch link</v>
      </c>
      <c r="T179" s="49" t="s">
        <v>10</v>
      </c>
      <c r="U179" s="26" t="str">
        <f t="shared" si="27"/>
        <v>Exploit-DB jsonpatch link</v>
      </c>
      <c r="V179" s="49" t="s">
        <v>10</v>
      </c>
      <c r="W179" s="49" t="s">
        <v>32</v>
      </c>
    </row>
    <row r="180" spans="1:23" ht="75" x14ac:dyDescent="0.25">
      <c r="A180" s="38">
        <v>177</v>
      </c>
      <c r="B180" s="37" t="s">
        <v>835</v>
      </c>
      <c r="C180" s="38">
        <v>2.1</v>
      </c>
      <c r="D180" s="26" t="str">
        <f t="shared" si="23"/>
        <v>https://pypi.org/project/jsonpointer/2.1</v>
      </c>
      <c r="E180" s="27">
        <v>44269</v>
      </c>
      <c r="F180" s="34" t="s">
        <v>682</v>
      </c>
      <c r="G180" s="61" t="str">
        <f t="shared" si="24"/>
        <v>https://pypi.org/project/jsonpointer/3.0.0</v>
      </c>
      <c r="H180" s="32">
        <v>45454</v>
      </c>
      <c r="I180" s="47" t="s">
        <v>1581</v>
      </c>
      <c r="J180" s="47" t="s">
        <v>1441</v>
      </c>
      <c r="K180" s="26" t="s">
        <v>1643</v>
      </c>
      <c r="L180" s="26" t="str">
        <f t="shared" si="28"/>
        <v>https://github.com/stefankoegl/python-json-pointer/security</v>
      </c>
      <c r="M180" s="31" t="s">
        <v>9</v>
      </c>
      <c r="N180" s="28"/>
      <c r="O180" s="29" t="str">
        <f t="shared" si="25"/>
        <v>NVD NIST jsonpointer link</v>
      </c>
      <c r="P180" s="36" t="s">
        <v>31</v>
      </c>
      <c r="Q180" s="26" t="str">
        <f t="shared" si="26"/>
        <v>CVE MITRE jsonpointer link</v>
      </c>
      <c r="R180" s="36" t="s">
        <v>31</v>
      </c>
      <c r="S180" s="29" t="str">
        <f t="shared" si="29"/>
        <v>Snyk jsonpointer link</v>
      </c>
      <c r="T180" s="49" t="s">
        <v>10</v>
      </c>
      <c r="U180" s="26" t="str">
        <f t="shared" si="27"/>
        <v>Exploit-DB jsonpointer link</v>
      </c>
      <c r="V180" s="49" t="s">
        <v>10</v>
      </c>
      <c r="W180" s="49" t="s">
        <v>32</v>
      </c>
    </row>
    <row r="181" spans="1:23" ht="75" x14ac:dyDescent="0.25">
      <c r="A181" s="38">
        <v>178</v>
      </c>
      <c r="B181" s="37" t="s">
        <v>836</v>
      </c>
      <c r="C181" s="38" t="s">
        <v>837</v>
      </c>
      <c r="D181" s="26" t="str">
        <f t="shared" si="23"/>
        <v>https://pypi.org/project/jsonschema/4.17.3</v>
      </c>
      <c r="E181" s="27">
        <v>44895</v>
      </c>
      <c r="F181" s="34" t="s">
        <v>1644</v>
      </c>
      <c r="G181" s="61" t="str">
        <f t="shared" si="24"/>
        <v>https://pypi.org/project/jsonschema/4.24.0</v>
      </c>
      <c r="H181" s="32">
        <v>45804</v>
      </c>
      <c r="I181" s="47" t="s">
        <v>1433</v>
      </c>
      <c r="J181" s="47" t="s">
        <v>1441</v>
      </c>
      <c r="K181" s="26" t="s">
        <v>1645</v>
      </c>
      <c r="L181" s="26" t="str">
        <f t="shared" si="28"/>
        <v>https://github.com/python-jsonschema/jsonschema/security</v>
      </c>
      <c r="M181" s="31" t="s">
        <v>9</v>
      </c>
      <c r="N181" s="28"/>
      <c r="O181" s="29" t="str">
        <f t="shared" si="25"/>
        <v>NVD NIST jsonschema link</v>
      </c>
      <c r="P181" s="36" t="s">
        <v>31</v>
      </c>
      <c r="Q181" s="26" t="str">
        <f t="shared" si="26"/>
        <v>CVE MITRE jsonschema link</v>
      </c>
      <c r="R181" s="36" t="s">
        <v>31</v>
      </c>
      <c r="S181" s="29" t="str">
        <f t="shared" si="29"/>
        <v>Snyk jsonschema link</v>
      </c>
      <c r="T181" s="36" t="s">
        <v>31</v>
      </c>
      <c r="U181" s="26" t="str">
        <f t="shared" si="27"/>
        <v>Exploit-DB jsonschema link</v>
      </c>
      <c r="V181" s="49" t="s">
        <v>10</v>
      </c>
      <c r="W181" s="49" t="s">
        <v>32</v>
      </c>
    </row>
    <row r="182" spans="1:23" ht="60" x14ac:dyDescent="0.25">
      <c r="A182" s="38">
        <v>179</v>
      </c>
      <c r="B182" s="37" t="s">
        <v>838</v>
      </c>
      <c r="C182" s="38" t="s">
        <v>588</v>
      </c>
      <c r="D182" s="26" t="str">
        <f t="shared" si="23"/>
        <v>https://pypi.org/project/jupyter/1.0.0</v>
      </c>
      <c r="E182" s="27">
        <v>42228</v>
      </c>
      <c r="F182" s="34" t="s">
        <v>799</v>
      </c>
      <c r="G182" s="61" t="str">
        <f t="shared" si="24"/>
        <v>https://pypi.org/project/jupyter/1.1.1</v>
      </c>
      <c r="H182" s="32">
        <v>45534</v>
      </c>
      <c r="I182" s="47" t="s">
        <v>1367</v>
      </c>
      <c r="J182" s="38" t="s">
        <v>1367</v>
      </c>
      <c r="K182" s="26" t="s">
        <v>1646</v>
      </c>
      <c r="L182" s="26" t="str">
        <f t="shared" si="28"/>
        <v>https://github.com/jupyter/jupyter/security</v>
      </c>
      <c r="M182" s="31" t="s">
        <v>9</v>
      </c>
      <c r="N182" s="28"/>
      <c r="O182" s="29" t="str">
        <f t="shared" si="25"/>
        <v>NVD NIST jupyter link</v>
      </c>
      <c r="P182" s="36" t="s">
        <v>31</v>
      </c>
      <c r="Q182" s="26" t="str">
        <f t="shared" si="26"/>
        <v>CVE MITRE jupyter link</v>
      </c>
      <c r="R182" s="36" t="s">
        <v>31</v>
      </c>
      <c r="S182" s="29" t="str">
        <f t="shared" si="29"/>
        <v>Snyk jupyter link</v>
      </c>
      <c r="T182" s="36" t="s">
        <v>31</v>
      </c>
      <c r="U182" s="26" t="str">
        <f t="shared" si="27"/>
        <v>Exploit-DB jupyter link</v>
      </c>
      <c r="V182" s="49" t="s">
        <v>10</v>
      </c>
      <c r="W182" s="49" t="s">
        <v>32</v>
      </c>
    </row>
    <row r="183" spans="1:23" ht="60" x14ac:dyDescent="0.25">
      <c r="A183" s="38">
        <v>180</v>
      </c>
      <c r="B183" s="37" t="s">
        <v>839</v>
      </c>
      <c r="C183" s="38" t="s">
        <v>840</v>
      </c>
      <c r="D183" s="26" t="str">
        <f t="shared" si="23"/>
        <v>https://pypi.org/project/jupyter_client/8.1.0</v>
      </c>
      <c r="E183" s="27">
        <v>45006</v>
      </c>
      <c r="F183" s="34" t="s">
        <v>1604</v>
      </c>
      <c r="G183" s="61" t="str">
        <f t="shared" si="24"/>
        <v>https://pypi.org/project/jupyter_client/8.6.3</v>
      </c>
      <c r="H183" s="32">
        <v>45552</v>
      </c>
      <c r="I183" s="47" t="s">
        <v>1431</v>
      </c>
      <c r="J183" s="38" t="s">
        <v>1367</v>
      </c>
      <c r="K183" s="26" t="s">
        <v>1605</v>
      </c>
      <c r="L183" s="26" t="str">
        <f t="shared" si="28"/>
        <v>https://github.com/jupyter/jupyter_client/security</v>
      </c>
      <c r="M183" s="31" t="s">
        <v>9</v>
      </c>
      <c r="N183" s="28"/>
      <c r="O183" s="29" t="str">
        <f t="shared" si="25"/>
        <v>NVD NIST jupyter_client link</v>
      </c>
      <c r="P183" s="49" t="s">
        <v>10</v>
      </c>
      <c r="Q183" s="26" t="str">
        <f t="shared" si="26"/>
        <v>CVE MITRE jupyter_client link</v>
      </c>
      <c r="R183" s="49" t="s">
        <v>10</v>
      </c>
      <c r="S183" s="29" t="str">
        <f>HYPERLINK(CONCATENATE("https://security.snyk.io/vuln/pip?search=",$B183),CONCATENATE("Snyk ",$B183," link"))</f>
        <v>Snyk jupyter_client link</v>
      </c>
      <c r="T183" s="49" t="s">
        <v>10</v>
      </c>
      <c r="U183" s="26" t="str">
        <f t="shared" si="27"/>
        <v>Exploit-DB jupyter_client link</v>
      </c>
      <c r="V183" s="49" t="s">
        <v>10</v>
      </c>
      <c r="W183" s="49" t="s">
        <v>32</v>
      </c>
    </row>
    <row r="184" spans="1:23" ht="60" x14ac:dyDescent="0.25">
      <c r="A184" s="38">
        <v>181</v>
      </c>
      <c r="B184" s="37" t="s">
        <v>841</v>
      </c>
      <c r="C184" s="38" t="s">
        <v>842</v>
      </c>
      <c r="D184" s="26" t="str">
        <f t="shared" si="23"/>
        <v>https://pypi.org/project/jupyter-console/6.6.3</v>
      </c>
      <c r="E184" s="27">
        <v>44992</v>
      </c>
      <c r="F184" s="34" t="s">
        <v>842</v>
      </c>
      <c r="G184" s="61" t="str">
        <f t="shared" si="24"/>
        <v>https://pypi.org/project/jupyter-console/6.6.3</v>
      </c>
      <c r="H184" s="32">
        <v>44992</v>
      </c>
      <c r="I184" s="47" t="s">
        <v>1446</v>
      </c>
      <c r="J184" s="38" t="s">
        <v>1367</v>
      </c>
      <c r="K184" s="26" t="s">
        <v>1653</v>
      </c>
      <c r="L184" s="26" t="str">
        <f t="shared" si="28"/>
        <v>https://github.com/jupyter/jupyter_console/security</v>
      </c>
      <c r="M184" s="31" t="s">
        <v>9</v>
      </c>
      <c r="N184" s="28"/>
      <c r="O184" s="29" t="str">
        <f t="shared" si="25"/>
        <v>NVD NIST jupyter-console link</v>
      </c>
      <c r="P184" s="49" t="s">
        <v>10</v>
      </c>
      <c r="Q184" s="26" t="str">
        <f t="shared" si="26"/>
        <v>CVE MITRE jupyter-console link</v>
      </c>
      <c r="R184" s="49" t="s">
        <v>10</v>
      </c>
      <c r="S184" s="29" t="str">
        <f t="shared" si="29"/>
        <v>Snyk jupyter-console link</v>
      </c>
      <c r="T184" s="49" t="s">
        <v>10</v>
      </c>
      <c r="U184" s="26" t="str">
        <f t="shared" si="27"/>
        <v>Exploit-DB jupyter-console link</v>
      </c>
      <c r="V184" s="49" t="s">
        <v>10</v>
      </c>
      <c r="W184" s="49" t="s">
        <v>32</v>
      </c>
    </row>
    <row r="185" spans="1:23" ht="60" x14ac:dyDescent="0.25">
      <c r="A185" s="38">
        <v>182</v>
      </c>
      <c r="B185" s="37" t="s">
        <v>843</v>
      </c>
      <c r="C185" s="56" t="s">
        <v>844</v>
      </c>
      <c r="D185" s="26" t="str">
        <f t="shared" si="23"/>
        <v>https://pypi.org/project/jupyter_core/5.3.0</v>
      </c>
      <c r="E185" s="27">
        <v>45002</v>
      </c>
      <c r="F185" s="34" t="s">
        <v>1654</v>
      </c>
      <c r="G185" s="61" t="str">
        <f t="shared" si="24"/>
        <v>https://pypi.org/project/jupyter_core/5.8.1</v>
      </c>
      <c r="H185" s="32">
        <v>45804</v>
      </c>
      <c r="I185" s="47" t="s">
        <v>1431</v>
      </c>
      <c r="J185" s="38" t="s">
        <v>1367</v>
      </c>
      <c r="K185" s="26" t="s">
        <v>1655</v>
      </c>
      <c r="L185" s="26" t="str">
        <f t="shared" si="28"/>
        <v>https://github.com/jupyter/jupyter_core/security</v>
      </c>
      <c r="M185" s="36" t="s">
        <v>31</v>
      </c>
      <c r="N185" s="58" t="s">
        <v>1656</v>
      </c>
      <c r="O185" s="29" t="str">
        <f t="shared" si="25"/>
        <v>NVD NIST jupyter_core link</v>
      </c>
      <c r="P185" s="49" t="s">
        <v>10</v>
      </c>
      <c r="Q185" s="26" t="str">
        <f t="shared" si="26"/>
        <v>CVE MITRE jupyter_core link</v>
      </c>
      <c r="R185" s="36" t="s">
        <v>31</v>
      </c>
      <c r="S185" s="29" t="str">
        <f t="shared" si="29"/>
        <v>Snyk jupyter_core link</v>
      </c>
      <c r="T185" s="36" t="s">
        <v>31</v>
      </c>
      <c r="U185" s="26" t="str">
        <f t="shared" si="27"/>
        <v>Exploit-DB jupyter_core link</v>
      </c>
      <c r="V185" s="49" t="s">
        <v>10</v>
      </c>
      <c r="W185" s="49" t="s">
        <v>32</v>
      </c>
    </row>
    <row r="186" spans="1:23" ht="60" x14ac:dyDescent="0.25">
      <c r="A186" s="38">
        <v>183</v>
      </c>
      <c r="B186" s="37" t="s">
        <v>845</v>
      </c>
      <c r="C186" s="38" t="s">
        <v>846</v>
      </c>
      <c r="D186" s="26" t="str">
        <f t="shared" si="23"/>
        <v>https://pypi.org/project/jupyter-events/0.6.3</v>
      </c>
      <c r="E186" s="27">
        <v>44939</v>
      </c>
      <c r="F186" s="34" t="s">
        <v>684</v>
      </c>
      <c r="G186" s="61" t="str">
        <f t="shared" si="24"/>
        <v>https://pypi.org/project/jupyter-events/0.12.0</v>
      </c>
      <c r="H186" s="32">
        <v>45692</v>
      </c>
      <c r="I186" s="47" t="s">
        <v>1433</v>
      </c>
      <c r="J186" s="38" t="s">
        <v>1367</v>
      </c>
      <c r="K186" s="26" t="s">
        <v>1657</v>
      </c>
      <c r="L186" s="26" t="str">
        <f t="shared" si="28"/>
        <v>https://github.com/jupyter/jupyter_events/security</v>
      </c>
      <c r="M186" s="31" t="s">
        <v>9</v>
      </c>
      <c r="N186" s="28"/>
      <c r="O186" s="29" t="str">
        <f t="shared" si="25"/>
        <v>NVD NIST jupyter-events link</v>
      </c>
      <c r="P186" s="49" t="s">
        <v>10</v>
      </c>
      <c r="Q186" s="26" t="str">
        <f t="shared" si="26"/>
        <v>CVE MITRE jupyter-events link</v>
      </c>
      <c r="R186" s="49" t="s">
        <v>10</v>
      </c>
      <c r="S186" s="29" t="str">
        <f t="shared" si="29"/>
        <v>Snyk jupyter-events link</v>
      </c>
      <c r="T186" s="49" t="s">
        <v>10</v>
      </c>
      <c r="U186" s="26" t="str">
        <f t="shared" si="27"/>
        <v>Exploit-DB jupyter-events link</v>
      </c>
      <c r="V186" s="49" t="s">
        <v>10</v>
      </c>
      <c r="W186" s="49" t="s">
        <v>32</v>
      </c>
    </row>
    <row r="187" spans="1:23" ht="75" x14ac:dyDescent="0.25">
      <c r="A187" s="38">
        <v>184</v>
      </c>
      <c r="B187" s="37" t="s">
        <v>847</v>
      </c>
      <c r="C187" s="56" t="s">
        <v>848</v>
      </c>
      <c r="D187" s="26" t="str">
        <f t="shared" si="23"/>
        <v>https://pypi.org/project/jupyter_server/2.5.0</v>
      </c>
      <c r="E187" s="27">
        <v>45002</v>
      </c>
      <c r="F187" s="34" t="s">
        <v>1658</v>
      </c>
      <c r="G187" s="61" t="str">
        <f t="shared" si="24"/>
        <v>https://pypi.org/project/jupyter_server/2.16.0</v>
      </c>
      <c r="H187" s="32">
        <v>45790</v>
      </c>
      <c r="I187" s="47" t="s">
        <v>1433</v>
      </c>
      <c r="J187" s="47" t="s">
        <v>1441</v>
      </c>
      <c r="K187" s="26" t="s">
        <v>1659</v>
      </c>
      <c r="L187" s="26" t="str">
        <f t="shared" si="28"/>
        <v>https://github.com/jupyter-server/jupyter_server/security</v>
      </c>
      <c r="M187" s="36" t="s">
        <v>31</v>
      </c>
      <c r="N187" s="58" t="s">
        <v>1660</v>
      </c>
      <c r="O187" s="29" t="str">
        <f t="shared" si="25"/>
        <v>NVD NIST jupyter_server link</v>
      </c>
      <c r="P187" s="36" t="s">
        <v>31</v>
      </c>
      <c r="Q187" s="26" t="str">
        <f t="shared" si="26"/>
        <v>CVE MITRE jupyter_server link</v>
      </c>
      <c r="R187" s="36" t="s">
        <v>31</v>
      </c>
      <c r="S187" s="29" t="str">
        <f t="shared" si="29"/>
        <v>Snyk jupyter_server link</v>
      </c>
      <c r="T187" s="36" t="s">
        <v>31</v>
      </c>
      <c r="U187" s="26" t="str">
        <f t="shared" si="27"/>
        <v>Exploit-DB jupyter_server link</v>
      </c>
      <c r="V187" s="49" t="s">
        <v>10</v>
      </c>
      <c r="W187" s="49" t="s">
        <v>32</v>
      </c>
    </row>
    <row r="188" spans="1:23" ht="75" x14ac:dyDescent="0.25">
      <c r="A188" s="38">
        <v>185</v>
      </c>
      <c r="B188" s="37" t="s">
        <v>849</v>
      </c>
      <c r="C188" s="38" t="s">
        <v>850</v>
      </c>
      <c r="D188" s="26" t="str">
        <f t="shared" si="23"/>
        <v>https://pypi.org/project/jupyter_server_fileid/0.9.0</v>
      </c>
      <c r="E188" s="27">
        <v>45026</v>
      </c>
      <c r="F188" s="34" t="s">
        <v>1661</v>
      </c>
      <c r="G188" s="61" t="str">
        <f t="shared" si="24"/>
        <v>https://pypi.org/project/jupyter_server_fileid/0.9.3</v>
      </c>
      <c r="H188" s="32">
        <v>45541</v>
      </c>
      <c r="I188" s="47" t="s">
        <v>1446</v>
      </c>
      <c r="J188" s="38" t="s">
        <v>1367</v>
      </c>
      <c r="K188" s="26" t="s">
        <v>1662</v>
      </c>
      <c r="L188" s="26" t="str">
        <f t="shared" si="28"/>
        <v>https://github.com/jupyter-server/jupyter_server_fileid/security</v>
      </c>
      <c r="M188" s="31" t="s">
        <v>9</v>
      </c>
      <c r="N188" s="28"/>
      <c r="O188" s="29" t="str">
        <f t="shared" si="25"/>
        <v>NVD NIST jupyter_server_fileid link</v>
      </c>
      <c r="P188" s="49" t="s">
        <v>10</v>
      </c>
      <c r="Q188" s="26" t="str">
        <f t="shared" si="26"/>
        <v>CVE MITRE jupyter_server_fileid link</v>
      </c>
      <c r="R188" s="49" t="s">
        <v>10</v>
      </c>
      <c r="S188" s="29" t="str">
        <f t="shared" si="29"/>
        <v>Snyk jupyter_server_fileid link</v>
      </c>
      <c r="T188" s="49" t="s">
        <v>10</v>
      </c>
      <c r="U188" s="26" t="str">
        <f t="shared" si="27"/>
        <v>Exploit-DB jupyter_server_fileid link</v>
      </c>
      <c r="V188" s="49" t="s">
        <v>10</v>
      </c>
      <c r="W188" s="49" t="s">
        <v>32</v>
      </c>
    </row>
    <row r="189" spans="1:23" ht="75" x14ac:dyDescent="0.25">
      <c r="A189" s="38">
        <v>186</v>
      </c>
      <c r="B189" s="37" t="s">
        <v>851</v>
      </c>
      <c r="C189" s="38" t="s">
        <v>597</v>
      </c>
      <c r="D189" s="26" t="str">
        <f t="shared" ref="D189:D252" si="30">HYPERLINK(_xlfn.CONCAT("https://pypi.org/project/",$B189,"/",$C189))</f>
        <v>https://pypi.org/project/jupyter_server_terminals/0.4.4</v>
      </c>
      <c r="E189" s="27">
        <v>44935</v>
      </c>
      <c r="F189" s="34" t="s">
        <v>976</v>
      </c>
      <c r="G189" s="61" t="str">
        <f t="shared" si="24"/>
        <v>https://pypi.org/project/jupyter_server_terminals/0.5.3</v>
      </c>
      <c r="H189" s="32">
        <v>45364</v>
      </c>
      <c r="I189" s="47" t="s">
        <v>1431</v>
      </c>
      <c r="J189" s="38" t="s">
        <v>1367</v>
      </c>
      <c r="K189" s="26" t="s">
        <v>1663</v>
      </c>
      <c r="L189" s="26" t="str">
        <f t="shared" si="28"/>
        <v>https://github.com/jupyter-server/jupyter_server_terminals/security</v>
      </c>
      <c r="M189" s="31" t="s">
        <v>9</v>
      </c>
      <c r="N189" s="28"/>
      <c r="O189" s="29" t="str">
        <f t="shared" si="25"/>
        <v>NVD NIST jupyter_server_terminals link</v>
      </c>
      <c r="P189" s="49" t="s">
        <v>10</v>
      </c>
      <c r="Q189" s="26" t="str">
        <f t="shared" si="26"/>
        <v>CVE MITRE jupyter_server_terminals link</v>
      </c>
      <c r="R189" s="49" t="s">
        <v>10</v>
      </c>
      <c r="S189" s="29" t="str">
        <f t="shared" si="29"/>
        <v>Snyk jupyter_server_terminals link</v>
      </c>
      <c r="T189" s="49" t="s">
        <v>10</v>
      </c>
      <c r="U189" s="26" t="str">
        <f t="shared" si="27"/>
        <v>Exploit-DB jupyter_server_terminals link</v>
      </c>
      <c r="V189" s="49" t="s">
        <v>10</v>
      </c>
      <c r="W189" s="49" t="s">
        <v>32</v>
      </c>
    </row>
    <row r="190" spans="1:23" ht="75" x14ac:dyDescent="0.25">
      <c r="A190" s="38">
        <v>187</v>
      </c>
      <c r="B190" s="37" t="s">
        <v>852</v>
      </c>
      <c r="C190" s="38" t="s">
        <v>658</v>
      </c>
      <c r="D190" s="26" t="str">
        <f t="shared" si="30"/>
        <v>https://pypi.org/project/jupyter_server_ydoc/0.8.0</v>
      </c>
      <c r="E190" s="27">
        <v>44990</v>
      </c>
      <c r="F190" s="34" t="s">
        <v>656</v>
      </c>
      <c r="G190" s="61" t="str">
        <f t="shared" si="24"/>
        <v>https://pypi.org/project/jupyter_server_ydoc/2.1.0</v>
      </c>
      <c r="H190" s="32">
        <v>45840</v>
      </c>
      <c r="I190" s="47" t="s">
        <v>1431</v>
      </c>
      <c r="J190" s="38" t="s">
        <v>1367</v>
      </c>
      <c r="K190" s="26" t="s">
        <v>1664</v>
      </c>
      <c r="L190" s="26" t="str">
        <f t="shared" si="28"/>
        <v>https://github.com/jupyterlab/jupyter-collaboration/security</v>
      </c>
      <c r="M190" s="31" t="s">
        <v>9</v>
      </c>
      <c r="N190" s="28"/>
      <c r="O190" s="29" t="str">
        <f t="shared" si="25"/>
        <v>NVD NIST jupyter_server_ydoc link</v>
      </c>
      <c r="P190" s="49" t="s">
        <v>10</v>
      </c>
      <c r="Q190" s="26" t="str">
        <f t="shared" si="26"/>
        <v>CVE MITRE jupyter_server_ydoc link</v>
      </c>
      <c r="R190" s="49" t="s">
        <v>10</v>
      </c>
      <c r="S190" s="29" t="str">
        <f t="shared" si="29"/>
        <v>Snyk jupyter_server_ydoc link</v>
      </c>
      <c r="T190" s="49" t="s">
        <v>10</v>
      </c>
      <c r="U190" s="26" t="str">
        <f t="shared" si="27"/>
        <v>Exploit-DB jupyter_server_ydoc link</v>
      </c>
      <c r="V190" s="49" t="s">
        <v>10</v>
      </c>
      <c r="W190" s="49" t="s">
        <v>32</v>
      </c>
    </row>
    <row r="191" spans="1:23" ht="60" x14ac:dyDescent="0.25">
      <c r="A191" s="38">
        <v>188</v>
      </c>
      <c r="B191" s="37" t="s">
        <v>853</v>
      </c>
      <c r="C191" s="38" t="s">
        <v>854</v>
      </c>
      <c r="D191" s="26" t="str">
        <f t="shared" si="30"/>
        <v>https://pypi.org/project/jupyter-ydoc/0.2.4</v>
      </c>
      <c r="E191" s="27">
        <v>45028</v>
      </c>
      <c r="F191" s="34" t="s">
        <v>803</v>
      </c>
      <c r="G191" s="61" t="str">
        <f t="shared" si="24"/>
        <v>https://pypi.org/project/jupyter-ydoc/3.1.0</v>
      </c>
      <c r="H191" s="32">
        <v>45839</v>
      </c>
      <c r="I191" s="47" t="s">
        <v>1431</v>
      </c>
      <c r="J191" s="38" t="s">
        <v>1367</v>
      </c>
      <c r="K191" s="26" t="s">
        <v>1665</v>
      </c>
      <c r="L191" s="26" t="str">
        <f t="shared" si="28"/>
        <v>https://github.com/jupyter-server/jupyter_ydoc/security</v>
      </c>
      <c r="M191" s="31" t="s">
        <v>9</v>
      </c>
      <c r="N191" s="28"/>
      <c r="O191" s="29" t="str">
        <f t="shared" si="25"/>
        <v>NVD NIST jupyter-ydoc link</v>
      </c>
      <c r="P191" s="49" t="s">
        <v>10</v>
      </c>
      <c r="Q191" s="26" t="str">
        <f t="shared" si="26"/>
        <v>CVE MITRE jupyter-ydoc link</v>
      </c>
      <c r="R191" s="49" t="s">
        <v>10</v>
      </c>
      <c r="S191" s="29" t="str">
        <f t="shared" si="29"/>
        <v>Snyk jupyter-ydoc link</v>
      </c>
      <c r="T191" s="49" t="s">
        <v>10</v>
      </c>
      <c r="U191" s="26" t="str">
        <f t="shared" si="27"/>
        <v>Exploit-DB jupyter-ydoc link</v>
      </c>
      <c r="V191" s="49" t="s">
        <v>10</v>
      </c>
      <c r="W191" s="49" t="s">
        <v>32</v>
      </c>
    </row>
    <row r="192" spans="1:23" ht="75" x14ac:dyDescent="0.25">
      <c r="A192" s="38">
        <v>189</v>
      </c>
      <c r="B192" s="37" t="s">
        <v>855</v>
      </c>
      <c r="C192" s="38" t="s">
        <v>856</v>
      </c>
      <c r="D192" s="26" t="str">
        <f t="shared" si="30"/>
        <v>https://pypi.org/project/jupyterlab/3.6.3</v>
      </c>
      <c r="E192" s="27">
        <v>45016</v>
      </c>
      <c r="F192" s="34" t="s">
        <v>1666</v>
      </c>
      <c r="G192" s="61" t="str">
        <f t="shared" si="24"/>
        <v>https://pypi.org/project/jupyterlab/4.4.4</v>
      </c>
      <c r="H192" s="32">
        <v>45836</v>
      </c>
      <c r="I192" s="47" t="s">
        <v>1433</v>
      </c>
      <c r="J192" s="47" t="s">
        <v>1441</v>
      </c>
      <c r="K192" s="26" t="s">
        <v>1667</v>
      </c>
      <c r="L192" s="26" t="str">
        <f t="shared" si="28"/>
        <v>https://github.com/jupyterlab/jupyterlab/security</v>
      </c>
      <c r="M192" s="36" t="s">
        <v>31</v>
      </c>
      <c r="N192" s="58" t="s">
        <v>1668</v>
      </c>
      <c r="O192" s="29" t="str">
        <f t="shared" si="25"/>
        <v>NVD NIST jupyterlab link</v>
      </c>
      <c r="P192" s="36" t="s">
        <v>31</v>
      </c>
      <c r="Q192" s="26" t="str">
        <f t="shared" si="26"/>
        <v>CVE MITRE jupyterlab link</v>
      </c>
      <c r="R192" s="36" t="s">
        <v>31</v>
      </c>
      <c r="S192" s="29" t="str">
        <f t="shared" si="29"/>
        <v>Snyk jupyterlab link</v>
      </c>
      <c r="T192" s="36" t="s">
        <v>31</v>
      </c>
      <c r="U192" s="26" t="str">
        <f t="shared" si="27"/>
        <v>Exploit-DB jupyterlab link</v>
      </c>
      <c r="V192" s="49" t="s">
        <v>10</v>
      </c>
      <c r="W192" s="49" t="s">
        <v>32</v>
      </c>
    </row>
    <row r="193" spans="1:23" ht="75" x14ac:dyDescent="0.25">
      <c r="A193" s="38">
        <v>190</v>
      </c>
      <c r="B193" s="37" t="s">
        <v>857</v>
      </c>
      <c r="C193" s="38" t="s">
        <v>641</v>
      </c>
      <c r="D193" s="26" t="str">
        <f t="shared" si="30"/>
        <v>https://pypi.org/project/jupyterlab-pygments/0.1.2</v>
      </c>
      <c r="E193" s="27">
        <v>44103</v>
      </c>
      <c r="F193" s="34" t="s">
        <v>817</v>
      </c>
      <c r="G193" s="61" t="str">
        <f t="shared" si="24"/>
        <v>https://pypi.org/project/jupyterlab-pygments/0.3.0</v>
      </c>
      <c r="H193" s="32">
        <v>45253</v>
      </c>
      <c r="I193" s="47" t="s">
        <v>1431</v>
      </c>
      <c r="J193" s="38" t="s">
        <v>1367</v>
      </c>
      <c r="K193" s="26" t="s">
        <v>1606</v>
      </c>
      <c r="L193" s="26" t="str">
        <f t="shared" si="28"/>
        <v>https://github.com/jupyterlab/jupyterlab_pygments/security</v>
      </c>
      <c r="M193" s="31" t="s">
        <v>9</v>
      </c>
      <c r="N193" s="28"/>
      <c r="O193" s="29" t="str">
        <f t="shared" si="25"/>
        <v>NVD NIST jupyterlab-pygments link</v>
      </c>
      <c r="P193" s="49" t="s">
        <v>10</v>
      </c>
      <c r="Q193" s="26" t="str">
        <f t="shared" si="26"/>
        <v>CVE MITRE jupyterlab-pygments link</v>
      </c>
      <c r="R193" s="49" t="s">
        <v>10</v>
      </c>
      <c r="S193" s="29" t="str">
        <f t="shared" si="29"/>
        <v>Snyk jupyterlab-pygments link</v>
      </c>
      <c r="T193" s="49" t="s">
        <v>10</v>
      </c>
      <c r="U193" s="26" t="str">
        <f t="shared" si="27"/>
        <v>Exploit-DB jupyterlab-pygments link</v>
      </c>
      <c r="V193" s="49" t="s">
        <v>10</v>
      </c>
      <c r="W193" s="49" t="s">
        <v>32</v>
      </c>
    </row>
    <row r="194" spans="1:23" ht="60" x14ac:dyDescent="0.25">
      <c r="A194" s="38">
        <v>191</v>
      </c>
      <c r="B194" s="37" t="s">
        <v>858</v>
      </c>
      <c r="C194" s="38" t="s">
        <v>859</v>
      </c>
      <c r="D194" s="26" t="str">
        <f t="shared" si="30"/>
        <v>https://pypi.org/project/jupyterlab_server/2.22.0</v>
      </c>
      <c r="E194" s="27">
        <v>45016</v>
      </c>
      <c r="F194" s="34" t="s">
        <v>1669</v>
      </c>
      <c r="G194" s="61" t="str">
        <f t="shared" si="24"/>
        <v>https://pypi.org/project/jupyterlab_server/2.27.3</v>
      </c>
      <c r="H194" s="32">
        <v>45490</v>
      </c>
      <c r="I194" s="47" t="s">
        <v>1446</v>
      </c>
      <c r="J194" s="38" t="s">
        <v>1367</v>
      </c>
      <c r="K194" s="26" t="s">
        <v>1670</v>
      </c>
      <c r="L194" s="26" t="str">
        <f t="shared" si="28"/>
        <v>https://github.com/jupyterlab/jupyterlab_server/security</v>
      </c>
      <c r="M194" s="31" t="s">
        <v>9</v>
      </c>
      <c r="N194" s="28"/>
      <c r="O194" s="29" t="str">
        <f t="shared" si="25"/>
        <v>NVD NIST jupyterlab_server link</v>
      </c>
      <c r="P194" s="49" t="s">
        <v>10</v>
      </c>
      <c r="Q194" s="26" t="str">
        <f t="shared" si="26"/>
        <v>CVE MITRE jupyterlab_server link</v>
      </c>
      <c r="R194" s="49" t="s">
        <v>10</v>
      </c>
      <c r="S194" s="29" t="str">
        <f t="shared" si="29"/>
        <v>Snyk jupyterlab_server link</v>
      </c>
      <c r="T194" s="49" t="s">
        <v>10</v>
      </c>
      <c r="U194" s="26" t="str">
        <f t="shared" si="27"/>
        <v>Exploit-DB jupyterlab_server link</v>
      </c>
      <c r="V194" s="49" t="s">
        <v>10</v>
      </c>
      <c r="W194" s="49" t="s">
        <v>32</v>
      </c>
    </row>
    <row r="195" spans="1:23" ht="75" x14ac:dyDescent="0.25">
      <c r="A195" s="38">
        <v>192</v>
      </c>
      <c r="B195" s="37" t="s">
        <v>860</v>
      </c>
      <c r="C195" s="38" t="s">
        <v>861</v>
      </c>
      <c r="D195" s="26" t="str">
        <f t="shared" si="30"/>
        <v>https://pypi.org/project/jupyterlab-widgets/3.0.5</v>
      </c>
      <c r="E195" s="27">
        <v>44917</v>
      </c>
      <c r="F195" s="34" t="s">
        <v>1671</v>
      </c>
      <c r="G195" s="61" t="str">
        <f t="shared" ref="G195:G258" si="31">HYPERLINK(_xlfn.CONCAT("https://pypi.org/project/",$B195,"/",$F195))</f>
        <v>https://pypi.org/project/jupyterlab-widgets/3.0.15</v>
      </c>
      <c r="H195" s="32">
        <v>45782</v>
      </c>
      <c r="I195" s="47" t="s">
        <v>1446</v>
      </c>
      <c r="J195" s="38" t="s">
        <v>1367</v>
      </c>
      <c r="K195" s="26" t="s">
        <v>1602</v>
      </c>
      <c r="L195" s="26" t="str">
        <f t="shared" si="28"/>
        <v>https://github.com/jupyter-widgets/ipywidgets/security</v>
      </c>
      <c r="M195" s="31" t="s">
        <v>9</v>
      </c>
      <c r="N195" s="28"/>
      <c r="O195" s="29" t="str">
        <f t="shared" ref="O195:O258" si="32">HYPERLINK(_xlfn.CONCAT("https://nvd.nist.gov/vuln/search/results?form_type=Basic&amp;results_type=overview&amp;query=",$B195,"&amp;search_type=all&amp;isCpeNameSearch=false"),CONCATENATE("NVD NIST ",$B195," link"))</f>
        <v>NVD NIST jupyterlab-widgets link</v>
      </c>
      <c r="P195" s="49" t="s">
        <v>10</v>
      </c>
      <c r="Q195" s="26" t="str">
        <f>HYPERLINK(CONCATENATE("https://cve.mitre.org/cgi-bin/cvekey.cgi?keyword=",$B195),CONCATENATE("CVE MITRE ",$B195," link"))</f>
        <v>CVE MITRE jupyterlab-widgets link</v>
      </c>
      <c r="R195" s="49" t="s">
        <v>10</v>
      </c>
      <c r="S195" s="29" t="str">
        <f t="shared" si="29"/>
        <v>Snyk jupyterlab-widgets link</v>
      </c>
      <c r="T195" s="49" t="s">
        <v>10</v>
      </c>
      <c r="U195" s="26" t="str">
        <f t="shared" si="27"/>
        <v>Exploit-DB jupyterlab-widgets link</v>
      </c>
      <c r="V195" s="49" t="s">
        <v>10</v>
      </c>
      <c r="W195" s="49" t="s">
        <v>32</v>
      </c>
    </row>
    <row r="196" spans="1:23" ht="45" x14ac:dyDescent="0.25">
      <c r="A196" s="38">
        <v>193</v>
      </c>
      <c r="B196" s="37" t="s">
        <v>862</v>
      </c>
      <c r="C196" s="38" t="s">
        <v>863</v>
      </c>
      <c r="D196" s="26" t="str">
        <f t="shared" si="30"/>
        <v>https://pypi.org/project/keyring/23.13.1</v>
      </c>
      <c r="E196" s="27">
        <v>44914</v>
      </c>
      <c r="F196" s="34" t="s">
        <v>1672</v>
      </c>
      <c r="G196" s="61" t="str">
        <f t="shared" si="31"/>
        <v>https://pypi.org/project/keyring/25.6.0</v>
      </c>
      <c r="H196" s="32">
        <v>45652</v>
      </c>
      <c r="I196" s="47" t="s">
        <v>1433</v>
      </c>
      <c r="J196" s="47" t="s">
        <v>1441</v>
      </c>
      <c r="K196" s="26" t="s">
        <v>1673</v>
      </c>
      <c r="L196" s="26" t="str">
        <f t="shared" si="28"/>
        <v>https://github.com/jaraco/keyring/security</v>
      </c>
      <c r="M196" s="31" t="s">
        <v>9</v>
      </c>
      <c r="N196" s="28"/>
      <c r="O196" s="29" t="str">
        <f t="shared" si="32"/>
        <v>NVD NIST keyring link</v>
      </c>
      <c r="P196" s="36" t="s">
        <v>31</v>
      </c>
      <c r="Q196" s="26" t="str">
        <f t="shared" ref="Q196:Q258" si="33">HYPERLINK(CONCATENATE("https://cve.mitre.org/cgi-bin/cvekey.cgi?keyword=",$B196),CONCATENATE("CVE MITRE ",$B196," link"))</f>
        <v>CVE MITRE keyring link</v>
      </c>
      <c r="R196" s="36" t="s">
        <v>31</v>
      </c>
      <c r="S196" s="29" t="str">
        <f t="shared" si="29"/>
        <v>Snyk keyring link</v>
      </c>
      <c r="T196" s="36" t="s">
        <v>31</v>
      </c>
      <c r="U196" s="26" t="str">
        <f t="shared" ref="U196:U259" si="34">HYPERLINK(CONCATENATE("https://www.exploit-db.com/search?q=",$B196,"&amp;verified=true"),CONCATENATE("Exploit-DB ",$B196," link"))</f>
        <v>Exploit-DB keyring link</v>
      </c>
      <c r="V196" s="49" t="s">
        <v>10</v>
      </c>
      <c r="W196" s="49" t="s">
        <v>32</v>
      </c>
    </row>
    <row r="197" spans="1:23" ht="60" x14ac:dyDescent="0.25">
      <c r="A197" s="38">
        <v>194</v>
      </c>
      <c r="B197" s="37" t="s">
        <v>864</v>
      </c>
      <c r="C197" s="38" t="s">
        <v>557</v>
      </c>
      <c r="D197" s="26" t="str">
        <f>HYPERLINK(_xlfn.CONCAT("https://pypi.org/project/",$B197,"/",$C197))</f>
        <v>https://pypi.org/project/kiwisolver/1.4.4</v>
      </c>
      <c r="E197" s="27">
        <v>44758</v>
      </c>
      <c r="F197" s="34" t="s">
        <v>1674</v>
      </c>
      <c r="G197" s="61" t="str">
        <f t="shared" si="31"/>
        <v>https://pypi.org/project/kiwisolver/1.4.8</v>
      </c>
      <c r="H197" s="32">
        <v>45651</v>
      </c>
      <c r="I197" s="47" t="s">
        <v>1432</v>
      </c>
      <c r="J197" s="38" t="s">
        <v>1367</v>
      </c>
      <c r="K197" s="26" t="s">
        <v>1675</v>
      </c>
      <c r="L197" s="26" t="str">
        <f t="shared" si="28"/>
        <v>https://github.com/nucleic/kiwi/security</v>
      </c>
      <c r="M197" s="31" t="s">
        <v>9</v>
      </c>
      <c r="N197" s="28"/>
      <c r="O197" s="29" t="str">
        <f t="shared" si="32"/>
        <v>NVD NIST kiwisolver link</v>
      </c>
      <c r="P197" s="49" t="s">
        <v>10</v>
      </c>
      <c r="Q197" s="26" t="str">
        <f t="shared" si="33"/>
        <v>CVE MITRE kiwisolver link</v>
      </c>
      <c r="R197" s="49" t="s">
        <v>10</v>
      </c>
      <c r="S197" s="29" t="str">
        <f t="shared" si="29"/>
        <v>Snyk kiwisolver link</v>
      </c>
      <c r="T197" s="49" t="s">
        <v>10</v>
      </c>
      <c r="U197" s="26" t="str">
        <f t="shared" si="34"/>
        <v>Exploit-DB kiwisolver link</v>
      </c>
      <c r="V197" s="49" t="s">
        <v>10</v>
      </c>
      <c r="W197" s="49" t="s">
        <v>32</v>
      </c>
    </row>
    <row r="198" spans="1:23" ht="75" x14ac:dyDescent="0.25">
      <c r="A198" s="38">
        <v>195</v>
      </c>
      <c r="B198" s="37" t="s">
        <v>865</v>
      </c>
      <c r="C198" s="38">
        <v>0.2</v>
      </c>
      <c r="D198" s="26" t="str">
        <f t="shared" si="30"/>
        <v>https://pypi.org/project/lazy_loader/0.2</v>
      </c>
      <c r="E198" s="27">
        <v>45007</v>
      </c>
      <c r="F198" s="34">
        <v>0.4</v>
      </c>
      <c r="G198" s="61" t="str">
        <f t="shared" si="31"/>
        <v>https://pypi.org/project/lazy_loader/0.4</v>
      </c>
      <c r="H198" s="32">
        <v>45388</v>
      </c>
      <c r="I198" s="47" t="s">
        <v>1446</v>
      </c>
      <c r="J198" s="47" t="s">
        <v>1445</v>
      </c>
      <c r="K198" s="26" t="s">
        <v>1676</v>
      </c>
      <c r="L198" s="26" t="str">
        <f t="shared" si="28"/>
        <v>https://github.com/scientific-python/lazy-loader/security</v>
      </c>
      <c r="M198" s="31" t="s">
        <v>9</v>
      </c>
      <c r="N198" s="28"/>
      <c r="O198" s="29" t="str">
        <f t="shared" si="32"/>
        <v>NVD NIST lazy_loader link</v>
      </c>
      <c r="P198" s="49" t="s">
        <v>10</v>
      </c>
      <c r="Q198" s="26" t="str">
        <f t="shared" si="33"/>
        <v>CVE MITRE lazy_loader link</v>
      </c>
      <c r="R198" s="49" t="s">
        <v>10</v>
      </c>
      <c r="S198" s="29" t="str">
        <f t="shared" si="29"/>
        <v>Snyk lazy_loader link</v>
      </c>
      <c r="T198" s="49" t="s">
        <v>10</v>
      </c>
      <c r="U198" s="26" t="str">
        <f t="shared" si="34"/>
        <v>Exploit-DB lazy_loader link</v>
      </c>
      <c r="V198" s="49" t="s">
        <v>10</v>
      </c>
      <c r="W198" s="49" t="s">
        <v>32</v>
      </c>
    </row>
    <row r="199" spans="1:23" ht="75" x14ac:dyDescent="0.25">
      <c r="A199" s="38">
        <v>196</v>
      </c>
      <c r="B199" s="37" t="s">
        <v>866</v>
      </c>
      <c r="C199" s="38" t="s">
        <v>581</v>
      </c>
      <c r="D199" s="26" t="str">
        <f t="shared" si="30"/>
        <v>https://pypi.org/project/lazy-object-proxy/1.6.0</v>
      </c>
      <c r="E199" s="27">
        <v>44278</v>
      </c>
      <c r="F199" s="34" t="s">
        <v>1016</v>
      </c>
      <c r="G199" s="61" t="str">
        <f t="shared" si="31"/>
        <v>https://pypi.org/project/lazy-object-proxy/1.11.0</v>
      </c>
      <c r="H199" s="32">
        <v>45764</v>
      </c>
      <c r="I199" s="47" t="s">
        <v>1433</v>
      </c>
      <c r="J199" s="47" t="s">
        <v>1441</v>
      </c>
      <c r="K199" s="26" t="s">
        <v>1677</v>
      </c>
      <c r="L199" s="26" t="str">
        <f t="shared" si="28"/>
        <v>https://github.com/ionelmc/python-lazy-object-proxy/security</v>
      </c>
      <c r="M199" s="31" t="s">
        <v>9</v>
      </c>
      <c r="N199" s="28"/>
      <c r="O199" s="29" t="str">
        <f t="shared" si="32"/>
        <v>NVD NIST lazy-object-proxy link</v>
      </c>
      <c r="P199" s="49" t="s">
        <v>10</v>
      </c>
      <c r="Q199" s="26" t="str">
        <f t="shared" si="33"/>
        <v>CVE MITRE lazy-object-proxy link</v>
      </c>
      <c r="R199" s="49" t="s">
        <v>10</v>
      </c>
      <c r="S199" s="29" t="str">
        <f t="shared" si="29"/>
        <v>Snyk lazy-object-proxy link</v>
      </c>
      <c r="T199" s="49" t="s">
        <v>10</v>
      </c>
      <c r="U199" s="26" t="str">
        <f t="shared" si="34"/>
        <v>Exploit-DB lazy-object-proxy link</v>
      </c>
      <c r="V199" s="49" t="s">
        <v>10</v>
      </c>
      <c r="W199" s="49" t="s">
        <v>32</v>
      </c>
    </row>
    <row r="200" spans="1:23" ht="60" x14ac:dyDescent="0.25">
      <c r="A200" s="38">
        <v>197</v>
      </c>
      <c r="B200" s="37" t="s">
        <v>867</v>
      </c>
      <c r="C200" s="49" t="s">
        <v>662</v>
      </c>
      <c r="D200" s="26" t="str">
        <f t="shared" si="30"/>
        <v>https://pypi.org/project/leather/0.4.0</v>
      </c>
      <c r="E200" s="27">
        <v>45346</v>
      </c>
      <c r="F200" s="55" t="s">
        <v>662</v>
      </c>
      <c r="G200" s="61" t="str">
        <f t="shared" si="31"/>
        <v>https://pypi.org/project/leather/0.4.0</v>
      </c>
      <c r="H200" s="32">
        <v>45346</v>
      </c>
      <c r="I200" s="47" t="s">
        <v>1367</v>
      </c>
      <c r="J200" s="47" t="s">
        <v>1481</v>
      </c>
      <c r="K200" s="26" t="s">
        <v>1678</v>
      </c>
      <c r="L200" s="26" t="str">
        <f t="shared" si="28"/>
        <v>https://github.com/wireservice/leather/security</v>
      </c>
      <c r="M200" s="31" t="s">
        <v>9</v>
      </c>
      <c r="N200" s="28"/>
      <c r="O200" s="29" t="str">
        <f t="shared" si="32"/>
        <v>NVD NIST leather link</v>
      </c>
      <c r="P200" s="49" t="s">
        <v>10</v>
      </c>
      <c r="Q200" s="26" t="str">
        <f t="shared" si="33"/>
        <v>CVE MITRE leather link</v>
      </c>
      <c r="R200" s="49" t="s">
        <v>10</v>
      </c>
      <c r="S200" s="29" t="str">
        <f t="shared" si="29"/>
        <v>Snyk leather link</v>
      </c>
      <c r="T200" s="49" t="s">
        <v>10</v>
      </c>
      <c r="U200" s="26" t="str">
        <f t="shared" si="34"/>
        <v>Exploit-DB leather link</v>
      </c>
      <c r="V200" s="49" t="s">
        <v>10</v>
      </c>
      <c r="W200" s="49" t="s">
        <v>32</v>
      </c>
    </row>
    <row r="201" spans="1:23" ht="75" x14ac:dyDescent="0.25">
      <c r="A201" s="38">
        <v>198</v>
      </c>
      <c r="B201" s="37" t="s">
        <v>868</v>
      </c>
      <c r="C201" s="56">
        <v>2.9</v>
      </c>
      <c r="D201" s="26" t="str">
        <f t="shared" si="30"/>
        <v>https://pypi.org/project/libarchive-c/2.9</v>
      </c>
      <c r="E201" s="27">
        <v>43758</v>
      </c>
      <c r="F201" s="34">
        <v>5.3</v>
      </c>
      <c r="G201" s="61" t="str">
        <f t="shared" si="31"/>
        <v>https://pypi.org/project/libarchive-c/5.3</v>
      </c>
      <c r="H201" s="32">
        <v>45769</v>
      </c>
      <c r="I201" s="47" t="s">
        <v>1367</v>
      </c>
      <c r="J201" s="38" t="s">
        <v>1367</v>
      </c>
      <c r="K201" s="26" t="s">
        <v>1679</v>
      </c>
      <c r="L201" s="26" t="str">
        <f t="shared" si="28"/>
        <v>https://github.com/Changaco/python-libarchive-c/security</v>
      </c>
      <c r="M201" s="31" t="s">
        <v>9</v>
      </c>
      <c r="N201" s="28"/>
      <c r="O201" s="29" t="str">
        <f t="shared" si="32"/>
        <v>NVD NIST libarchive-c link</v>
      </c>
      <c r="P201" s="49" t="s">
        <v>10</v>
      </c>
      <c r="Q201" s="26" t="str">
        <f t="shared" si="33"/>
        <v>CVE MITRE libarchive-c link</v>
      </c>
      <c r="R201" s="49" t="s">
        <v>10</v>
      </c>
      <c r="S201" s="29" t="str">
        <f t="shared" si="29"/>
        <v>Snyk libarchive-c link</v>
      </c>
      <c r="T201" s="36" t="s">
        <v>1746</v>
      </c>
      <c r="U201" s="26" t="str">
        <f t="shared" si="34"/>
        <v>Exploit-DB libarchive-c link</v>
      </c>
      <c r="V201" s="49" t="s">
        <v>10</v>
      </c>
      <c r="W201" s="49" t="s">
        <v>32</v>
      </c>
    </row>
    <row r="202" spans="1:23" ht="75" x14ac:dyDescent="0.25">
      <c r="A202" s="38">
        <v>199</v>
      </c>
      <c r="B202" s="37" t="s">
        <v>869</v>
      </c>
      <c r="C202" s="38" t="s">
        <v>791</v>
      </c>
      <c r="D202" s="26" t="s">
        <v>1681</v>
      </c>
      <c r="E202" s="27">
        <v>45013</v>
      </c>
      <c r="F202" s="34">
        <v>2.2999999999999998</v>
      </c>
      <c r="G202" s="61" t="s">
        <v>1683</v>
      </c>
      <c r="H202" s="32" t="s">
        <v>1682</v>
      </c>
      <c r="I202" s="47" t="s">
        <v>1367</v>
      </c>
      <c r="J202" s="38" t="s">
        <v>1367</v>
      </c>
      <c r="K202" s="26" t="s">
        <v>1680</v>
      </c>
      <c r="L202" s="26" t="str">
        <f t="shared" si="28"/>
        <v>https://github.com/mamba-org/mamba/security</v>
      </c>
      <c r="M202" s="31" t="s">
        <v>9</v>
      </c>
      <c r="N202" s="28"/>
      <c r="O202" s="29" t="str">
        <f t="shared" si="32"/>
        <v>NVD NIST libmambapy link</v>
      </c>
      <c r="P202" s="49" t="s">
        <v>10</v>
      </c>
      <c r="Q202" s="26" t="str">
        <f t="shared" si="33"/>
        <v>CVE MITRE libmambapy link</v>
      </c>
      <c r="R202" s="49" t="s">
        <v>10</v>
      </c>
      <c r="S202" s="29" t="str">
        <f t="shared" si="29"/>
        <v>Snyk libmambapy link</v>
      </c>
      <c r="T202" s="49" t="s">
        <v>10</v>
      </c>
      <c r="U202" s="26" t="str">
        <f t="shared" si="34"/>
        <v>Exploit-DB libmambapy link</v>
      </c>
      <c r="V202" s="49" t="s">
        <v>10</v>
      </c>
      <c r="W202" s="49" t="s">
        <v>32</v>
      </c>
    </row>
    <row r="203" spans="1:23" ht="60" x14ac:dyDescent="0.25">
      <c r="A203" s="38">
        <v>200</v>
      </c>
      <c r="B203" s="37" t="s">
        <v>870</v>
      </c>
      <c r="C203" s="56" t="s">
        <v>627</v>
      </c>
      <c r="D203" s="26" t="str">
        <f t="shared" si="30"/>
        <v>https://pypi.org/project/lightgbm/4.0.0</v>
      </c>
      <c r="E203" s="27">
        <v>45121</v>
      </c>
      <c r="F203" s="34">
        <v>4.5999999999999996</v>
      </c>
      <c r="G203" s="61" t="str">
        <f t="shared" si="31"/>
        <v>https://pypi.org/project/lightgbm/4.6</v>
      </c>
      <c r="H203" s="32">
        <v>45703</v>
      </c>
      <c r="I203" s="47" t="s">
        <v>1447</v>
      </c>
      <c r="J203" s="47" t="s">
        <v>1441</v>
      </c>
      <c r="K203" s="26" t="s">
        <v>1450</v>
      </c>
      <c r="L203" s="26" t="str">
        <f t="shared" ref="L203:L233" si="35">HYPERLINK(_xlfn.CONCAT($K203,"/security"))</f>
        <v>https://github.com/microsoft/LightGBM/security</v>
      </c>
      <c r="M203" s="31" t="s">
        <v>9</v>
      </c>
      <c r="N203" s="58" t="s">
        <v>1449</v>
      </c>
      <c r="O203" s="29" t="str">
        <f t="shared" si="32"/>
        <v>NVD NIST lightgbm link</v>
      </c>
      <c r="P203" s="36" t="s">
        <v>1746</v>
      </c>
      <c r="Q203" s="26" t="str">
        <f t="shared" si="33"/>
        <v>CVE MITRE lightgbm link</v>
      </c>
      <c r="R203" s="36" t="s">
        <v>1746</v>
      </c>
      <c r="S203" s="29" t="str">
        <f t="shared" si="29"/>
        <v>Snyk lightgbm link</v>
      </c>
      <c r="T203" s="36" t="s">
        <v>1746</v>
      </c>
      <c r="U203" s="26" t="str">
        <f t="shared" si="34"/>
        <v>Exploit-DB lightgbm link</v>
      </c>
      <c r="V203" s="49" t="s">
        <v>10</v>
      </c>
      <c r="W203" s="49" t="s">
        <v>32</v>
      </c>
    </row>
    <row r="204" spans="1:23" ht="45" x14ac:dyDescent="0.25">
      <c r="A204" s="38">
        <v>201</v>
      </c>
      <c r="B204" s="37" t="s">
        <v>871</v>
      </c>
      <c r="C204" s="49" t="s">
        <v>872</v>
      </c>
      <c r="D204" s="26" t="str">
        <f t="shared" si="30"/>
        <v>https://pypi.org/project/lime/0.2.0.1</v>
      </c>
      <c r="E204" s="27">
        <v>44009</v>
      </c>
      <c r="F204" s="55" t="s">
        <v>872</v>
      </c>
      <c r="G204" s="61" t="str">
        <f t="shared" si="31"/>
        <v>https://pypi.org/project/lime/0.2.0.1</v>
      </c>
      <c r="H204" s="32">
        <v>44009</v>
      </c>
      <c r="I204" s="47" t="s">
        <v>1367</v>
      </c>
      <c r="J204" s="38" t="s">
        <v>1367</v>
      </c>
      <c r="K204" s="26" t="s">
        <v>1684</v>
      </c>
      <c r="L204" s="26" t="str">
        <f t="shared" si="35"/>
        <v>https://github.com/marcotcr/lime/security</v>
      </c>
      <c r="M204" s="31" t="s">
        <v>9</v>
      </c>
      <c r="N204" s="28"/>
      <c r="O204" s="29" t="str">
        <f t="shared" si="32"/>
        <v>NVD NIST lime link</v>
      </c>
      <c r="P204" s="36" t="s">
        <v>1746</v>
      </c>
      <c r="Q204" s="26" t="str">
        <f>HYPERLINK(CONCATENATE("https://cve.mitre.org/cgi-bin/cvekey.cgi?keyword=",$B204),CONCATENATE("CVE MITRE ",$B204," link"))</f>
        <v>CVE MITRE lime link</v>
      </c>
      <c r="R204" s="36" t="s">
        <v>1746</v>
      </c>
      <c r="S204" s="29" t="str">
        <f t="shared" si="29"/>
        <v>Snyk lime link</v>
      </c>
      <c r="T204" s="36" t="s">
        <v>1746</v>
      </c>
      <c r="U204" s="26" t="str">
        <f t="shared" si="34"/>
        <v>Exploit-DB lime link</v>
      </c>
      <c r="V204" s="49" t="s">
        <v>10</v>
      </c>
      <c r="W204" s="49" t="s">
        <v>32</v>
      </c>
    </row>
    <row r="205" spans="1:23" ht="60" x14ac:dyDescent="0.25">
      <c r="A205" s="38">
        <v>202</v>
      </c>
      <c r="B205" s="37" t="s">
        <v>873</v>
      </c>
      <c r="C205" s="38" t="s">
        <v>606</v>
      </c>
      <c r="D205" s="26" t="str">
        <f t="shared" si="30"/>
        <v>https://pypi.org/project/linkify-it-py/2.0.0</v>
      </c>
      <c r="E205" s="27">
        <v>44688</v>
      </c>
      <c r="F205" s="34" t="s">
        <v>1685</v>
      </c>
      <c r="G205" s="61" t="str">
        <f t="shared" si="31"/>
        <v>https://pypi.org/project/linkify-it-py/2.0.3</v>
      </c>
      <c r="H205" s="32">
        <v>45327</v>
      </c>
      <c r="I205" s="47" t="s">
        <v>1446</v>
      </c>
      <c r="J205" s="47" t="s">
        <v>1441</v>
      </c>
      <c r="K205" s="26" t="s">
        <v>1686</v>
      </c>
      <c r="L205" s="26" t="str">
        <f t="shared" si="35"/>
        <v>https://github.com/tsutsu3/linkify-it-py/security</v>
      </c>
      <c r="M205" s="31" t="s">
        <v>9</v>
      </c>
      <c r="N205" s="28"/>
      <c r="O205" s="29" t="str">
        <f t="shared" si="32"/>
        <v>NVD NIST linkify-it-py link</v>
      </c>
      <c r="P205" s="49" t="s">
        <v>10</v>
      </c>
      <c r="Q205" s="26" t="str">
        <f t="shared" si="33"/>
        <v>CVE MITRE linkify-it-py link</v>
      </c>
      <c r="R205" s="49" t="s">
        <v>10</v>
      </c>
      <c r="S205" s="29" t="str">
        <f t="shared" si="29"/>
        <v>Snyk linkify-it-py link</v>
      </c>
      <c r="T205" s="49" t="s">
        <v>10</v>
      </c>
      <c r="U205" s="26" t="str">
        <f t="shared" si="34"/>
        <v>Exploit-DB linkify-it-py link</v>
      </c>
      <c r="V205" s="49" t="s">
        <v>10</v>
      </c>
      <c r="W205" s="49" t="s">
        <v>32</v>
      </c>
    </row>
    <row r="206" spans="1:23" ht="60" x14ac:dyDescent="0.25">
      <c r="A206" s="38">
        <v>203</v>
      </c>
      <c r="B206" s="37" t="s">
        <v>874</v>
      </c>
      <c r="C206" s="38" t="s">
        <v>875</v>
      </c>
      <c r="D206" s="26" t="str">
        <f t="shared" si="30"/>
        <v>https://pypi.org/project/llvmlite/0.40.0</v>
      </c>
      <c r="E206" s="27">
        <v>45049</v>
      </c>
      <c r="F206" s="34" t="s">
        <v>1692</v>
      </c>
      <c r="G206" s="61" t="str">
        <f t="shared" si="31"/>
        <v>https://pypi.org/project/llvmlite/0.44.0</v>
      </c>
      <c r="H206" s="32">
        <v>45677</v>
      </c>
      <c r="I206" s="47" t="s">
        <v>1431</v>
      </c>
      <c r="J206" s="47" t="s">
        <v>1445</v>
      </c>
      <c r="K206" s="26" t="s">
        <v>1693</v>
      </c>
      <c r="L206" s="26" t="str">
        <f t="shared" si="35"/>
        <v>https://github.com/numba/llvmlite/security</v>
      </c>
      <c r="M206" s="31" t="s">
        <v>9</v>
      </c>
      <c r="N206" s="28"/>
      <c r="O206" s="29" t="str">
        <f t="shared" si="32"/>
        <v>NVD NIST llvmlite link</v>
      </c>
      <c r="P206" s="49" t="s">
        <v>10</v>
      </c>
      <c r="Q206" s="26" t="str">
        <f t="shared" si="33"/>
        <v>CVE MITRE llvmlite link</v>
      </c>
      <c r="R206" s="49" t="s">
        <v>10</v>
      </c>
      <c r="S206" s="29" t="str">
        <f t="shared" si="29"/>
        <v>Snyk llvmlite link</v>
      </c>
      <c r="T206" s="49" t="s">
        <v>10</v>
      </c>
      <c r="U206" s="26" t="str">
        <f t="shared" si="34"/>
        <v>Exploit-DB llvmlite link</v>
      </c>
      <c r="V206" s="49" t="s">
        <v>10</v>
      </c>
      <c r="W206" s="49" t="s">
        <v>32</v>
      </c>
    </row>
    <row r="207" spans="1:23" ht="60" x14ac:dyDescent="0.25">
      <c r="A207" s="38">
        <v>204</v>
      </c>
      <c r="B207" s="37" t="s">
        <v>876</v>
      </c>
      <c r="C207" s="38" t="s">
        <v>791</v>
      </c>
      <c r="D207" s="26" t="str">
        <f t="shared" si="30"/>
        <v>https://pypi.org/project/lmdb/1.4.1</v>
      </c>
      <c r="E207" s="27">
        <v>45023</v>
      </c>
      <c r="F207" s="34" t="s">
        <v>1698</v>
      </c>
      <c r="G207" s="61" t="str">
        <f t="shared" si="31"/>
        <v>https://pypi.org/project/lmdb/1.6.2</v>
      </c>
      <c r="H207" s="32">
        <v>45663</v>
      </c>
      <c r="I207" s="47" t="s">
        <v>1367</v>
      </c>
      <c r="J207" s="38" t="s">
        <v>1367</v>
      </c>
      <c r="K207" s="26" t="s">
        <v>1699</v>
      </c>
      <c r="L207" s="26" t="str">
        <f t="shared" si="35"/>
        <v>https://github.com/jnwatson/py-lmdb/security</v>
      </c>
      <c r="M207" s="31" t="s">
        <v>9</v>
      </c>
      <c r="N207" s="28"/>
      <c r="O207" s="29" t="str">
        <f t="shared" si="32"/>
        <v>NVD NIST lmdb link</v>
      </c>
      <c r="P207" s="49" t="s">
        <v>10</v>
      </c>
      <c r="Q207" s="26" t="str">
        <f t="shared" si="33"/>
        <v>CVE MITRE lmdb link</v>
      </c>
      <c r="R207" s="36" t="s">
        <v>1746</v>
      </c>
      <c r="S207" s="29" t="str">
        <f t="shared" si="29"/>
        <v>Snyk lmdb link</v>
      </c>
      <c r="T207" s="49" t="s">
        <v>10</v>
      </c>
      <c r="U207" s="26" t="str">
        <f t="shared" si="34"/>
        <v>Exploit-DB lmdb link</v>
      </c>
      <c r="V207" s="49" t="s">
        <v>10</v>
      </c>
      <c r="W207" s="49" t="s">
        <v>32</v>
      </c>
    </row>
    <row r="208" spans="1:23" ht="60" x14ac:dyDescent="0.25">
      <c r="A208" s="38">
        <v>205</v>
      </c>
      <c r="B208" s="37" t="s">
        <v>877</v>
      </c>
      <c r="C208" s="38" t="s">
        <v>588</v>
      </c>
      <c r="D208" s="26" t="str">
        <f t="shared" si="30"/>
        <v>https://pypi.org/project/locket/1.0.0</v>
      </c>
      <c r="E208" s="27">
        <v>44672</v>
      </c>
      <c r="F208" s="34" t="s">
        <v>588</v>
      </c>
      <c r="G208" s="61" t="str">
        <f t="shared" si="31"/>
        <v>https://pypi.org/project/locket/1.0.0</v>
      </c>
      <c r="H208" s="32">
        <v>44672</v>
      </c>
      <c r="I208" s="47" t="s">
        <v>1581</v>
      </c>
      <c r="J208" s="38" t="s">
        <v>1367</v>
      </c>
      <c r="K208" s="26" t="s">
        <v>1700</v>
      </c>
      <c r="L208" s="26" t="str">
        <f t="shared" si="35"/>
        <v>https://github.com/mwilliamson/locket.py/security</v>
      </c>
      <c r="M208" s="31" t="s">
        <v>9</v>
      </c>
      <c r="N208" s="28"/>
      <c r="O208" s="29" t="str">
        <f t="shared" si="32"/>
        <v>NVD NIST locket link</v>
      </c>
      <c r="P208" s="36" t="s">
        <v>1746</v>
      </c>
      <c r="Q208" s="26" t="str">
        <f t="shared" si="33"/>
        <v>CVE MITRE locket link</v>
      </c>
      <c r="R208" s="49" t="s">
        <v>10</v>
      </c>
      <c r="S208" s="29" t="str">
        <f t="shared" si="29"/>
        <v>Snyk locket link</v>
      </c>
      <c r="T208" s="49" t="s">
        <v>10</v>
      </c>
      <c r="U208" s="26" t="str">
        <f t="shared" si="34"/>
        <v>Exploit-DB locket link</v>
      </c>
      <c r="V208" s="49" t="s">
        <v>10</v>
      </c>
      <c r="W208" s="49" t="s">
        <v>32</v>
      </c>
    </row>
    <row r="209" spans="1:23" ht="60" x14ac:dyDescent="0.25">
      <c r="A209" s="38">
        <v>206</v>
      </c>
      <c r="B209" s="37" t="s">
        <v>878</v>
      </c>
      <c r="C209" s="38" t="s">
        <v>879</v>
      </c>
      <c r="D209" s="26" t="str">
        <f t="shared" si="30"/>
        <v>https://pypi.org/project/Logbook/1.5.3</v>
      </c>
      <c r="E209" s="27">
        <v>43755</v>
      </c>
      <c r="F209" s="34" t="s">
        <v>715</v>
      </c>
      <c r="G209" s="61" t="str">
        <f t="shared" si="31"/>
        <v>https://pypi.org/project/Logbook/1.8.2</v>
      </c>
      <c r="H209" s="32">
        <v>45823</v>
      </c>
      <c r="I209" s="47" t="s">
        <v>1433</v>
      </c>
      <c r="J209" s="38" t="s">
        <v>1367</v>
      </c>
      <c r="K209" s="26" t="s">
        <v>1701</v>
      </c>
      <c r="L209" s="26" t="str">
        <f t="shared" si="35"/>
        <v>https://github.com/getlogbook/logbook/security</v>
      </c>
      <c r="M209" s="31" t="s">
        <v>9</v>
      </c>
      <c r="N209" s="28"/>
      <c r="O209" s="29" t="str">
        <f t="shared" si="32"/>
        <v>NVD NIST Logbook link</v>
      </c>
      <c r="P209" s="36" t="s">
        <v>1746</v>
      </c>
      <c r="Q209" s="26" t="str">
        <f t="shared" si="33"/>
        <v>CVE MITRE Logbook link</v>
      </c>
      <c r="R209" s="49" t="s">
        <v>10</v>
      </c>
      <c r="S209" s="29" t="str">
        <f t="shared" si="29"/>
        <v>Snyk Logbook link</v>
      </c>
      <c r="T209" s="49" t="s">
        <v>10</v>
      </c>
      <c r="U209" s="26" t="str">
        <f t="shared" si="34"/>
        <v>Exploit-DB Logbook link</v>
      </c>
      <c r="V209" s="49" t="s">
        <v>10</v>
      </c>
      <c r="W209" s="49" t="s">
        <v>32</v>
      </c>
    </row>
    <row r="210" spans="1:23" ht="45" x14ac:dyDescent="0.25">
      <c r="A210" s="38">
        <v>207</v>
      </c>
      <c r="B210" s="37" t="s">
        <v>880</v>
      </c>
      <c r="C210" s="38" t="s">
        <v>881</v>
      </c>
      <c r="D210" s="26" t="str">
        <f t="shared" si="30"/>
        <v>https://pypi.org/project/lxml/4.9.2</v>
      </c>
      <c r="E210" s="27">
        <v>44909</v>
      </c>
      <c r="F210" s="34" t="s">
        <v>746</v>
      </c>
      <c r="G210" s="61" t="str">
        <f t="shared" si="31"/>
        <v>https://pypi.org/project/lxml/6.0.0</v>
      </c>
      <c r="H210" s="32">
        <v>45835</v>
      </c>
      <c r="I210" s="47" t="s">
        <v>1431</v>
      </c>
      <c r="J210" s="47" t="s">
        <v>1441</v>
      </c>
      <c r="K210" s="26" t="s">
        <v>1702</v>
      </c>
      <c r="L210" s="26" t="str">
        <f t="shared" si="35"/>
        <v>https://github.com/lxml/lxml/security</v>
      </c>
      <c r="M210" s="36" t="s">
        <v>1746</v>
      </c>
      <c r="N210" s="28"/>
      <c r="O210" s="29" t="str">
        <f t="shared" si="32"/>
        <v>NVD NIST lxml link</v>
      </c>
      <c r="P210" s="36" t="s">
        <v>1746</v>
      </c>
      <c r="Q210" s="26" t="str">
        <f t="shared" si="33"/>
        <v>CVE MITRE lxml link</v>
      </c>
      <c r="R210" s="36" t="s">
        <v>1746</v>
      </c>
      <c r="S210" s="29" t="str">
        <f t="shared" si="29"/>
        <v>Snyk lxml link</v>
      </c>
      <c r="T210" s="36" t="s">
        <v>1746</v>
      </c>
      <c r="U210" s="26" t="str">
        <f t="shared" si="34"/>
        <v>Exploit-DB lxml link</v>
      </c>
      <c r="V210" s="49" t="s">
        <v>10</v>
      </c>
      <c r="W210" s="49" t="s">
        <v>32</v>
      </c>
    </row>
    <row r="211" spans="1:23" ht="60" x14ac:dyDescent="0.25">
      <c r="A211" s="38">
        <v>208</v>
      </c>
      <c r="B211" s="37" t="s">
        <v>882</v>
      </c>
      <c r="C211" s="38" t="s">
        <v>883</v>
      </c>
      <c r="D211" s="26" t="str">
        <f t="shared" si="30"/>
        <v>https://pypi.org/project/lz4/4.3.2</v>
      </c>
      <c r="E211" s="27">
        <v>44926</v>
      </c>
      <c r="F211" s="34" t="s">
        <v>1666</v>
      </c>
      <c r="G211" s="61" t="str">
        <f t="shared" si="31"/>
        <v>https://pypi.org/project/lz4/4.4.4</v>
      </c>
      <c r="H211" s="32">
        <v>45749</v>
      </c>
      <c r="I211" s="47" t="s">
        <v>1433</v>
      </c>
      <c r="J211" s="47" t="s">
        <v>1441</v>
      </c>
      <c r="K211" s="26" t="s">
        <v>1703</v>
      </c>
      <c r="L211" s="26" t="str">
        <f t="shared" si="35"/>
        <v>https://github.com/python-lz4/python-lz4/security</v>
      </c>
      <c r="M211" s="31" t="s">
        <v>9</v>
      </c>
      <c r="N211" s="28"/>
      <c r="O211" s="29" t="str">
        <f t="shared" si="32"/>
        <v>NVD NIST lz4 link</v>
      </c>
      <c r="P211" s="36" t="s">
        <v>1746</v>
      </c>
      <c r="Q211" s="26" t="str">
        <f t="shared" si="33"/>
        <v>CVE MITRE lz4 link</v>
      </c>
      <c r="R211" s="36" t="s">
        <v>1746</v>
      </c>
      <c r="S211" s="29" t="str">
        <f t="shared" si="29"/>
        <v>Snyk lz4 link</v>
      </c>
      <c r="T211" s="49" t="s">
        <v>10</v>
      </c>
      <c r="U211" s="26" t="str">
        <f t="shared" si="34"/>
        <v>Exploit-DB lz4 link</v>
      </c>
      <c r="V211" s="49" t="s">
        <v>10</v>
      </c>
      <c r="W211" s="49" t="s">
        <v>32</v>
      </c>
    </row>
    <row r="212" spans="1:23" ht="75" x14ac:dyDescent="0.25">
      <c r="A212" s="38">
        <v>209</v>
      </c>
      <c r="B212" s="37" t="s">
        <v>884</v>
      </c>
      <c r="C212" s="38" t="s">
        <v>885</v>
      </c>
      <c r="D212" s="26" t="str">
        <f t="shared" si="30"/>
        <v>https://pypi.org/project/Markdown/3.4.1</v>
      </c>
      <c r="E212" s="27">
        <v>44758</v>
      </c>
      <c r="F212" s="34" t="s">
        <v>1704</v>
      </c>
      <c r="G212" s="61" t="str">
        <f t="shared" si="31"/>
        <v>https://pypi.org/project/Markdown/3.8.2</v>
      </c>
      <c r="H212" s="32">
        <v>45828</v>
      </c>
      <c r="I212" s="47" t="s">
        <v>1433</v>
      </c>
      <c r="J212" s="47" t="s">
        <v>1441</v>
      </c>
      <c r="K212" s="26" t="s">
        <v>1705</v>
      </c>
      <c r="L212" s="26" t="str">
        <f t="shared" si="35"/>
        <v>https://github.com/Python-Markdown/markdown/security</v>
      </c>
      <c r="M212" s="31" t="s">
        <v>9</v>
      </c>
      <c r="N212" s="28"/>
      <c r="O212" s="29" t="str">
        <f t="shared" si="32"/>
        <v>NVD NIST Markdown link</v>
      </c>
      <c r="P212" s="36" t="s">
        <v>1746</v>
      </c>
      <c r="Q212" s="26" t="str">
        <f t="shared" si="33"/>
        <v>CVE MITRE Markdown link</v>
      </c>
      <c r="R212" s="64" t="s">
        <v>1493</v>
      </c>
      <c r="S212" s="29" t="str">
        <f t="shared" si="29"/>
        <v>Snyk Markdown link</v>
      </c>
      <c r="T212" s="36" t="s">
        <v>1746</v>
      </c>
      <c r="U212" s="26" t="str">
        <f t="shared" si="34"/>
        <v>Exploit-DB Markdown link</v>
      </c>
      <c r="V212" s="49" t="s">
        <v>10</v>
      </c>
      <c r="W212" s="49" t="s">
        <v>10</v>
      </c>
    </row>
    <row r="213" spans="1:23" ht="75" x14ac:dyDescent="0.25">
      <c r="A213" s="38">
        <v>210</v>
      </c>
      <c r="B213" s="37" t="s">
        <v>886</v>
      </c>
      <c r="C213" s="38" t="s">
        <v>887</v>
      </c>
      <c r="D213" s="26" t="str">
        <f t="shared" si="30"/>
        <v>https://pypi.org/project/markdown-it-py/2.2.0</v>
      </c>
      <c r="E213" s="27">
        <v>44979</v>
      </c>
      <c r="F213" s="34" t="s">
        <v>682</v>
      </c>
      <c r="G213" s="61" t="str">
        <f t="shared" si="31"/>
        <v>https://pypi.org/project/markdown-it-py/3.0.0</v>
      </c>
      <c r="H213" s="32">
        <v>45080</v>
      </c>
      <c r="I213" s="47" t="s">
        <v>1431</v>
      </c>
      <c r="J213" s="47" t="s">
        <v>1441</v>
      </c>
      <c r="K213" s="26" t="s">
        <v>1687</v>
      </c>
      <c r="L213" s="26" t="str">
        <f t="shared" si="35"/>
        <v>https://github.com/executablebooks/markdown-it-py/security</v>
      </c>
      <c r="M213" s="31" t="s">
        <v>9</v>
      </c>
      <c r="N213" s="28"/>
      <c r="O213" s="29" t="str">
        <f t="shared" si="32"/>
        <v>NVD NIST markdown-it-py link</v>
      </c>
      <c r="P213" s="36" t="s">
        <v>1746</v>
      </c>
      <c r="Q213" s="26" t="str">
        <f t="shared" si="33"/>
        <v>CVE MITRE markdown-it-py link</v>
      </c>
      <c r="R213" s="49" t="s">
        <v>10</v>
      </c>
      <c r="S213" s="29" t="str">
        <f t="shared" si="29"/>
        <v>Snyk markdown-it-py link</v>
      </c>
      <c r="T213" s="36" t="s">
        <v>1746</v>
      </c>
      <c r="U213" s="26" t="str">
        <f t="shared" si="34"/>
        <v>Exploit-DB markdown-it-py link</v>
      </c>
      <c r="V213" s="49" t="s">
        <v>10</v>
      </c>
      <c r="W213" s="49" t="s">
        <v>32</v>
      </c>
    </row>
    <row r="214" spans="1:23" ht="60" x14ac:dyDescent="0.25">
      <c r="A214" s="38">
        <v>211</v>
      </c>
      <c r="B214" s="37" t="s">
        <v>888</v>
      </c>
      <c r="C214" s="38" t="s">
        <v>889</v>
      </c>
      <c r="D214" s="26" t="str">
        <f t="shared" si="30"/>
        <v>https://pypi.org/project/MarkupSafe/2.1.1</v>
      </c>
      <c r="E214" s="27">
        <v>44636</v>
      </c>
      <c r="F214" s="34" t="s">
        <v>1052</v>
      </c>
      <c r="G214" s="61" t="str">
        <f t="shared" si="31"/>
        <v>https://pypi.org/project/MarkupSafe/3.0.2</v>
      </c>
      <c r="H214" s="32">
        <v>45584</v>
      </c>
      <c r="I214" s="47" t="s">
        <v>1433</v>
      </c>
      <c r="J214" s="47" t="s">
        <v>1441</v>
      </c>
      <c r="K214" s="26" t="s">
        <v>1709</v>
      </c>
      <c r="L214" s="26" t="str">
        <f t="shared" si="35"/>
        <v>https://github.com/pallets/markupsafe/security</v>
      </c>
      <c r="M214" s="31" t="s">
        <v>9</v>
      </c>
      <c r="N214" s="28"/>
      <c r="O214" s="29" t="str">
        <f t="shared" si="32"/>
        <v>NVD NIST MarkupSafe link</v>
      </c>
      <c r="P214" s="49" t="s">
        <v>10</v>
      </c>
      <c r="Q214" s="26" t="str">
        <f t="shared" si="33"/>
        <v>CVE MITRE MarkupSafe link</v>
      </c>
      <c r="R214" s="49" t="s">
        <v>10</v>
      </c>
      <c r="S214" s="29" t="str">
        <f t="shared" si="29"/>
        <v>Snyk MarkupSafe link</v>
      </c>
      <c r="T214" s="49" t="s">
        <v>10</v>
      </c>
      <c r="U214" s="26" t="str">
        <f t="shared" si="34"/>
        <v>Exploit-DB MarkupSafe link</v>
      </c>
      <c r="V214" s="49" t="s">
        <v>10</v>
      </c>
      <c r="W214" s="49" t="s">
        <v>32</v>
      </c>
    </row>
    <row r="215" spans="1:23" ht="60" x14ac:dyDescent="0.25">
      <c r="A215" s="38">
        <v>212</v>
      </c>
      <c r="B215" s="37" t="s">
        <v>890</v>
      </c>
      <c r="C215" s="38">
        <v>3.14</v>
      </c>
      <c r="D215" s="26" t="str">
        <f t="shared" si="30"/>
        <v>https://pypi.org/project/mashumaro/3.14</v>
      </c>
      <c r="E215" s="27">
        <v>45589</v>
      </c>
      <c r="F215" s="34">
        <v>3.16</v>
      </c>
      <c r="G215" s="61" t="str">
        <f t="shared" si="31"/>
        <v>https://pypi.org/project/mashumaro/3.16</v>
      </c>
      <c r="H215" s="32">
        <v>45798</v>
      </c>
      <c r="I215" s="47" t="s">
        <v>1433</v>
      </c>
      <c r="J215" s="47" t="s">
        <v>1441</v>
      </c>
      <c r="K215" s="26" t="s">
        <v>1710</v>
      </c>
      <c r="L215" s="26" t="str">
        <f t="shared" si="35"/>
        <v>https://github.com/Fatal1ty/mashumaro/security</v>
      </c>
      <c r="M215" s="31" t="s">
        <v>9</v>
      </c>
      <c r="N215" s="28"/>
      <c r="O215" s="29" t="str">
        <f t="shared" si="32"/>
        <v>NVD NIST mashumaro link</v>
      </c>
      <c r="P215" s="49" t="s">
        <v>10</v>
      </c>
      <c r="Q215" s="26" t="str">
        <f t="shared" si="33"/>
        <v>CVE MITRE mashumaro link</v>
      </c>
      <c r="R215" s="49" t="s">
        <v>10</v>
      </c>
      <c r="S215" s="29" t="str">
        <f t="shared" si="29"/>
        <v>Snyk mashumaro link</v>
      </c>
      <c r="T215" s="49" t="s">
        <v>10</v>
      </c>
      <c r="U215" s="26" t="str">
        <f t="shared" si="34"/>
        <v>Exploit-DB mashumaro link</v>
      </c>
      <c r="V215" s="49" t="s">
        <v>10</v>
      </c>
      <c r="W215" s="49" t="s">
        <v>32</v>
      </c>
    </row>
    <row r="216" spans="1:23" ht="60" x14ac:dyDescent="0.25">
      <c r="A216" s="38">
        <v>213</v>
      </c>
      <c r="B216" s="37" t="s">
        <v>891</v>
      </c>
      <c r="C216" s="56" t="s">
        <v>892</v>
      </c>
      <c r="D216" s="26" t="str">
        <f t="shared" si="30"/>
        <v>https://pypi.org/project/matplotlib/3.7.1</v>
      </c>
      <c r="E216" s="27">
        <v>44989</v>
      </c>
      <c r="F216" s="34" t="s">
        <v>1711</v>
      </c>
      <c r="G216" s="61" t="str">
        <f t="shared" si="31"/>
        <v>https://pypi.org/project/matplotlib/3.10.3</v>
      </c>
      <c r="H216" s="32">
        <v>45786</v>
      </c>
      <c r="I216" s="47" t="s">
        <v>1432</v>
      </c>
      <c r="J216" s="47" t="s">
        <v>1441</v>
      </c>
      <c r="K216" s="26" t="s">
        <v>1712</v>
      </c>
      <c r="L216" s="26" t="str">
        <f t="shared" si="35"/>
        <v>https://github.com/matplotlib/matplotlib/security</v>
      </c>
      <c r="M216" s="31" t="s">
        <v>9</v>
      </c>
      <c r="N216" s="36" t="s">
        <v>1713</v>
      </c>
      <c r="O216" s="29" t="str">
        <f t="shared" si="32"/>
        <v>NVD NIST matplotlib link</v>
      </c>
      <c r="P216" s="49" t="s">
        <v>10</v>
      </c>
      <c r="Q216" s="26" t="str">
        <f t="shared" si="33"/>
        <v>CVE MITRE matplotlib link</v>
      </c>
      <c r="R216" s="49" t="s">
        <v>10</v>
      </c>
      <c r="S216" s="29" t="str">
        <f t="shared" si="29"/>
        <v>Snyk matplotlib link</v>
      </c>
      <c r="T216" s="49" t="s">
        <v>10</v>
      </c>
      <c r="U216" s="26" t="str">
        <f t="shared" si="34"/>
        <v>Exploit-DB matplotlib link</v>
      </c>
      <c r="V216" s="49" t="s">
        <v>10</v>
      </c>
      <c r="W216" s="49" t="s">
        <v>32</v>
      </c>
    </row>
    <row r="217" spans="1:23" ht="60" x14ac:dyDescent="0.25">
      <c r="A217" s="38">
        <v>214</v>
      </c>
      <c r="B217" s="37" t="s">
        <v>893</v>
      </c>
      <c r="C217" s="38" t="s">
        <v>894</v>
      </c>
      <c r="D217" s="26" t="str">
        <f t="shared" si="30"/>
        <v>https://pypi.org/project/matplotlib-inline/0.1.6</v>
      </c>
      <c r="E217" s="27">
        <v>44791</v>
      </c>
      <c r="F217" s="34" t="s">
        <v>1714</v>
      </c>
      <c r="G217" s="61" t="str">
        <f t="shared" si="31"/>
        <v>https://pypi.org/project/matplotlib-inline/0.1.7</v>
      </c>
      <c r="H217" s="32">
        <v>45397</v>
      </c>
      <c r="I217" s="47" t="s">
        <v>1431</v>
      </c>
      <c r="J217" s="47" t="s">
        <v>1441</v>
      </c>
      <c r="K217" s="26" t="s">
        <v>1715</v>
      </c>
      <c r="L217" s="26" t="str">
        <f t="shared" si="35"/>
        <v>https://github.com/ipython/matplotlib-inline/security</v>
      </c>
      <c r="M217" s="31" t="s">
        <v>9</v>
      </c>
      <c r="N217" s="28"/>
      <c r="O217" s="29" t="str">
        <f t="shared" si="32"/>
        <v>NVD NIST matplotlib-inline link</v>
      </c>
      <c r="P217" s="49" t="s">
        <v>10</v>
      </c>
      <c r="Q217" s="26" t="str">
        <f t="shared" si="33"/>
        <v>CVE MITRE matplotlib-inline link</v>
      </c>
      <c r="R217" s="49" t="s">
        <v>10</v>
      </c>
      <c r="S217" s="29" t="str">
        <f t="shared" si="29"/>
        <v>Snyk matplotlib-inline link</v>
      </c>
      <c r="T217" s="49" t="s">
        <v>10</v>
      </c>
      <c r="U217" s="26" t="str">
        <f t="shared" si="34"/>
        <v>Exploit-DB matplotlib-inline link</v>
      </c>
      <c r="V217" s="49" t="s">
        <v>10</v>
      </c>
      <c r="W217" s="49" t="s">
        <v>32</v>
      </c>
    </row>
    <row r="218" spans="1:23" ht="45" x14ac:dyDescent="0.25">
      <c r="A218" s="38">
        <v>215</v>
      </c>
      <c r="B218" s="37" t="s">
        <v>895</v>
      </c>
      <c r="C218" s="49" t="s">
        <v>551</v>
      </c>
      <c r="D218" s="26" t="str">
        <f t="shared" si="30"/>
        <v>https://pypi.org/project/mccabe/0.7.0</v>
      </c>
      <c r="E218" s="27">
        <v>44585</v>
      </c>
      <c r="F218" s="55" t="s">
        <v>551</v>
      </c>
      <c r="G218" s="61" t="str">
        <f t="shared" si="31"/>
        <v>https://pypi.org/project/mccabe/0.7.0</v>
      </c>
      <c r="H218" s="32">
        <v>44585</v>
      </c>
      <c r="I218" s="47" t="s">
        <v>1447</v>
      </c>
      <c r="J218" s="47" t="s">
        <v>1441</v>
      </c>
      <c r="K218" s="26" t="s">
        <v>1716</v>
      </c>
      <c r="L218" s="26" t="str">
        <f t="shared" si="35"/>
        <v>https://github.com/pycqa/mccabe/security</v>
      </c>
      <c r="M218" s="31" t="s">
        <v>9</v>
      </c>
      <c r="N218" s="28"/>
      <c r="O218" s="29" t="str">
        <f t="shared" si="32"/>
        <v>NVD NIST mccabe link</v>
      </c>
      <c r="P218" s="36" t="s">
        <v>1746</v>
      </c>
      <c r="Q218" s="26" t="str">
        <f t="shared" si="33"/>
        <v>CVE MITRE mccabe link</v>
      </c>
      <c r="R218" s="49" t="s">
        <v>10</v>
      </c>
      <c r="S218" s="29" t="str">
        <f t="shared" si="29"/>
        <v>Snyk mccabe link</v>
      </c>
      <c r="T218" s="49" t="s">
        <v>10</v>
      </c>
      <c r="U218" s="26" t="str">
        <f t="shared" si="34"/>
        <v>Exploit-DB mccabe link</v>
      </c>
      <c r="V218" s="49" t="s">
        <v>10</v>
      </c>
      <c r="W218" s="49" t="s">
        <v>32</v>
      </c>
    </row>
    <row r="219" spans="1:23" ht="90" x14ac:dyDescent="0.25">
      <c r="A219" s="38">
        <v>216</v>
      </c>
      <c r="B219" s="37" t="s">
        <v>896</v>
      </c>
      <c r="C219" s="38" t="s">
        <v>817</v>
      </c>
      <c r="D219" s="26" t="str">
        <f t="shared" si="30"/>
        <v>https://pypi.org/project/mdit-py-plugins/0.3.0</v>
      </c>
      <c r="E219" s="27">
        <v>44533</v>
      </c>
      <c r="F219" s="34" t="s">
        <v>1717</v>
      </c>
      <c r="G219" s="61" t="str">
        <f t="shared" si="31"/>
        <v>https://pypi.org/project/mdit-py-plugins/0.4.2</v>
      </c>
      <c r="H219" s="32">
        <v>45545</v>
      </c>
      <c r="I219" s="47" t="s">
        <v>1431</v>
      </c>
      <c r="J219" s="47" t="s">
        <v>1441</v>
      </c>
      <c r="K219" s="26" t="s">
        <v>1718</v>
      </c>
      <c r="L219" s="26" t="str">
        <f t="shared" si="35"/>
        <v>https://github.com/executablebooks/mdit-py-plugins/security</v>
      </c>
      <c r="M219" s="31" t="s">
        <v>9</v>
      </c>
      <c r="N219" s="28"/>
      <c r="O219" s="29" t="str">
        <f t="shared" si="32"/>
        <v>NVD NIST mdit-py-plugins link</v>
      </c>
      <c r="P219" s="49" t="s">
        <v>10</v>
      </c>
      <c r="Q219" s="26" t="str">
        <f t="shared" si="33"/>
        <v>CVE MITRE mdit-py-plugins link</v>
      </c>
      <c r="R219" s="49" t="s">
        <v>10</v>
      </c>
      <c r="S219" s="29" t="str">
        <f t="shared" si="29"/>
        <v>Snyk mdit-py-plugins link</v>
      </c>
      <c r="T219" s="49" t="s">
        <v>10</v>
      </c>
      <c r="U219" s="26" t="str">
        <f t="shared" si="34"/>
        <v>Exploit-DB mdit-py-plugins link</v>
      </c>
      <c r="V219" s="49" t="s">
        <v>10</v>
      </c>
      <c r="W219" s="49" t="s">
        <v>32</v>
      </c>
    </row>
    <row r="220" spans="1:23" ht="60" x14ac:dyDescent="0.25">
      <c r="A220" s="38">
        <v>217</v>
      </c>
      <c r="B220" s="37" t="s">
        <v>897</v>
      </c>
      <c r="C220" s="38" t="s">
        <v>898</v>
      </c>
      <c r="D220" s="26" t="str">
        <f t="shared" si="30"/>
        <v>https://pypi.org/project/mdurl/0.1.0</v>
      </c>
      <c r="E220" s="27">
        <v>44426</v>
      </c>
      <c r="F220" s="34" t="s">
        <v>641</v>
      </c>
      <c r="G220" s="61" t="str">
        <f t="shared" si="31"/>
        <v>https://pypi.org/project/mdurl/0.1.2</v>
      </c>
      <c r="H220" s="32">
        <v>44787</v>
      </c>
      <c r="I220" s="47" t="s">
        <v>1446</v>
      </c>
      <c r="J220" s="38" t="s">
        <v>1367</v>
      </c>
      <c r="K220" s="26" t="s">
        <v>1719</v>
      </c>
      <c r="L220" s="26" t="str">
        <f t="shared" si="35"/>
        <v>https://github.com/executablebooks/mdurl/security</v>
      </c>
      <c r="M220" s="31" t="s">
        <v>9</v>
      </c>
      <c r="N220" s="28"/>
      <c r="O220" s="29" t="str">
        <f t="shared" si="32"/>
        <v>NVD NIST mdurl link</v>
      </c>
      <c r="P220" s="49" t="s">
        <v>10</v>
      </c>
      <c r="Q220" s="26" t="str">
        <f t="shared" si="33"/>
        <v>CVE MITRE mdurl link</v>
      </c>
      <c r="R220" s="49" t="s">
        <v>10</v>
      </c>
      <c r="S220" s="29" t="str">
        <f t="shared" si="29"/>
        <v>Snyk mdurl link</v>
      </c>
      <c r="T220" s="49" t="s">
        <v>10</v>
      </c>
      <c r="U220" s="26" t="str">
        <f t="shared" si="34"/>
        <v>Exploit-DB mdurl link</v>
      </c>
      <c r="V220" s="49" t="s">
        <v>10</v>
      </c>
      <c r="W220" s="49" t="s">
        <v>32</v>
      </c>
    </row>
    <row r="221" spans="1:23" ht="60" x14ac:dyDescent="0.25">
      <c r="A221" s="38">
        <v>218</v>
      </c>
      <c r="B221" s="37" t="s">
        <v>899</v>
      </c>
      <c r="C221" s="38" t="s">
        <v>900</v>
      </c>
      <c r="D221" s="26" t="str">
        <f t="shared" si="30"/>
        <v>https://pypi.org/project/menuinst/1.4.19</v>
      </c>
      <c r="E221" s="27">
        <v>44791</v>
      </c>
      <c r="F221" s="34" t="s">
        <v>1106</v>
      </c>
      <c r="G221" s="61" t="str">
        <f t="shared" si="31"/>
        <v>https://pypi.org/project/menuinst/2.3.0</v>
      </c>
      <c r="H221" s="32">
        <v>45832</v>
      </c>
      <c r="I221" s="47" t="s">
        <v>1367</v>
      </c>
      <c r="J221" s="38" t="s">
        <v>1367</v>
      </c>
      <c r="K221" s="26" t="s">
        <v>1720</v>
      </c>
      <c r="L221" s="26" t="str">
        <f t="shared" si="35"/>
        <v>https://github.com/conda/menuinst/security</v>
      </c>
      <c r="M221" s="31" t="s">
        <v>9</v>
      </c>
      <c r="N221" s="28"/>
      <c r="O221" s="29" t="str">
        <f t="shared" si="32"/>
        <v>NVD NIST menuinst link</v>
      </c>
      <c r="P221" s="49" t="s">
        <v>10</v>
      </c>
      <c r="Q221" s="26" t="str">
        <f t="shared" si="33"/>
        <v>CVE MITRE menuinst link</v>
      </c>
      <c r="R221" s="49" t="s">
        <v>10</v>
      </c>
      <c r="S221" s="29" t="str">
        <f t="shared" si="29"/>
        <v>Snyk menuinst link</v>
      </c>
      <c r="T221" s="49" t="s">
        <v>10</v>
      </c>
      <c r="U221" s="26" t="str">
        <f t="shared" si="34"/>
        <v>Exploit-DB menuinst link</v>
      </c>
      <c r="V221" s="49" t="s">
        <v>10</v>
      </c>
      <c r="W221" s="49" t="s">
        <v>32</v>
      </c>
    </row>
    <row r="222" spans="1:23" ht="60" x14ac:dyDescent="0.25">
      <c r="A222" s="38">
        <v>219</v>
      </c>
      <c r="B222" s="37" t="s">
        <v>901</v>
      </c>
      <c r="C222" s="38" t="s">
        <v>902</v>
      </c>
      <c r="D222" s="26" t="str">
        <f t="shared" si="30"/>
        <v>https://pypi.org/project/metakernel/0.29.5</v>
      </c>
      <c r="E222" s="27">
        <v>45118</v>
      </c>
      <c r="F222" s="34" t="s">
        <v>1721</v>
      </c>
      <c r="G222" s="61" t="str">
        <f t="shared" si="31"/>
        <v>https://pypi.org/project/metakernel/0.30.3</v>
      </c>
      <c r="H222" s="32">
        <v>45750</v>
      </c>
      <c r="I222" s="47" t="s">
        <v>1431</v>
      </c>
      <c r="J222" s="38" t="s">
        <v>1367</v>
      </c>
      <c r="K222" s="26" t="s">
        <v>1722</v>
      </c>
      <c r="L222" s="26" t="str">
        <f t="shared" si="35"/>
        <v>https://github.com/Calysto/metakernel/security</v>
      </c>
      <c r="M222" s="31" t="s">
        <v>9</v>
      </c>
      <c r="N222" s="28"/>
      <c r="O222" s="29" t="str">
        <f t="shared" si="32"/>
        <v>NVD NIST metakernel link</v>
      </c>
      <c r="P222" s="49" t="s">
        <v>10</v>
      </c>
      <c r="Q222" s="26" t="str">
        <f t="shared" si="33"/>
        <v>CVE MITRE metakernel link</v>
      </c>
      <c r="R222" s="49" t="s">
        <v>10</v>
      </c>
      <c r="S222" s="29" t="str">
        <f t="shared" si="29"/>
        <v>Snyk metakernel link</v>
      </c>
      <c r="T222" s="49" t="s">
        <v>10</v>
      </c>
      <c r="U222" s="26" t="str">
        <f t="shared" si="34"/>
        <v>Exploit-DB metakernel link</v>
      </c>
      <c r="V222" s="49" t="s">
        <v>10</v>
      </c>
      <c r="W222" s="49" t="s">
        <v>32</v>
      </c>
    </row>
    <row r="223" spans="1:23" ht="45" x14ac:dyDescent="0.25">
      <c r="A223" s="38">
        <v>220</v>
      </c>
      <c r="B223" s="37" t="s">
        <v>903</v>
      </c>
      <c r="C223" s="49" t="s">
        <v>904</v>
      </c>
      <c r="D223" s="26" t="str">
        <f t="shared" si="30"/>
        <v>https://pypi.org/project/miniful/0.0.6</v>
      </c>
      <c r="E223" s="27">
        <v>43767</v>
      </c>
      <c r="F223" s="55" t="s">
        <v>904</v>
      </c>
      <c r="G223" s="61" t="str">
        <f t="shared" si="31"/>
        <v>https://pypi.org/project/miniful/0.0.6</v>
      </c>
      <c r="H223" s="32">
        <v>43767</v>
      </c>
      <c r="I223" s="47" t="s">
        <v>1367</v>
      </c>
      <c r="J223" s="38" t="s">
        <v>1367</v>
      </c>
      <c r="K223" s="26" t="s">
        <v>1688</v>
      </c>
      <c r="L223" s="26" t="str">
        <f t="shared" si="35"/>
        <v>https://github.com/aresio/miniful/security</v>
      </c>
      <c r="M223" s="31" t="s">
        <v>9</v>
      </c>
      <c r="N223" s="28"/>
      <c r="O223" s="29" t="str">
        <f t="shared" si="32"/>
        <v>NVD NIST miniful link</v>
      </c>
      <c r="P223" s="49" t="s">
        <v>10</v>
      </c>
      <c r="Q223" s="26" t="str">
        <f t="shared" si="33"/>
        <v>CVE MITRE miniful link</v>
      </c>
      <c r="R223" s="49" t="s">
        <v>10</v>
      </c>
      <c r="S223" s="29" t="str">
        <f t="shared" si="29"/>
        <v>Snyk miniful link</v>
      </c>
      <c r="T223" s="49" t="s">
        <v>10</v>
      </c>
      <c r="U223" s="26" t="str">
        <f t="shared" si="34"/>
        <v>Exploit-DB miniful link</v>
      </c>
      <c r="V223" s="49" t="s">
        <v>10</v>
      </c>
      <c r="W223" s="49" t="s">
        <v>32</v>
      </c>
    </row>
    <row r="224" spans="1:23" ht="90" x14ac:dyDescent="0.25">
      <c r="A224" s="38">
        <v>221</v>
      </c>
      <c r="B224" s="37" t="s">
        <v>905</v>
      </c>
      <c r="C224" s="49" t="s">
        <v>906</v>
      </c>
      <c r="D224" s="26" t="str">
        <f t="shared" si="30"/>
        <v>https://pypi.org/project/minimal-snowplow-tracker/0.0.2</v>
      </c>
      <c r="E224" s="27">
        <v>43386</v>
      </c>
      <c r="F224" s="55" t="s">
        <v>906</v>
      </c>
      <c r="G224" s="61" t="str">
        <f t="shared" si="31"/>
        <v>https://pypi.org/project/minimal-snowplow-tracker/0.0.2</v>
      </c>
      <c r="H224" s="32">
        <v>43386</v>
      </c>
      <c r="I224" s="47" t="s">
        <v>1367</v>
      </c>
      <c r="J224" s="47" t="s">
        <v>1441</v>
      </c>
      <c r="K224" s="26" t="s">
        <v>1723</v>
      </c>
      <c r="L224" s="26" t="str">
        <f t="shared" si="35"/>
        <v>https://github.com/dbt-labs/snowplow-python-tracker/security</v>
      </c>
      <c r="M224" s="31" t="s">
        <v>9</v>
      </c>
      <c r="N224" s="28"/>
      <c r="O224" s="29" t="str">
        <f t="shared" si="32"/>
        <v>NVD NIST minimal-snowplow-tracker link</v>
      </c>
      <c r="P224" s="49" t="s">
        <v>10</v>
      </c>
      <c r="Q224" s="26" t="str">
        <f t="shared" si="33"/>
        <v>CVE MITRE minimal-snowplow-tracker link</v>
      </c>
      <c r="R224" s="49" t="s">
        <v>10</v>
      </c>
      <c r="S224" s="29" t="str">
        <f t="shared" si="29"/>
        <v>Snyk minimal-snowplow-tracker link</v>
      </c>
      <c r="T224" s="49" t="s">
        <v>10</v>
      </c>
      <c r="U224" s="26" t="str">
        <f t="shared" si="34"/>
        <v>Exploit-DB minimal-snowplow-tracker link</v>
      </c>
      <c r="V224" s="49" t="s">
        <v>10</v>
      </c>
      <c r="W224" s="49" t="s">
        <v>32</v>
      </c>
    </row>
    <row r="225" spans="1:23" ht="60" x14ac:dyDescent="0.25">
      <c r="A225" s="38">
        <v>222</v>
      </c>
      <c r="B225" s="37" t="s">
        <v>907</v>
      </c>
      <c r="C225" s="56" t="s">
        <v>781</v>
      </c>
      <c r="D225" s="26" t="str">
        <f t="shared" si="30"/>
        <v>https://pypi.org/project/mistune/0.8.4</v>
      </c>
      <c r="E225" s="27">
        <v>43384</v>
      </c>
      <c r="F225" s="34" t="s">
        <v>1724</v>
      </c>
      <c r="G225" s="61" t="str">
        <f t="shared" si="31"/>
        <v>https://pypi.org/project/mistune/3.1.3</v>
      </c>
      <c r="H225" s="32">
        <v>45736</v>
      </c>
      <c r="I225" s="47" t="s">
        <v>1431</v>
      </c>
      <c r="J225" s="47" t="s">
        <v>1445</v>
      </c>
      <c r="K225" s="26" t="s">
        <v>1725</v>
      </c>
      <c r="L225" s="26" t="str">
        <f t="shared" si="35"/>
        <v>https://github.com/lepture/mistune/security</v>
      </c>
      <c r="M225" s="31" t="s">
        <v>9</v>
      </c>
      <c r="N225" s="58" t="s">
        <v>1748</v>
      </c>
      <c r="O225" s="29" t="str">
        <f t="shared" si="32"/>
        <v>NVD NIST mistune link</v>
      </c>
      <c r="P225" s="36" t="s">
        <v>1746</v>
      </c>
      <c r="Q225" s="26" t="str">
        <f t="shared" si="33"/>
        <v>CVE MITRE mistune link</v>
      </c>
      <c r="R225" s="36" t="s">
        <v>1746</v>
      </c>
      <c r="S225" s="29" t="str">
        <f t="shared" si="29"/>
        <v>Snyk mistune link</v>
      </c>
      <c r="T225" s="36" t="s">
        <v>1746</v>
      </c>
      <c r="U225" s="26" t="str">
        <f t="shared" si="34"/>
        <v>Exploit-DB mistune link</v>
      </c>
      <c r="V225" s="49" t="s">
        <v>10</v>
      </c>
      <c r="W225" s="49" t="s">
        <v>32</v>
      </c>
    </row>
    <row r="226" spans="1:23" ht="60" x14ac:dyDescent="0.25">
      <c r="A226" s="38">
        <v>223</v>
      </c>
      <c r="B226" s="37" t="s">
        <v>908</v>
      </c>
      <c r="C226" s="38" t="s">
        <v>909</v>
      </c>
      <c r="D226" s="26" t="str">
        <f t="shared" si="30"/>
        <v>https://pypi.org/project/mkl-fft/1.3.6</v>
      </c>
      <c r="E226" s="27">
        <v>45169</v>
      </c>
      <c r="F226" s="34" t="s">
        <v>606</v>
      </c>
      <c r="G226" s="61" t="str">
        <f t="shared" si="31"/>
        <v>https://pypi.org/project/mkl-fft/2.0.0</v>
      </c>
      <c r="H226" s="32">
        <v>45833</v>
      </c>
      <c r="I226" s="47" t="s">
        <v>1726</v>
      </c>
      <c r="J226" s="47" t="s">
        <v>1441</v>
      </c>
      <c r="K226" s="26" t="s">
        <v>1727</v>
      </c>
      <c r="L226" s="26" t="str">
        <f t="shared" si="35"/>
        <v>https://github.com/IntelPython/mkl_fft/security</v>
      </c>
      <c r="M226" s="31" t="s">
        <v>9</v>
      </c>
      <c r="N226" s="73"/>
      <c r="O226" s="29" t="str">
        <f t="shared" si="32"/>
        <v>NVD NIST mkl-fft link</v>
      </c>
      <c r="P226" s="49" t="s">
        <v>10</v>
      </c>
      <c r="Q226" s="26" t="str">
        <f t="shared" si="33"/>
        <v>CVE MITRE mkl-fft link</v>
      </c>
      <c r="R226" s="49" t="s">
        <v>10</v>
      </c>
      <c r="S226" s="29" t="str">
        <f t="shared" si="29"/>
        <v>Snyk mkl-fft link</v>
      </c>
      <c r="T226" s="49" t="s">
        <v>10</v>
      </c>
      <c r="U226" s="26" t="str">
        <f t="shared" si="34"/>
        <v>Exploit-DB mkl-fft link</v>
      </c>
      <c r="V226" s="49" t="s">
        <v>10</v>
      </c>
      <c r="W226" s="49" t="s">
        <v>32</v>
      </c>
    </row>
    <row r="227" spans="1:23" ht="75" x14ac:dyDescent="0.25">
      <c r="A227" s="38">
        <v>224</v>
      </c>
      <c r="B227" s="37" t="s">
        <v>910</v>
      </c>
      <c r="C227" s="38" t="s">
        <v>635</v>
      </c>
      <c r="D227" s="26" t="str">
        <f t="shared" si="30"/>
        <v>https://pypi.org/project/mkl-random/1.2.2</v>
      </c>
      <c r="E227" s="27">
        <v>44344</v>
      </c>
      <c r="F227" s="34" t="s">
        <v>1728</v>
      </c>
      <c r="G227" s="61" t="str">
        <f t="shared" si="31"/>
        <v>https://pypi.org/project/mkl-random/1.2.11</v>
      </c>
      <c r="H227" s="32">
        <v>45833</v>
      </c>
      <c r="I227" s="47" t="s">
        <v>1707</v>
      </c>
      <c r="J227" s="47" t="s">
        <v>1441</v>
      </c>
      <c r="K227" s="26" t="s">
        <v>1729</v>
      </c>
      <c r="L227" s="26" t="str">
        <f t="shared" si="35"/>
        <v>https://github.com/IntelPython/mkl_random/security</v>
      </c>
      <c r="M227" s="31" t="s">
        <v>9</v>
      </c>
      <c r="N227" s="28"/>
      <c r="O227" s="29" t="str">
        <f t="shared" si="32"/>
        <v>NVD NIST mkl-random link</v>
      </c>
      <c r="P227" s="49" t="s">
        <v>10</v>
      </c>
      <c r="Q227" s="26" t="str">
        <f t="shared" si="33"/>
        <v>CVE MITRE mkl-random link</v>
      </c>
      <c r="R227" s="49" t="s">
        <v>10</v>
      </c>
      <c r="S227" s="29" t="str">
        <f t="shared" si="29"/>
        <v>Snyk mkl-random link</v>
      </c>
      <c r="T227" s="49" t="s">
        <v>10</v>
      </c>
      <c r="U227" s="26" t="str">
        <f t="shared" si="34"/>
        <v>Exploit-DB mkl-random link</v>
      </c>
      <c r="V227" s="49" t="s">
        <v>10</v>
      </c>
      <c r="W227" s="49" t="s">
        <v>32</v>
      </c>
    </row>
    <row r="228" spans="1:23" ht="75" x14ac:dyDescent="0.25">
      <c r="A228" s="38">
        <v>225</v>
      </c>
      <c r="B228" s="37" t="s">
        <v>911</v>
      </c>
      <c r="C228" s="38" t="s">
        <v>912</v>
      </c>
      <c r="D228" s="26" t="str">
        <f t="shared" si="30"/>
        <v>https://pypi.org/project/mkl-service/2.4.0</v>
      </c>
      <c r="E228" s="27">
        <v>44344</v>
      </c>
      <c r="F228" s="34" t="s">
        <v>1706</v>
      </c>
      <c r="G228" s="61" t="str">
        <f t="shared" si="31"/>
        <v>https://pypi.org/project/mkl-service/2.5.2</v>
      </c>
      <c r="H228" s="32">
        <v>45839</v>
      </c>
      <c r="I228" s="47" t="s">
        <v>1707</v>
      </c>
      <c r="J228" s="47" t="s">
        <v>1441</v>
      </c>
      <c r="K228" s="26" t="s">
        <v>1708</v>
      </c>
      <c r="L228" s="26" t="str">
        <f t="shared" si="35"/>
        <v>https://github.com/IntelPython/mkl-service/security</v>
      </c>
      <c r="M228" s="31" t="s">
        <v>9</v>
      </c>
      <c r="N228" s="28"/>
      <c r="O228" s="29" t="str">
        <f t="shared" si="32"/>
        <v>NVD NIST mkl-service link</v>
      </c>
      <c r="P228" s="49" t="s">
        <v>10</v>
      </c>
      <c r="Q228" s="26" t="str">
        <f t="shared" si="33"/>
        <v>CVE MITRE mkl-service link</v>
      </c>
      <c r="R228" s="49" t="s">
        <v>10</v>
      </c>
      <c r="S228" s="29" t="str">
        <f t="shared" si="29"/>
        <v>Snyk mkl-service link</v>
      </c>
      <c r="T228" s="49" t="s">
        <v>10</v>
      </c>
      <c r="U228" s="26" t="str">
        <f t="shared" si="34"/>
        <v>Exploit-DB mkl-service link</v>
      </c>
      <c r="V228" s="49" t="s">
        <v>10</v>
      </c>
      <c r="W228" s="49" t="s">
        <v>32</v>
      </c>
    </row>
    <row r="229" spans="1:23" ht="60" x14ac:dyDescent="0.25">
      <c r="A229" s="38">
        <v>226</v>
      </c>
      <c r="B229" s="37" t="s">
        <v>913</v>
      </c>
      <c r="C229" s="38" t="s">
        <v>914</v>
      </c>
      <c r="D229" s="26" t="str">
        <f t="shared" si="30"/>
        <v>https://pypi.org/project/mock/5.1.0</v>
      </c>
      <c r="E229" s="27">
        <v>45118</v>
      </c>
      <c r="F229" s="34" t="s">
        <v>1393</v>
      </c>
      <c r="G229" s="61" t="str">
        <f t="shared" si="31"/>
        <v>https://pypi.org/project/mock/5.2.0</v>
      </c>
      <c r="H229" s="32">
        <v>45719</v>
      </c>
      <c r="I229" s="47" t="s">
        <v>1447</v>
      </c>
      <c r="J229" s="47" t="s">
        <v>1441</v>
      </c>
      <c r="K229" s="26" t="s">
        <v>1730</v>
      </c>
      <c r="L229" s="26" t="str">
        <f t="shared" si="35"/>
        <v>https://github.com/testing-cabal/mock/security</v>
      </c>
      <c r="M229" s="31" t="s">
        <v>9</v>
      </c>
      <c r="N229" s="28"/>
      <c r="O229" s="29" t="str">
        <f t="shared" si="32"/>
        <v>NVD NIST mock link</v>
      </c>
      <c r="P229" s="36" t="s">
        <v>1746</v>
      </c>
      <c r="Q229" s="26" t="str">
        <f t="shared" si="33"/>
        <v>CVE MITRE mock link</v>
      </c>
      <c r="R229" s="36" t="s">
        <v>1746</v>
      </c>
      <c r="S229" s="29" t="str">
        <f t="shared" si="29"/>
        <v>Snyk mock link</v>
      </c>
      <c r="T229" s="36" t="s">
        <v>1746</v>
      </c>
      <c r="U229" s="26" t="str">
        <f t="shared" si="34"/>
        <v>Exploit-DB mock link</v>
      </c>
      <c r="V229" s="49" t="s">
        <v>10</v>
      </c>
      <c r="W229" s="49" t="s">
        <v>32</v>
      </c>
    </row>
    <row r="230" spans="1:23" ht="75" x14ac:dyDescent="0.25">
      <c r="A230" s="38">
        <v>227</v>
      </c>
      <c r="B230" s="37" t="s">
        <v>915</v>
      </c>
      <c r="C230" s="38" t="s">
        <v>916</v>
      </c>
      <c r="D230" s="26" t="str">
        <f t="shared" si="30"/>
        <v>https://pypi.org/project/more-itertools/8.12.0</v>
      </c>
      <c r="E230" s="27">
        <v>44524</v>
      </c>
      <c r="F230" s="34" t="s">
        <v>1731</v>
      </c>
      <c r="G230" s="61" t="str">
        <f t="shared" si="31"/>
        <v>https://pypi.org/project/more-itertools/10.7.0</v>
      </c>
      <c r="H230" s="32">
        <v>45770</v>
      </c>
      <c r="I230" s="47" t="s">
        <v>1433</v>
      </c>
      <c r="J230" s="47" t="s">
        <v>1441</v>
      </c>
      <c r="K230" s="26" t="s">
        <v>1732</v>
      </c>
      <c r="L230" s="26" t="str">
        <f t="shared" si="35"/>
        <v>https://github.com/more-itertools/more-itertools/security</v>
      </c>
      <c r="M230" s="31" t="s">
        <v>9</v>
      </c>
      <c r="N230" s="28"/>
      <c r="O230" s="29" t="str">
        <f t="shared" si="32"/>
        <v>NVD NIST more-itertools link</v>
      </c>
      <c r="P230" s="49" t="s">
        <v>10</v>
      </c>
      <c r="Q230" s="26" t="str">
        <f t="shared" si="33"/>
        <v>CVE MITRE more-itertools link</v>
      </c>
      <c r="R230" s="49" t="s">
        <v>10</v>
      </c>
      <c r="S230" s="29" t="str">
        <f t="shared" si="29"/>
        <v>Snyk more-itertools link</v>
      </c>
      <c r="T230" s="49" t="s">
        <v>10</v>
      </c>
      <c r="U230" s="26" t="str">
        <f t="shared" si="34"/>
        <v>Exploit-DB more-itertools link</v>
      </c>
      <c r="V230" s="49" t="s">
        <v>10</v>
      </c>
      <c r="W230" s="49" t="s">
        <v>32</v>
      </c>
    </row>
    <row r="231" spans="1:23" ht="60" x14ac:dyDescent="0.25">
      <c r="A231" s="38">
        <v>228</v>
      </c>
      <c r="B231" s="37" t="s">
        <v>917</v>
      </c>
      <c r="C231" s="56" t="s">
        <v>918</v>
      </c>
      <c r="D231" s="26" t="str">
        <f t="shared" si="30"/>
        <v>https://pypi.org/project/mpmath/1.2.1</v>
      </c>
      <c r="E231" s="27">
        <v>44237</v>
      </c>
      <c r="F231" s="34" t="s">
        <v>1257</v>
      </c>
      <c r="G231" s="61" t="str">
        <f t="shared" si="31"/>
        <v>https://pypi.org/project/mpmath/1.3.0</v>
      </c>
      <c r="H231" s="32">
        <v>45724</v>
      </c>
      <c r="I231" s="47" t="s">
        <v>1367</v>
      </c>
      <c r="J231" s="38" t="s">
        <v>1367</v>
      </c>
      <c r="K231" s="26" t="s">
        <v>1733</v>
      </c>
      <c r="L231" s="26" t="str">
        <f t="shared" si="35"/>
        <v>https://github.com/mpmath/mpmath/security</v>
      </c>
      <c r="M231" s="31" t="s">
        <v>9</v>
      </c>
      <c r="N231" s="58" t="s">
        <v>1749</v>
      </c>
      <c r="O231" s="29" t="str">
        <f t="shared" si="32"/>
        <v>NVD NIST mpmath link</v>
      </c>
      <c r="P231" s="36" t="s">
        <v>1746</v>
      </c>
      <c r="Q231" s="26" t="str">
        <f t="shared" si="33"/>
        <v>CVE MITRE mpmath link</v>
      </c>
      <c r="R231" s="36" t="s">
        <v>1746</v>
      </c>
      <c r="S231" s="29" t="str">
        <f t="shared" si="29"/>
        <v>Snyk mpmath link</v>
      </c>
      <c r="T231" s="36" t="s">
        <v>1746</v>
      </c>
      <c r="U231" s="26" t="str">
        <f t="shared" si="34"/>
        <v>Exploit-DB mpmath link</v>
      </c>
      <c r="V231" s="49" t="s">
        <v>10</v>
      </c>
      <c r="W231" s="49" t="s">
        <v>32</v>
      </c>
    </row>
    <row r="232" spans="1:23" ht="75" x14ac:dyDescent="0.25">
      <c r="A232" s="38">
        <v>229</v>
      </c>
      <c r="B232" s="37" t="s">
        <v>919</v>
      </c>
      <c r="C232" s="38" t="s">
        <v>920</v>
      </c>
      <c r="D232" s="26" t="str">
        <f t="shared" si="30"/>
        <v>https://pypi.org/project/msgpack/1.0.3</v>
      </c>
      <c r="E232" s="27" t="s">
        <v>1734</v>
      </c>
      <c r="F232" s="34" t="s">
        <v>799</v>
      </c>
      <c r="G232" s="61" t="str">
        <f t="shared" si="31"/>
        <v>https://pypi.org/project/msgpack/1.1.1</v>
      </c>
      <c r="H232" s="32">
        <v>45821</v>
      </c>
      <c r="I232" s="47" t="s">
        <v>1431</v>
      </c>
      <c r="J232" s="47" t="s">
        <v>1441</v>
      </c>
      <c r="K232" s="26" t="s">
        <v>1735</v>
      </c>
      <c r="L232" s="26" t="str">
        <f t="shared" si="35"/>
        <v>https://github.com/msgpack/msgpack-python/security</v>
      </c>
      <c r="M232" s="31" t="s">
        <v>9</v>
      </c>
      <c r="N232" s="28"/>
      <c r="O232" s="29" t="str">
        <f t="shared" si="32"/>
        <v>NVD NIST msgpack link</v>
      </c>
      <c r="P232" s="36" t="s">
        <v>1746</v>
      </c>
      <c r="Q232" s="26" t="str">
        <f t="shared" si="33"/>
        <v>CVE MITRE msgpack link</v>
      </c>
      <c r="R232" s="36" t="s">
        <v>1746</v>
      </c>
      <c r="S232" s="29" t="str">
        <f t="shared" si="29"/>
        <v>Snyk msgpack link</v>
      </c>
      <c r="T232" s="36" t="s">
        <v>1746</v>
      </c>
      <c r="U232" s="26" t="str">
        <f t="shared" si="34"/>
        <v>Exploit-DB msgpack link</v>
      </c>
      <c r="V232" s="49" t="s">
        <v>10</v>
      </c>
      <c r="W232" s="49" t="s">
        <v>32</v>
      </c>
    </row>
    <row r="233" spans="1:23" ht="60" x14ac:dyDescent="0.25">
      <c r="A233" s="38">
        <v>230</v>
      </c>
      <c r="B233" s="37" t="s">
        <v>921</v>
      </c>
      <c r="C233" s="38" t="s">
        <v>922</v>
      </c>
      <c r="D233" s="26" t="str">
        <f t="shared" si="30"/>
        <v>https://pypi.org/project/multidict/6.0.2</v>
      </c>
      <c r="E233" s="27">
        <v>44586</v>
      </c>
      <c r="F233" s="34" t="s">
        <v>842</v>
      </c>
      <c r="G233" s="61" t="str">
        <f t="shared" si="31"/>
        <v>https://pypi.org/project/multidict/6.6.3</v>
      </c>
      <c r="H233" s="32">
        <v>45839</v>
      </c>
      <c r="I233" s="47" t="s">
        <v>1433</v>
      </c>
      <c r="J233" s="47" t="s">
        <v>1441</v>
      </c>
      <c r="K233" s="26" t="s">
        <v>1690</v>
      </c>
      <c r="L233" s="26" t="str">
        <f t="shared" si="35"/>
        <v>https://github.com/aio-libs/multidict/security</v>
      </c>
      <c r="M233" s="31" t="s">
        <v>9</v>
      </c>
      <c r="N233" s="28"/>
      <c r="O233" s="29" t="str">
        <f t="shared" si="32"/>
        <v>NVD NIST multidict link</v>
      </c>
      <c r="P233" s="49" t="s">
        <v>10</v>
      </c>
      <c r="Q233" s="26" t="str">
        <f t="shared" si="33"/>
        <v>CVE MITRE multidict link</v>
      </c>
      <c r="R233" s="49" t="s">
        <v>10</v>
      </c>
      <c r="S233" s="29" t="str">
        <f t="shared" si="29"/>
        <v>Snyk multidict link</v>
      </c>
      <c r="T233" s="49" t="s">
        <v>10</v>
      </c>
      <c r="U233" s="26" t="str">
        <f t="shared" si="34"/>
        <v>Exploit-DB multidict link</v>
      </c>
      <c r="V233" s="49" t="s">
        <v>10</v>
      </c>
      <c r="W233" s="49" t="s">
        <v>32</v>
      </c>
    </row>
    <row r="234" spans="1:23" ht="60" x14ac:dyDescent="0.25">
      <c r="A234" s="38">
        <v>231</v>
      </c>
      <c r="B234" s="37" t="s">
        <v>923</v>
      </c>
      <c r="C234" s="38" t="s">
        <v>654</v>
      </c>
      <c r="D234" s="26" t="str">
        <f t="shared" si="30"/>
        <v>https://pypi.org/project/multipledispatch/0.6.0</v>
      </c>
      <c r="E234" s="27">
        <v>43321</v>
      </c>
      <c r="F234" s="34" t="s">
        <v>588</v>
      </c>
      <c r="G234" s="61" t="str">
        <f t="shared" si="31"/>
        <v>https://pypi.org/project/multipledispatch/1.0.0</v>
      </c>
      <c r="H234" s="32">
        <v>45105</v>
      </c>
      <c r="I234" s="47" t="s">
        <v>1367</v>
      </c>
      <c r="J234" s="38" t="s">
        <v>1367</v>
      </c>
      <c r="K234" s="26" t="s">
        <v>1736</v>
      </c>
      <c r="L234" s="26" t="str">
        <f t="shared" ref="L234:L297" si="36">HYPERLINK(_xlfn.CONCAT($K234,"/security"))</f>
        <v>https://github.com/mrocklin/multipledispatch//security</v>
      </c>
      <c r="M234" s="31" t="s">
        <v>9</v>
      </c>
      <c r="N234" s="28"/>
      <c r="O234" s="29" t="str">
        <f t="shared" si="32"/>
        <v>NVD NIST multipledispatch link</v>
      </c>
      <c r="P234" s="49" t="s">
        <v>10</v>
      </c>
      <c r="Q234" s="26" t="str">
        <f t="shared" si="33"/>
        <v>CVE MITRE multipledispatch link</v>
      </c>
      <c r="R234" s="49" t="s">
        <v>10</v>
      </c>
      <c r="S234" s="29" t="str">
        <f t="shared" si="29"/>
        <v>Snyk multipledispatch link</v>
      </c>
      <c r="T234" s="49" t="s">
        <v>10</v>
      </c>
      <c r="U234" s="26" t="str">
        <f t="shared" si="34"/>
        <v>Exploit-DB multipledispatch link</v>
      </c>
      <c r="V234" s="49" t="s">
        <v>10</v>
      </c>
      <c r="W234" s="49" t="s">
        <v>32</v>
      </c>
    </row>
    <row r="235" spans="1:23" ht="60" x14ac:dyDescent="0.25">
      <c r="A235" s="38">
        <v>232</v>
      </c>
      <c r="B235" s="37" t="s">
        <v>924</v>
      </c>
      <c r="C235" s="38" t="s">
        <v>925</v>
      </c>
      <c r="D235" s="26" t="str">
        <f t="shared" si="30"/>
        <v>https://pypi.org/project/munkres/1.1.4</v>
      </c>
      <c r="E235" s="27">
        <v>44090</v>
      </c>
      <c r="F235" s="34" t="s">
        <v>925</v>
      </c>
      <c r="G235" s="61" t="str">
        <f t="shared" si="31"/>
        <v>https://pypi.org/project/munkres/1.1.4</v>
      </c>
      <c r="H235" s="32">
        <v>44090</v>
      </c>
      <c r="I235" s="47" t="s">
        <v>1367</v>
      </c>
      <c r="J235" s="38" t="s">
        <v>1367</v>
      </c>
      <c r="K235" s="26" t="s">
        <v>1737</v>
      </c>
      <c r="L235" s="26" t="str">
        <f t="shared" si="36"/>
        <v>https://github.com/bmc/munkres/security</v>
      </c>
      <c r="M235" s="31" t="s">
        <v>9</v>
      </c>
      <c r="N235" s="28"/>
      <c r="O235" s="29" t="str">
        <f t="shared" si="32"/>
        <v>NVD NIST munkres link</v>
      </c>
      <c r="P235" s="49" t="s">
        <v>10</v>
      </c>
      <c r="Q235" s="26" t="str">
        <f t="shared" si="33"/>
        <v>CVE MITRE munkres link</v>
      </c>
      <c r="R235" s="49" t="s">
        <v>10</v>
      </c>
      <c r="S235" s="29" t="str">
        <f t="shared" si="29"/>
        <v>Snyk munkres link</v>
      </c>
      <c r="T235" s="49" t="s">
        <v>10</v>
      </c>
      <c r="U235" s="26" t="str">
        <f t="shared" si="34"/>
        <v>Exploit-DB munkres link</v>
      </c>
      <c r="V235" s="49" t="s">
        <v>10</v>
      </c>
      <c r="W235" s="49" t="s">
        <v>32</v>
      </c>
    </row>
    <row r="236" spans="1:23" ht="75" x14ac:dyDescent="0.25">
      <c r="A236" s="38">
        <v>233</v>
      </c>
      <c r="B236" s="37" t="s">
        <v>926</v>
      </c>
      <c r="C236" s="38" t="s">
        <v>927</v>
      </c>
      <c r="D236" s="26" t="str">
        <f t="shared" si="30"/>
        <v>https://pypi.org/project/mypy-extensions/0.4.3</v>
      </c>
      <c r="E236" s="27">
        <v>43756</v>
      </c>
      <c r="F236" s="34" t="s">
        <v>678</v>
      </c>
      <c r="G236" s="61" t="str">
        <f t="shared" si="31"/>
        <v>https://pypi.org/project/mypy-extensions/1.1.0</v>
      </c>
      <c r="H236" s="32">
        <v>45770</v>
      </c>
      <c r="I236" s="47" t="s">
        <v>1431</v>
      </c>
      <c r="J236" s="47" t="s">
        <v>1441</v>
      </c>
      <c r="K236" s="26" t="s">
        <v>1738</v>
      </c>
      <c r="L236" s="26" t="str">
        <f t="shared" si="36"/>
        <v>https://github.com/python/mypy_extensions/security</v>
      </c>
      <c r="M236" s="31" t="s">
        <v>9</v>
      </c>
      <c r="N236" s="28"/>
      <c r="O236" s="29" t="str">
        <f t="shared" si="32"/>
        <v>NVD NIST mypy-extensions link</v>
      </c>
      <c r="P236" s="49" t="s">
        <v>10</v>
      </c>
      <c r="Q236" s="26" t="str">
        <f t="shared" si="33"/>
        <v>CVE MITRE mypy-extensions link</v>
      </c>
      <c r="R236" s="49" t="s">
        <v>10</v>
      </c>
      <c r="S236" s="29" t="str">
        <f t="shared" si="29"/>
        <v>Snyk mypy-extensions link</v>
      </c>
      <c r="T236" s="49" t="s">
        <v>10</v>
      </c>
      <c r="U236" s="26" t="str">
        <f t="shared" si="34"/>
        <v>Exploit-DB mypy-extensions link</v>
      </c>
      <c r="V236" s="49" t="s">
        <v>10</v>
      </c>
      <c r="W236" s="49" t="s">
        <v>32</v>
      </c>
    </row>
    <row r="237" spans="1:23" ht="105" x14ac:dyDescent="0.25">
      <c r="A237" s="38">
        <v>234</v>
      </c>
      <c r="B237" s="37" t="s">
        <v>928</v>
      </c>
      <c r="C237" s="38" t="s">
        <v>662</v>
      </c>
      <c r="D237" s="26" t="str">
        <f t="shared" si="30"/>
        <v>https://pypi.org/project/navigator-updater/0.4.0</v>
      </c>
      <c r="E237" s="27">
        <v>45352</v>
      </c>
      <c r="F237" s="34" t="s">
        <v>713</v>
      </c>
      <c r="G237" s="61" t="s">
        <v>1739</v>
      </c>
      <c r="H237" s="32">
        <v>45748</v>
      </c>
      <c r="I237" s="47" t="s">
        <v>1367</v>
      </c>
      <c r="J237" s="38" t="s">
        <v>1367</v>
      </c>
      <c r="K237" s="47" t="s">
        <v>1367</v>
      </c>
      <c r="L237" s="38" t="s">
        <v>1367</v>
      </c>
      <c r="M237" s="38" t="s">
        <v>1367</v>
      </c>
      <c r="N237" s="28"/>
      <c r="O237" s="29" t="str">
        <f t="shared" si="32"/>
        <v>NVD NIST navigator-updater link</v>
      </c>
      <c r="P237" s="49" t="s">
        <v>10</v>
      </c>
      <c r="Q237" s="26" t="str">
        <f t="shared" si="33"/>
        <v>CVE MITRE navigator-updater link</v>
      </c>
      <c r="R237" s="49" t="s">
        <v>10</v>
      </c>
      <c r="S237" s="29" t="str">
        <f t="shared" si="29"/>
        <v>Snyk navigator-updater link</v>
      </c>
      <c r="T237" s="36" t="s">
        <v>1746</v>
      </c>
      <c r="U237" s="26" t="str">
        <f t="shared" si="34"/>
        <v>Exploit-DB navigator-updater link</v>
      </c>
      <c r="V237" s="49" t="s">
        <v>10</v>
      </c>
      <c r="W237" s="49" t="s">
        <v>32</v>
      </c>
    </row>
    <row r="238" spans="1:23" ht="60" x14ac:dyDescent="0.25">
      <c r="A238" s="38">
        <v>235</v>
      </c>
      <c r="B238" s="37" t="s">
        <v>929</v>
      </c>
      <c r="C238" s="38" t="s">
        <v>930</v>
      </c>
      <c r="D238" s="26" t="str">
        <f t="shared" si="30"/>
        <v>https://pypi.org/project/nbclassic/0.5.5</v>
      </c>
      <c r="E238" s="27">
        <v>45021</v>
      </c>
      <c r="F238" s="34" t="s">
        <v>1456</v>
      </c>
      <c r="G238" s="61" t="str">
        <f t="shared" si="31"/>
        <v>https://pypi.org/project/nbclassic/1.3.1</v>
      </c>
      <c r="H238" s="32">
        <v>45784</v>
      </c>
      <c r="I238" s="47" t="s">
        <v>1433</v>
      </c>
      <c r="J238" s="38" t="s">
        <v>1367</v>
      </c>
      <c r="K238" s="26" t="s">
        <v>1740</v>
      </c>
      <c r="L238" s="26" t="str">
        <f t="shared" si="36"/>
        <v>https://github.com/jupyter/nbclassic/security</v>
      </c>
      <c r="M238" s="31" t="s">
        <v>9</v>
      </c>
      <c r="N238" s="28"/>
      <c r="O238" s="29" t="str">
        <f t="shared" si="32"/>
        <v>NVD NIST nbclassic link</v>
      </c>
      <c r="P238" s="49" t="s">
        <v>10</v>
      </c>
      <c r="Q238" s="26" t="str">
        <f t="shared" si="33"/>
        <v>CVE MITRE nbclassic link</v>
      </c>
      <c r="R238" s="49" t="s">
        <v>10</v>
      </c>
      <c r="S238" s="29" t="str">
        <f t="shared" si="29"/>
        <v>Snyk nbclassic link</v>
      </c>
      <c r="T238" s="49" t="s">
        <v>10</v>
      </c>
      <c r="U238" s="26" t="str">
        <f t="shared" si="34"/>
        <v>Exploit-DB nbclassic link</v>
      </c>
      <c r="V238" s="49" t="s">
        <v>10</v>
      </c>
      <c r="W238" s="49" t="s">
        <v>32</v>
      </c>
    </row>
    <row r="239" spans="1:23" ht="60" x14ac:dyDescent="0.25">
      <c r="A239" s="38">
        <v>236</v>
      </c>
      <c r="B239" s="37" t="s">
        <v>931</v>
      </c>
      <c r="C239" s="38" t="s">
        <v>932</v>
      </c>
      <c r="D239" s="26" t="str">
        <f t="shared" si="30"/>
        <v>https://pypi.org/project/nbclient/0.5.13</v>
      </c>
      <c r="E239" s="27">
        <v>44631</v>
      </c>
      <c r="F239" s="34" t="s">
        <v>1233</v>
      </c>
      <c r="G239" s="61" t="str">
        <f t="shared" si="31"/>
        <v>https://pypi.org/project/nbclient/0.10.2</v>
      </c>
      <c r="H239" s="32">
        <v>45645</v>
      </c>
      <c r="I239" s="47" t="s">
        <v>1430</v>
      </c>
      <c r="J239" s="38" t="s">
        <v>1367</v>
      </c>
      <c r="K239" s="26" t="s">
        <v>1741</v>
      </c>
      <c r="L239" s="26" t="str">
        <f t="shared" si="36"/>
        <v>https://github.com/jupyter/nbclient/security</v>
      </c>
      <c r="M239" s="31" t="s">
        <v>9</v>
      </c>
      <c r="N239" s="28"/>
      <c r="O239" s="29" t="str">
        <f t="shared" si="32"/>
        <v>NVD NIST nbclient link</v>
      </c>
      <c r="P239" s="49" t="s">
        <v>10</v>
      </c>
      <c r="Q239" s="26" t="str">
        <f t="shared" si="33"/>
        <v>CVE MITRE nbclient link</v>
      </c>
      <c r="R239" s="49" t="s">
        <v>10</v>
      </c>
      <c r="S239" s="29" t="str">
        <f t="shared" si="29"/>
        <v>Snyk nbclient link</v>
      </c>
      <c r="T239" s="49" t="s">
        <v>10</v>
      </c>
      <c r="U239" s="26" t="str">
        <f t="shared" si="34"/>
        <v>Exploit-DB nbclient link</v>
      </c>
      <c r="V239" s="49" t="s">
        <v>10</v>
      </c>
      <c r="W239" s="49" t="s">
        <v>32</v>
      </c>
    </row>
    <row r="240" spans="1:23" ht="60" x14ac:dyDescent="0.25">
      <c r="A240" s="38">
        <v>237</v>
      </c>
      <c r="B240" s="37" t="s">
        <v>933</v>
      </c>
      <c r="C240" s="38" t="s">
        <v>934</v>
      </c>
      <c r="D240" s="26" t="str">
        <f t="shared" si="30"/>
        <v>https://pypi.org/project/nbconvert/6.5.4</v>
      </c>
      <c r="E240" s="27">
        <v>44831</v>
      </c>
      <c r="F240" s="34" t="s">
        <v>1742</v>
      </c>
      <c r="G240" s="61" t="str">
        <f t="shared" si="31"/>
        <v>https://pypi.org/project/nbconvert/7.16.6</v>
      </c>
      <c r="H240" s="32">
        <v>45685</v>
      </c>
      <c r="I240" s="47" t="s">
        <v>1431</v>
      </c>
      <c r="J240" s="38" t="s">
        <v>1367</v>
      </c>
      <c r="K240" s="26" t="s">
        <v>1743</v>
      </c>
      <c r="L240" s="26" t="str">
        <f t="shared" si="36"/>
        <v>https://github.com/jupyter/nbconvert/security</v>
      </c>
      <c r="M240" s="36" t="s">
        <v>1746</v>
      </c>
      <c r="N240" s="28"/>
      <c r="O240" s="29" t="str">
        <f t="shared" si="32"/>
        <v>NVD NIST nbconvert link</v>
      </c>
      <c r="P240" s="36" t="s">
        <v>1746</v>
      </c>
      <c r="Q240" s="26" t="str">
        <f t="shared" si="33"/>
        <v>CVE MITRE nbconvert link</v>
      </c>
      <c r="R240" s="49" t="s">
        <v>10</v>
      </c>
      <c r="S240" s="29" t="str">
        <f t="shared" si="29"/>
        <v>Snyk nbconvert link</v>
      </c>
      <c r="T240" s="36" t="s">
        <v>1746</v>
      </c>
      <c r="U240" s="26" t="str">
        <f t="shared" si="34"/>
        <v>Exploit-DB nbconvert link</v>
      </c>
      <c r="V240" s="49" t="s">
        <v>10</v>
      </c>
      <c r="W240" s="49" t="s">
        <v>32</v>
      </c>
    </row>
    <row r="241" spans="1:23" ht="60" x14ac:dyDescent="0.25">
      <c r="A241" s="38">
        <v>238</v>
      </c>
      <c r="B241" s="37" t="s">
        <v>935</v>
      </c>
      <c r="C241" s="38" t="s">
        <v>936</v>
      </c>
      <c r="D241" s="26" t="str">
        <f t="shared" si="30"/>
        <v>https://pypi.org/project/nbformat/5.7.0</v>
      </c>
      <c r="E241" s="27">
        <v>44845</v>
      </c>
      <c r="F241" s="34" t="s">
        <v>1744</v>
      </c>
      <c r="G241" s="61" t="str">
        <f t="shared" si="31"/>
        <v>https://pypi.org/project/nbformat/5.10.4</v>
      </c>
      <c r="H241" s="32">
        <v>45386</v>
      </c>
      <c r="I241" s="47" t="s">
        <v>1431</v>
      </c>
      <c r="J241" s="38" t="s">
        <v>1367</v>
      </c>
      <c r="K241" s="26" t="s">
        <v>1745</v>
      </c>
      <c r="L241" s="26" t="str">
        <f t="shared" si="36"/>
        <v>https://github.com/jupyter/nbformat/security</v>
      </c>
      <c r="M241" s="31" t="s">
        <v>9</v>
      </c>
      <c r="N241" s="28"/>
      <c r="O241" s="29" t="str">
        <f t="shared" si="32"/>
        <v>NVD NIST nbformat link</v>
      </c>
      <c r="P241" s="49" t="s">
        <v>10</v>
      </c>
      <c r="Q241" s="26" t="str">
        <f t="shared" si="33"/>
        <v>CVE MITRE nbformat link</v>
      </c>
      <c r="R241" s="49" t="s">
        <v>10</v>
      </c>
      <c r="S241" s="29" t="str">
        <f t="shared" ref="S241:S304" si="37">HYPERLINK(CONCATENATE("https://security.snyk.io/vuln/pip?search=",$B241),CONCATENATE("Snyk ",$B241," link"))</f>
        <v>Snyk nbformat link</v>
      </c>
      <c r="T241" s="49" t="s">
        <v>10</v>
      </c>
      <c r="U241" s="26" t="str">
        <f t="shared" si="34"/>
        <v>Exploit-DB nbformat link</v>
      </c>
      <c r="V241" s="49" t="s">
        <v>10</v>
      </c>
      <c r="W241" s="49" t="s">
        <v>32</v>
      </c>
    </row>
    <row r="242" spans="1:23" ht="60" x14ac:dyDescent="0.25">
      <c r="A242" s="38">
        <v>239</v>
      </c>
      <c r="B242" s="37" t="s">
        <v>937</v>
      </c>
      <c r="C242" s="38" t="s">
        <v>938</v>
      </c>
      <c r="D242" s="26" t="str">
        <f t="shared" si="30"/>
        <v>https://pypi.org/project/nest-asyncio/1.5.6</v>
      </c>
      <c r="E242" s="27">
        <v>44834</v>
      </c>
      <c r="F242" s="34" t="s">
        <v>581</v>
      </c>
      <c r="G242" s="61" t="str">
        <f t="shared" si="31"/>
        <v>https://pypi.org/project/nest-asyncio/1.6.0</v>
      </c>
      <c r="H242" s="32">
        <v>45313</v>
      </c>
      <c r="I242" s="47" t="s">
        <v>1611</v>
      </c>
      <c r="J242" s="47" t="s">
        <v>1441</v>
      </c>
      <c r="K242" s="26" t="s">
        <v>1696</v>
      </c>
      <c r="L242" s="26" t="str">
        <f t="shared" si="36"/>
        <v>https://github.com/erdewit/nest_asyncio/security</v>
      </c>
      <c r="M242" s="31" t="s">
        <v>9</v>
      </c>
      <c r="N242" s="58" t="s">
        <v>1697</v>
      </c>
      <c r="O242" s="29" t="str">
        <f t="shared" si="32"/>
        <v>NVD NIST nest-asyncio link</v>
      </c>
      <c r="P242" s="49" t="s">
        <v>10</v>
      </c>
      <c r="Q242" s="26" t="str">
        <f t="shared" si="33"/>
        <v>CVE MITRE nest-asyncio link</v>
      </c>
      <c r="R242" s="49" t="s">
        <v>10</v>
      </c>
      <c r="S242" s="29" t="str">
        <f t="shared" si="37"/>
        <v>Snyk nest-asyncio link</v>
      </c>
      <c r="T242" s="49" t="s">
        <v>10</v>
      </c>
      <c r="U242" s="26" t="str">
        <f t="shared" si="34"/>
        <v>Exploit-DB nest-asyncio link</v>
      </c>
      <c r="V242" s="49" t="s">
        <v>10</v>
      </c>
      <c r="W242" s="49" t="s">
        <v>32</v>
      </c>
    </row>
    <row r="243" spans="1:23" ht="60.75" thickBot="1" x14ac:dyDescent="0.3">
      <c r="A243" s="38">
        <v>240</v>
      </c>
      <c r="B243" s="37" t="s">
        <v>939</v>
      </c>
      <c r="C243" s="38" t="s">
        <v>940</v>
      </c>
      <c r="D243" s="26" t="str">
        <f t="shared" si="30"/>
        <v>https://pypi.org/project/networkx/2.8.4</v>
      </c>
      <c r="E243" s="27">
        <v>44726</v>
      </c>
      <c r="F243" s="34">
        <v>3.5</v>
      </c>
      <c r="G243" s="61" t="str">
        <f t="shared" si="31"/>
        <v>https://pypi.org/project/networkx/3.5</v>
      </c>
      <c r="H243" s="32">
        <v>45806</v>
      </c>
      <c r="I243" s="47" t="s">
        <v>1440</v>
      </c>
      <c r="J243" s="47" t="s">
        <v>1441</v>
      </c>
      <c r="K243" s="26" t="s">
        <v>1691</v>
      </c>
      <c r="L243" s="26" t="str">
        <f t="shared" si="36"/>
        <v>https://github.com/networkx/networkx/security</v>
      </c>
      <c r="M243" s="31" t="s">
        <v>9</v>
      </c>
      <c r="N243" s="28"/>
      <c r="O243" s="29" t="str">
        <f t="shared" si="32"/>
        <v>NVD NIST networkx link</v>
      </c>
      <c r="P243" s="49" t="s">
        <v>10</v>
      </c>
      <c r="Q243" s="26" t="str">
        <f t="shared" si="33"/>
        <v>CVE MITRE networkx link</v>
      </c>
      <c r="R243" s="49" t="s">
        <v>10</v>
      </c>
      <c r="S243" s="29" t="str">
        <f t="shared" si="37"/>
        <v>Snyk networkx link</v>
      </c>
      <c r="T243" s="36" t="s">
        <v>1746</v>
      </c>
      <c r="U243" s="26" t="str">
        <f t="shared" si="34"/>
        <v>Exploit-DB networkx link</v>
      </c>
      <c r="V243" s="49" t="s">
        <v>10</v>
      </c>
      <c r="W243" s="49" t="s">
        <v>32</v>
      </c>
    </row>
    <row r="244" spans="1:23" ht="61.5" thickTop="1" thickBot="1" x14ac:dyDescent="0.3">
      <c r="A244" s="38">
        <v>241</v>
      </c>
      <c r="B244" s="37" t="s">
        <v>941</v>
      </c>
      <c r="C244" s="56">
        <v>3.7</v>
      </c>
      <c r="D244" s="26" t="str">
        <f t="shared" si="30"/>
        <v>https://pypi.org/project/nltk/3.7</v>
      </c>
      <c r="E244" s="27">
        <v>44601</v>
      </c>
      <c r="F244" s="34" t="s">
        <v>1694</v>
      </c>
      <c r="G244" s="61" t="str">
        <f t="shared" si="31"/>
        <v>https://pypi.org/project/nltk/3.9.1</v>
      </c>
      <c r="H244" s="32">
        <v>45523</v>
      </c>
      <c r="I244" s="47" t="s">
        <v>1431</v>
      </c>
      <c r="J244" s="47" t="s">
        <v>1441</v>
      </c>
      <c r="K244" s="26" t="s">
        <v>1695</v>
      </c>
      <c r="L244" s="26" t="str">
        <f t="shared" si="36"/>
        <v>https://github.com/nltk/nltk/security</v>
      </c>
      <c r="M244" s="36" t="s">
        <v>1746</v>
      </c>
      <c r="N244" s="72" t="s">
        <v>1747</v>
      </c>
      <c r="O244" s="29" t="str">
        <f t="shared" si="32"/>
        <v>NVD NIST nltk link</v>
      </c>
      <c r="P244" s="36" t="s">
        <v>1746</v>
      </c>
      <c r="Q244" s="26" t="str">
        <f t="shared" si="33"/>
        <v>CVE MITRE nltk link</v>
      </c>
      <c r="R244" s="36" t="s">
        <v>1746</v>
      </c>
      <c r="S244" s="29" t="str">
        <f t="shared" si="37"/>
        <v>Snyk nltk link</v>
      </c>
      <c r="T244" s="36" t="s">
        <v>1746</v>
      </c>
      <c r="U244" s="26" t="str">
        <f t="shared" si="34"/>
        <v>Exploit-DB nltk link</v>
      </c>
      <c r="V244" s="49" t="s">
        <v>10</v>
      </c>
      <c r="W244" s="49" t="s">
        <v>32</v>
      </c>
    </row>
    <row r="245" spans="1:23" ht="60.75" thickTop="1" x14ac:dyDescent="0.25">
      <c r="A245" s="38">
        <v>242</v>
      </c>
      <c r="B245" s="37" t="s">
        <v>942</v>
      </c>
      <c r="C245" s="38" t="s">
        <v>943</v>
      </c>
      <c r="D245" s="26" t="str">
        <f t="shared" si="30"/>
        <v>https://pypi.org/project/nose/1.3.7</v>
      </c>
      <c r="E245" s="27">
        <v>42157</v>
      </c>
      <c r="F245" s="34" t="s">
        <v>943</v>
      </c>
      <c r="G245" s="61" t="str">
        <f t="shared" si="31"/>
        <v>https://pypi.org/project/nose/1.3.7</v>
      </c>
      <c r="H245" s="32">
        <v>42157</v>
      </c>
      <c r="I245" s="47" t="s">
        <v>1367</v>
      </c>
      <c r="J245" s="47" t="s">
        <v>1441</v>
      </c>
      <c r="K245" s="26" t="s">
        <v>1689</v>
      </c>
      <c r="L245" s="26" t="str">
        <f t="shared" si="36"/>
        <v>https://github.com/nose-devs/nose/security</v>
      </c>
      <c r="M245" s="31" t="s">
        <v>9</v>
      </c>
      <c r="N245" s="28"/>
      <c r="O245" s="29" t="str">
        <f t="shared" si="32"/>
        <v>NVD NIST nose link</v>
      </c>
      <c r="P245" s="36" t="s">
        <v>1746</v>
      </c>
      <c r="Q245" s="26" t="str">
        <f t="shared" si="33"/>
        <v>CVE MITRE nose link</v>
      </c>
      <c r="R245" s="36" t="s">
        <v>1746</v>
      </c>
      <c r="S245" s="29" t="str">
        <f t="shared" si="37"/>
        <v>Snyk nose link</v>
      </c>
      <c r="T245" s="49" t="s">
        <v>10</v>
      </c>
      <c r="U245" s="26" t="str">
        <f t="shared" si="34"/>
        <v>Exploit-DB nose link</v>
      </c>
      <c r="V245" s="49" t="s">
        <v>10</v>
      </c>
      <c r="W245" s="49" t="s">
        <v>32</v>
      </c>
    </row>
    <row r="246" spans="1:23" ht="60" x14ac:dyDescent="0.25">
      <c r="A246" s="38">
        <v>243</v>
      </c>
      <c r="B246" s="37" t="s">
        <v>944</v>
      </c>
      <c r="C246" s="38" t="s">
        <v>934</v>
      </c>
      <c r="D246" s="26" t="str">
        <f t="shared" si="30"/>
        <v>https://pypi.org/project/notebook/6.5.4</v>
      </c>
      <c r="E246" s="27">
        <v>45023</v>
      </c>
      <c r="F246" s="34" t="s">
        <v>1754</v>
      </c>
      <c r="G246" s="61" t="str">
        <f t="shared" si="31"/>
        <v>https://pypi.org/project/notebook/7.4.4</v>
      </c>
      <c r="H246" s="32">
        <v>45838</v>
      </c>
      <c r="I246" s="47" t="s">
        <v>1431</v>
      </c>
      <c r="J246" s="47" t="s">
        <v>1367</v>
      </c>
      <c r="K246" s="26" t="s">
        <v>1755</v>
      </c>
      <c r="L246" s="26" t="str">
        <f t="shared" si="36"/>
        <v>https://github.com/jupyter/notebook/security</v>
      </c>
      <c r="M246" s="36" t="s">
        <v>1746</v>
      </c>
      <c r="N246" s="28"/>
      <c r="O246" s="29" t="str">
        <f t="shared" si="32"/>
        <v>NVD NIST notebook link</v>
      </c>
      <c r="P246" s="64" t="s">
        <v>1493</v>
      </c>
      <c r="Q246" s="26" t="str">
        <f t="shared" si="33"/>
        <v>CVE MITRE notebook link</v>
      </c>
      <c r="R246" s="64" t="s">
        <v>1493</v>
      </c>
      <c r="S246" s="29" t="str">
        <f t="shared" si="37"/>
        <v>Snyk notebook link</v>
      </c>
      <c r="T246" s="36" t="s">
        <v>1746</v>
      </c>
      <c r="U246" s="26" t="str">
        <f t="shared" si="34"/>
        <v>Exploit-DB notebook link</v>
      </c>
      <c r="V246" s="49" t="s">
        <v>10</v>
      </c>
      <c r="W246" s="64" t="s">
        <v>1493</v>
      </c>
    </row>
    <row r="247" spans="1:23" ht="60" x14ac:dyDescent="0.25">
      <c r="A247" s="38">
        <v>244</v>
      </c>
      <c r="B247" s="37" t="s">
        <v>945</v>
      </c>
      <c r="C247" s="38" t="s">
        <v>946</v>
      </c>
      <c r="D247" s="26" t="str">
        <f t="shared" si="30"/>
        <v>https://pypi.org/project/notebook_shim/0.2.2</v>
      </c>
      <c r="E247" s="27">
        <v>44868</v>
      </c>
      <c r="F247" s="34" t="s">
        <v>854</v>
      </c>
      <c r="G247" s="61" t="str">
        <f t="shared" si="31"/>
        <v>https://pypi.org/project/notebook_shim/0.2.4</v>
      </c>
      <c r="H247" s="32">
        <v>45337</v>
      </c>
      <c r="I247" s="47" t="s">
        <v>1446</v>
      </c>
      <c r="J247" s="47" t="s">
        <v>1367</v>
      </c>
      <c r="K247" s="26" t="s">
        <v>1756</v>
      </c>
      <c r="L247" s="26" t="str">
        <f t="shared" si="36"/>
        <v>https://github.com/jupyter/notebook_shim/security</v>
      </c>
      <c r="M247" s="31" t="s">
        <v>9</v>
      </c>
      <c r="N247" s="28"/>
      <c r="O247" s="29" t="str">
        <f t="shared" si="32"/>
        <v>NVD NIST notebook_shim link</v>
      </c>
      <c r="P247" s="49" t="s">
        <v>10</v>
      </c>
      <c r="Q247" s="26" t="str">
        <f t="shared" si="33"/>
        <v>CVE MITRE notebook_shim link</v>
      </c>
      <c r="R247" s="49" t="s">
        <v>10</v>
      </c>
      <c r="S247" s="29" t="str">
        <f t="shared" si="37"/>
        <v>Snyk notebook_shim link</v>
      </c>
      <c r="T247" s="49" t="s">
        <v>10</v>
      </c>
      <c r="U247" s="26" t="str">
        <f t="shared" si="34"/>
        <v>Exploit-DB notebook_shim link</v>
      </c>
      <c r="V247" s="49" t="s">
        <v>10</v>
      </c>
      <c r="W247" s="49" t="s">
        <v>32</v>
      </c>
    </row>
    <row r="248" spans="1:23" ht="45" x14ac:dyDescent="0.25">
      <c r="A248" s="38">
        <v>245</v>
      </c>
      <c r="B248" s="37" t="s">
        <v>947</v>
      </c>
      <c r="C248" s="38" t="s">
        <v>948</v>
      </c>
      <c r="D248" s="26" t="str">
        <f t="shared" si="30"/>
        <v>https://pypi.org/project/numba/0.57.0</v>
      </c>
      <c r="E248" s="27">
        <v>45049</v>
      </c>
      <c r="F248" s="34" t="s">
        <v>1757</v>
      </c>
      <c r="G248" s="61" t="str">
        <f t="shared" si="31"/>
        <v>https://pypi.org/project/numba/0.61.2</v>
      </c>
      <c r="H248" s="32">
        <v>45756</v>
      </c>
      <c r="I248" s="47" t="s">
        <v>1431</v>
      </c>
      <c r="J248" s="47" t="s">
        <v>1445</v>
      </c>
      <c r="K248" s="26" t="s">
        <v>1758</v>
      </c>
      <c r="L248" s="26" t="str">
        <f t="shared" si="36"/>
        <v>https://github.com/numba/numba/security</v>
      </c>
      <c r="M248" s="31" t="s">
        <v>9</v>
      </c>
      <c r="N248" s="28"/>
      <c r="O248" s="29" t="str">
        <f t="shared" si="32"/>
        <v>NVD NIST numba link</v>
      </c>
      <c r="P248" s="36" t="s">
        <v>1746</v>
      </c>
      <c r="Q248" s="26" t="str">
        <f t="shared" si="33"/>
        <v>CVE MITRE numba link</v>
      </c>
      <c r="R248" s="49" t="s">
        <v>10</v>
      </c>
      <c r="S248" s="29" t="str">
        <f t="shared" si="37"/>
        <v>Snyk numba link</v>
      </c>
      <c r="T248" s="36" t="s">
        <v>31</v>
      </c>
      <c r="U248" s="26" t="str">
        <f t="shared" si="34"/>
        <v>Exploit-DB numba link</v>
      </c>
      <c r="V248" s="49" t="s">
        <v>10</v>
      </c>
      <c r="W248" s="49" t="s">
        <v>32</v>
      </c>
    </row>
    <row r="249" spans="1:23" ht="60" x14ac:dyDescent="0.25">
      <c r="A249" s="38">
        <v>246</v>
      </c>
      <c r="B249" s="37" t="s">
        <v>949</v>
      </c>
      <c r="C249" s="38" t="s">
        <v>940</v>
      </c>
      <c r="D249" s="26" t="str">
        <f t="shared" si="30"/>
        <v>https://pypi.org/project/numexpr/2.8.4</v>
      </c>
      <c r="E249" s="27">
        <v>44860</v>
      </c>
      <c r="F249" s="34" t="s">
        <v>583</v>
      </c>
      <c r="G249" s="61" t="str">
        <f t="shared" si="31"/>
        <v>https://pypi.org/project/numexpr/2.11.0</v>
      </c>
      <c r="H249" s="32">
        <v>45817</v>
      </c>
      <c r="I249" s="47" t="s">
        <v>1432</v>
      </c>
      <c r="J249" s="60" t="s">
        <v>1438</v>
      </c>
      <c r="K249" s="26" t="s">
        <v>1759</v>
      </c>
      <c r="L249" s="26" t="str">
        <f t="shared" si="36"/>
        <v>https://github.com/pydata/numexpr/security</v>
      </c>
      <c r="M249" s="31" t="s">
        <v>9</v>
      </c>
      <c r="N249" s="28"/>
      <c r="O249" s="29" t="str">
        <f t="shared" si="32"/>
        <v>NVD NIST numexpr link</v>
      </c>
      <c r="P249" s="36" t="s">
        <v>1746</v>
      </c>
      <c r="Q249" s="26" t="str">
        <f t="shared" si="33"/>
        <v>CVE MITRE numexpr link</v>
      </c>
      <c r="R249" s="36" t="s">
        <v>31</v>
      </c>
      <c r="S249" s="29" t="str">
        <f t="shared" si="37"/>
        <v>Snyk numexpr link</v>
      </c>
      <c r="T249" s="49" t="s">
        <v>10</v>
      </c>
      <c r="U249" s="26" t="str">
        <f t="shared" si="34"/>
        <v>Exploit-DB numexpr link</v>
      </c>
      <c r="V249" s="49" t="s">
        <v>10</v>
      </c>
      <c r="W249" s="49" t="s">
        <v>32</v>
      </c>
    </row>
    <row r="250" spans="1:23" ht="45" x14ac:dyDescent="0.25">
      <c r="A250" s="38">
        <v>247</v>
      </c>
      <c r="B250" s="37" t="s">
        <v>28</v>
      </c>
      <c r="C250" s="38" t="s">
        <v>950</v>
      </c>
      <c r="D250" s="26" t="str">
        <f t="shared" si="30"/>
        <v>https://pypi.org/project/numpy/1.24.3</v>
      </c>
      <c r="E250" s="27">
        <v>45039</v>
      </c>
      <c r="F250" s="34" t="s">
        <v>1648</v>
      </c>
      <c r="G250" s="61" t="str">
        <f t="shared" si="31"/>
        <v>https://pypi.org/project/numpy/2.3.1</v>
      </c>
      <c r="H250" s="32">
        <v>45829</v>
      </c>
      <c r="I250" s="47" t="s">
        <v>1440</v>
      </c>
      <c r="J250" s="47" t="s">
        <v>1441</v>
      </c>
      <c r="K250" s="26" t="s">
        <v>1651</v>
      </c>
      <c r="L250" s="26" t="str">
        <f t="shared" si="36"/>
        <v>https://github.com/numpy/numpy/security</v>
      </c>
      <c r="M250" s="31" t="s">
        <v>9</v>
      </c>
      <c r="N250" s="28"/>
      <c r="O250" s="29" t="str">
        <f t="shared" si="32"/>
        <v>NVD NIST numpy link</v>
      </c>
      <c r="P250" s="36" t="s">
        <v>1746</v>
      </c>
      <c r="Q250" s="26" t="str">
        <f t="shared" si="33"/>
        <v>CVE MITRE numpy link</v>
      </c>
      <c r="R250" s="36" t="s">
        <v>31</v>
      </c>
      <c r="S250" s="29" t="str">
        <f t="shared" si="37"/>
        <v>Snyk numpy link</v>
      </c>
      <c r="T250" s="36" t="s">
        <v>31</v>
      </c>
      <c r="U250" s="26" t="str">
        <f t="shared" si="34"/>
        <v>Exploit-DB numpy link</v>
      </c>
      <c r="V250" s="49" t="s">
        <v>10</v>
      </c>
      <c r="W250" s="49" t="s">
        <v>32</v>
      </c>
    </row>
    <row r="251" spans="1:23" ht="60" x14ac:dyDescent="0.25">
      <c r="A251" s="38">
        <v>248</v>
      </c>
      <c r="B251" s="37" t="s">
        <v>951</v>
      </c>
      <c r="C251" s="38" t="s">
        <v>952</v>
      </c>
      <c r="D251" s="26" t="str">
        <f t="shared" si="30"/>
        <v>https://pypi.org/project/numpydoc/1.5.0</v>
      </c>
      <c r="E251" s="27">
        <v>44843</v>
      </c>
      <c r="F251" s="34" t="s">
        <v>1507</v>
      </c>
      <c r="G251" s="61" t="str">
        <f t="shared" si="31"/>
        <v>https://pypi.org/project/numpydoc/1.9.0</v>
      </c>
      <c r="H251" s="32">
        <v>45832</v>
      </c>
      <c r="I251" s="47" t="s">
        <v>1446</v>
      </c>
      <c r="J251" s="47" t="s">
        <v>1441</v>
      </c>
      <c r="K251" s="26" t="s">
        <v>1761</v>
      </c>
      <c r="L251" s="26" t="str">
        <f t="shared" si="36"/>
        <v>https://github.com/numpy/numpydoc/security</v>
      </c>
      <c r="M251" s="31" t="s">
        <v>9</v>
      </c>
      <c r="N251" s="28"/>
      <c r="O251" s="29" t="str">
        <f t="shared" si="32"/>
        <v>NVD NIST numpydoc link</v>
      </c>
      <c r="P251" s="49" t="s">
        <v>10</v>
      </c>
      <c r="Q251" s="26" t="str">
        <f t="shared" si="33"/>
        <v>CVE MITRE numpydoc link</v>
      </c>
      <c r="R251" s="49" t="s">
        <v>10</v>
      </c>
      <c r="S251" s="29" t="str">
        <f t="shared" si="37"/>
        <v>Snyk numpydoc link</v>
      </c>
      <c r="T251" s="49" t="s">
        <v>10</v>
      </c>
      <c r="U251" s="26" t="str">
        <f t="shared" si="34"/>
        <v>Exploit-DB numpydoc link</v>
      </c>
      <c r="V251" s="49" t="s">
        <v>10</v>
      </c>
      <c r="W251" s="49" t="s">
        <v>32</v>
      </c>
    </row>
    <row r="252" spans="1:23" ht="60" x14ac:dyDescent="0.25">
      <c r="A252" s="38">
        <v>249</v>
      </c>
      <c r="B252" s="37" t="s">
        <v>953</v>
      </c>
      <c r="C252" s="38">
        <v>0.46</v>
      </c>
      <c r="D252" s="26" t="str">
        <f t="shared" si="30"/>
        <v>https://pypi.org/project/olefile/0.46</v>
      </c>
      <c r="E252" s="27">
        <v>43354</v>
      </c>
      <c r="F252" s="34">
        <v>0.47</v>
      </c>
      <c r="G252" s="61" t="str">
        <f t="shared" si="31"/>
        <v>https://pypi.org/project/olefile/0.47</v>
      </c>
      <c r="H252" s="32">
        <v>45262</v>
      </c>
      <c r="I252" s="47" t="s">
        <v>1519</v>
      </c>
      <c r="J252" s="47" t="s">
        <v>1441</v>
      </c>
      <c r="K252" s="26" t="s">
        <v>1760</v>
      </c>
      <c r="L252" s="26" t="str">
        <f t="shared" si="36"/>
        <v>https://github.com/decalage2/olefile/security</v>
      </c>
      <c r="M252" s="31" t="s">
        <v>9</v>
      </c>
      <c r="N252" s="28"/>
      <c r="O252" s="29" t="str">
        <f t="shared" si="32"/>
        <v>NVD NIST olefile link</v>
      </c>
      <c r="P252" s="49" t="s">
        <v>10</v>
      </c>
      <c r="Q252" s="26" t="str">
        <f t="shared" si="33"/>
        <v>CVE MITRE olefile link</v>
      </c>
      <c r="R252" s="49" t="s">
        <v>10</v>
      </c>
      <c r="S252" s="29" t="str">
        <f t="shared" si="37"/>
        <v>Snyk olefile link</v>
      </c>
      <c r="T252" s="49" t="s">
        <v>10</v>
      </c>
      <c r="U252" s="26" t="str">
        <f t="shared" si="34"/>
        <v>Exploit-DB olefile link</v>
      </c>
      <c r="V252" s="49" t="s">
        <v>10</v>
      </c>
      <c r="W252" s="49" t="s">
        <v>32</v>
      </c>
    </row>
    <row r="253" spans="1:23" ht="60" x14ac:dyDescent="0.25">
      <c r="A253" s="38">
        <v>250</v>
      </c>
      <c r="B253" s="37" t="s">
        <v>33</v>
      </c>
      <c r="C253" s="38" t="s">
        <v>954</v>
      </c>
      <c r="D253" s="26" t="str">
        <f t="shared" ref="D253:D316" si="38">HYPERLINK(_xlfn.CONCAT("https://pypi.org/project/",$B253,"/",$C253))</f>
        <v>https://pypi.org/project/openpyxl/3.0.10</v>
      </c>
      <c r="E253" s="27">
        <v>44701</v>
      </c>
      <c r="F253" s="34" t="s">
        <v>1750</v>
      </c>
      <c r="G253" s="61" t="str">
        <f t="shared" si="31"/>
        <v>https://pypi.org/project/openpyxl/3.1.5</v>
      </c>
      <c r="H253" s="32">
        <v>45411</v>
      </c>
      <c r="I253" s="47" t="s">
        <v>1431</v>
      </c>
      <c r="J253" s="47" t="s">
        <v>1441</v>
      </c>
      <c r="K253" s="26" t="s">
        <v>1753</v>
      </c>
      <c r="L253" s="47" t="s">
        <v>1367</v>
      </c>
      <c r="M253" s="47" t="s">
        <v>1367</v>
      </c>
      <c r="N253" s="28"/>
      <c r="O253" s="29" t="str">
        <f t="shared" si="32"/>
        <v>NVD NIST openpyxl link</v>
      </c>
      <c r="P253" s="36" t="s">
        <v>1746</v>
      </c>
      <c r="Q253" s="26" t="str">
        <f t="shared" si="33"/>
        <v>CVE MITRE openpyxl link</v>
      </c>
      <c r="R253" s="36" t="s">
        <v>1746</v>
      </c>
      <c r="S253" s="29" t="str">
        <f t="shared" si="37"/>
        <v>Snyk openpyxl link</v>
      </c>
      <c r="T253" s="36" t="s">
        <v>1746</v>
      </c>
      <c r="U253" s="26" t="str">
        <f t="shared" si="34"/>
        <v>Exploit-DB openpyxl link</v>
      </c>
      <c r="V253" s="49" t="s">
        <v>10</v>
      </c>
      <c r="W253" s="49" t="s">
        <v>32</v>
      </c>
    </row>
    <row r="254" spans="1:23" ht="60" x14ac:dyDescent="0.25">
      <c r="A254" s="38">
        <v>251</v>
      </c>
      <c r="B254" s="37" t="s">
        <v>955</v>
      </c>
      <c r="C254" s="49" t="s">
        <v>604</v>
      </c>
      <c r="D254" s="26" t="str">
        <f t="shared" si="38"/>
        <v>https://pypi.org/project/ordered-set/4.1.0</v>
      </c>
      <c r="E254" s="27">
        <v>44678</v>
      </c>
      <c r="F254" s="55" t="s">
        <v>604</v>
      </c>
      <c r="G254" s="61" t="str">
        <f t="shared" si="31"/>
        <v>https://pypi.org/project/ordered-set/4.1.0</v>
      </c>
      <c r="H254" s="32">
        <v>44678</v>
      </c>
      <c r="I254" s="47" t="s">
        <v>1446</v>
      </c>
      <c r="J254" s="47" t="s">
        <v>1441</v>
      </c>
      <c r="K254" s="26" t="s">
        <v>1763</v>
      </c>
      <c r="L254" s="26" t="str">
        <f t="shared" si="36"/>
        <v>https://github.com/rspeer/ordered-set/security</v>
      </c>
      <c r="M254" s="31" t="s">
        <v>9</v>
      </c>
      <c r="N254" s="28"/>
      <c r="O254" s="29" t="str">
        <f t="shared" si="32"/>
        <v>NVD NIST ordered-set link</v>
      </c>
      <c r="P254" s="49" t="s">
        <v>10</v>
      </c>
      <c r="Q254" s="26" t="str">
        <f t="shared" si="33"/>
        <v>CVE MITRE ordered-set link</v>
      </c>
      <c r="R254" s="49" t="s">
        <v>10</v>
      </c>
      <c r="S254" s="29" t="str">
        <f t="shared" si="37"/>
        <v>Snyk ordered-set link</v>
      </c>
      <c r="T254" s="49" t="s">
        <v>10</v>
      </c>
      <c r="U254" s="26" t="str">
        <f t="shared" si="34"/>
        <v>Exploit-DB ordered-set link</v>
      </c>
      <c r="V254" s="49" t="s">
        <v>10</v>
      </c>
      <c r="W254" s="49" t="s">
        <v>32</v>
      </c>
    </row>
    <row r="255" spans="1:23" ht="60" x14ac:dyDescent="0.25">
      <c r="A255" s="38">
        <v>252</v>
      </c>
      <c r="B255" s="37" t="s">
        <v>956</v>
      </c>
      <c r="C255" s="38" t="s">
        <v>1764</v>
      </c>
      <c r="D255" s="26" t="str">
        <f t="shared" si="38"/>
        <v>https://pypi.org/project/packaging/23.0.</v>
      </c>
      <c r="E255" s="27">
        <v>44935</v>
      </c>
      <c r="F255" s="34">
        <v>25</v>
      </c>
      <c r="G255" s="61" t="str">
        <f t="shared" si="31"/>
        <v>https://pypi.org/project/packaging/25</v>
      </c>
      <c r="H255" s="32">
        <v>45766</v>
      </c>
      <c r="I255" s="47" t="s">
        <v>1431</v>
      </c>
      <c r="J255" s="47" t="s">
        <v>1441</v>
      </c>
      <c r="K255" s="26" t="s">
        <v>1765</v>
      </c>
      <c r="L255" s="26" t="str">
        <f t="shared" si="36"/>
        <v>https://github.com/pypa/packaging/security</v>
      </c>
      <c r="M255" s="31" t="s">
        <v>9</v>
      </c>
      <c r="N255" s="28"/>
      <c r="O255" s="29" t="str">
        <f t="shared" si="32"/>
        <v>NVD NIST packaging link</v>
      </c>
      <c r="P255" s="64" t="s">
        <v>1493</v>
      </c>
      <c r="Q255" s="26" t="str">
        <f t="shared" si="33"/>
        <v>CVE MITRE packaging link</v>
      </c>
      <c r="R255" s="64" t="s">
        <v>1493</v>
      </c>
      <c r="S255" s="29" t="str">
        <f t="shared" si="37"/>
        <v>Snyk packaging link</v>
      </c>
      <c r="T255" s="49" t="s">
        <v>10</v>
      </c>
      <c r="U255" s="26" t="str">
        <f t="shared" si="34"/>
        <v>Exploit-DB packaging link</v>
      </c>
      <c r="V255" s="49" t="s">
        <v>10</v>
      </c>
      <c r="W255" s="64" t="s">
        <v>1493</v>
      </c>
    </row>
    <row r="256" spans="1:23" ht="60" x14ac:dyDescent="0.25">
      <c r="A256" s="38">
        <v>253</v>
      </c>
      <c r="B256" s="37" t="s">
        <v>26</v>
      </c>
      <c r="C256" s="38" t="s">
        <v>748</v>
      </c>
      <c r="D256" s="26" t="str">
        <f t="shared" si="38"/>
        <v>https://pypi.org/project/pandas/2.2.2</v>
      </c>
      <c r="E256" s="27">
        <v>45393</v>
      </c>
      <c r="F256" s="34" t="s">
        <v>1106</v>
      </c>
      <c r="G256" s="61" t="str">
        <f t="shared" si="31"/>
        <v>https://pypi.org/project/pandas/2.3.0</v>
      </c>
      <c r="H256" s="32">
        <v>45813</v>
      </c>
      <c r="I256" s="47" t="s">
        <v>1433</v>
      </c>
      <c r="J256" s="47" t="s">
        <v>1441</v>
      </c>
      <c r="K256" s="26" t="s">
        <v>1647</v>
      </c>
      <c r="L256" s="26" t="str">
        <f t="shared" si="36"/>
        <v>https://github.com/pandas-dev/pandas/security</v>
      </c>
      <c r="M256" s="31" t="s">
        <v>9</v>
      </c>
      <c r="N256" s="28"/>
      <c r="O256" s="29" t="str">
        <f t="shared" si="32"/>
        <v>NVD NIST pandas link</v>
      </c>
      <c r="P256" s="36" t="s">
        <v>31</v>
      </c>
      <c r="Q256" s="26" t="str">
        <f t="shared" si="33"/>
        <v>CVE MITRE pandas link</v>
      </c>
      <c r="R256" s="36" t="s">
        <v>31</v>
      </c>
      <c r="S256" s="29" t="str">
        <f t="shared" si="37"/>
        <v>Snyk pandas link</v>
      </c>
      <c r="T256" s="36" t="s">
        <v>31</v>
      </c>
      <c r="U256" s="26" t="str">
        <f t="shared" si="34"/>
        <v>Exploit-DB pandas link</v>
      </c>
      <c r="V256" s="49" t="s">
        <v>10</v>
      </c>
      <c r="W256" s="49" t="s">
        <v>32</v>
      </c>
    </row>
    <row r="257" spans="1:23" ht="60" x14ac:dyDescent="0.25">
      <c r="A257" s="38">
        <v>254</v>
      </c>
      <c r="B257" s="37" t="s">
        <v>957</v>
      </c>
      <c r="C257" s="38" t="s">
        <v>952</v>
      </c>
      <c r="D257" s="26" t="str">
        <f t="shared" si="38"/>
        <v>https://pypi.org/project/pandocfilters/1.5.0</v>
      </c>
      <c r="E257" s="27">
        <v>44453</v>
      </c>
      <c r="F257" s="34" t="s">
        <v>567</v>
      </c>
      <c r="G257" s="61" t="str">
        <f t="shared" si="31"/>
        <v>https://pypi.org/project/pandocfilters/1.5.1</v>
      </c>
      <c r="H257" s="32">
        <v>45310</v>
      </c>
      <c r="I257" s="47" t="s">
        <v>1581</v>
      </c>
      <c r="J257" s="47" t="s">
        <v>1481</v>
      </c>
      <c r="K257" s="26" t="s">
        <v>1771</v>
      </c>
      <c r="L257" s="26" t="str">
        <f t="shared" si="36"/>
        <v>https://github.com/jgm/pandocfilters/security</v>
      </c>
      <c r="M257" s="31" t="s">
        <v>9</v>
      </c>
      <c r="N257" s="28"/>
      <c r="O257" s="29" t="str">
        <f t="shared" si="32"/>
        <v>NVD NIST pandocfilters link</v>
      </c>
      <c r="P257" s="49" t="s">
        <v>10</v>
      </c>
      <c r="Q257" s="26" t="str">
        <f t="shared" si="33"/>
        <v>CVE MITRE pandocfilters link</v>
      </c>
      <c r="R257" s="49" t="s">
        <v>10</v>
      </c>
      <c r="S257" s="29" t="str">
        <f t="shared" si="37"/>
        <v>Snyk pandocfilters link</v>
      </c>
      <c r="T257" s="49" t="s">
        <v>10</v>
      </c>
      <c r="U257" s="26" t="str">
        <f t="shared" si="34"/>
        <v>Exploit-DB pandocfilters link</v>
      </c>
      <c r="V257" s="49" t="s">
        <v>10</v>
      </c>
      <c r="W257" s="49" t="s">
        <v>32</v>
      </c>
    </row>
    <row r="258" spans="1:23" ht="60" x14ac:dyDescent="0.25">
      <c r="A258" s="38">
        <v>255</v>
      </c>
      <c r="B258" s="37" t="s">
        <v>958</v>
      </c>
      <c r="C258" s="38" t="s">
        <v>678</v>
      </c>
      <c r="D258" s="26" t="str">
        <f t="shared" si="38"/>
        <v>https://pypi.org/project/panel/1.1.0</v>
      </c>
      <c r="E258" s="27">
        <v>45083</v>
      </c>
      <c r="F258" s="34" t="s">
        <v>1772</v>
      </c>
      <c r="G258" s="61" t="str">
        <f t="shared" si="31"/>
        <v>https://pypi.org/project/panel/1.7.2</v>
      </c>
      <c r="H258" s="32">
        <v>45835</v>
      </c>
      <c r="I258" s="47" t="s">
        <v>1432</v>
      </c>
      <c r="J258" s="47" t="s">
        <v>1441</v>
      </c>
      <c r="K258" s="26" t="s">
        <v>1773</v>
      </c>
      <c r="L258" s="26" t="str">
        <f t="shared" si="36"/>
        <v>https://github.com/holoviz/panel/security</v>
      </c>
      <c r="M258" s="31" t="s">
        <v>9</v>
      </c>
      <c r="N258" s="28"/>
      <c r="O258" s="29" t="str">
        <f t="shared" si="32"/>
        <v>NVD NIST panel link</v>
      </c>
      <c r="P258" s="64" t="s">
        <v>1493</v>
      </c>
      <c r="Q258" s="26" t="str">
        <f t="shared" si="33"/>
        <v>CVE MITRE panel link</v>
      </c>
      <c r="R258" s="64" t="s">
        <v>1493</v>
      </c>
      <c r="S258" s="29" t="str">
        <f t="shared" si="37"/>
        <v>Snyk panel link</v>
      </c>
      <c r="T258" s="36" t="s">
        <v>31</v>
      </c>
      <c r="U258" s="26" t="str">
        <f t="shared" si="34"/>
        <v>Exploit-DB panel link</v>
      </c>
      <c r="V258" s="36" t="s">
        <v>31</v>
      </c>
      <c r="W258" s="64" t="s">
        <v>1493</v>
      </c>
    </row>
    <row r="259" spans="1:23" ht="60" x14ac:dyDescent="0.25">
      <c r="A259" s="38">
        <v>256</v>
      </c>
      <c r="B259" s="37" t="s">
        <v>959</v>
      </c>
      <c r="C259" s="38" t="s">
        <v>960</v>
      </c>
      <c r="D259" s="26" t="str">
        <f t="shared" si="38"/>
        <v>https://pypi.org/project/param/1.13.0</v>
      </c>
      <c r="E259" s="27">
        <v>44999</v>
      </c>
      <c r="F259" s="34" t="s">
        <v>633</v>
      </c>
      <c r="G259" s="61" t="str">
        <f t="shared" ref="G259:G322" si="39">HYPERLINK(_xlfn.CONCAT("https://pypi.org/project/",$B259,"/",$F259))</f>
        <v>https://pypi.org/project/param/2.2.1</v>
      </c>
      <c r="H259" s="32">
        <v>45820</v>
      </c>
      <c r="I259" s="47" t="s">
        <v>1774</v>
      </c>
      <c r="J259" s="47" t="s">
        <v>1441</v>
      </c>
      <c r="K259" s="26" t="s">
        <v>1776</v>
      </c>
      <c r="L259" s="26" t="str">
        <f t="shared" si="36"/>
        <v>https://github.com/holoviz/param/security</v>
      </c>
      <c r="M259" s="31" t="s">
        <v>9</v>
      </c>
      <c r="N259" s="28"/>
      <c r="O259" s="29" t="str">
        <f t="shared" ref="O259:O322" si="40">HYPERLINK(_xlfn.CONCAT("https://nvd.nist.gov/vuln/search/results?form_type=Basic&amp;results_type=overview&amp;query=",$B259,"&amp;search_type=all&amp;isCpeNameSearch=false"),CONCATENATE("NVD NIST ",$B259," link"))</f>
        <v>NVD NIST param link</v>
      </c>
      <c r="P259" s="64" t="s">
        <v>1493</v>
      </c>
      <c r="Q259" s="26" t="str">
        <f t="shared" ref="Q259:Q322" si="41">HYPERLINK(CONCATENATE("https://cve.mitre.org/cgi-bin/cvekey.cgi?keyword=",$B259),CONCATENATE("CVE MITRE ",$B259," link"))</f>
        <v>CVE MITRE param link</v>
      </c>
      <c r="R259" s="64" t="s">
        <v>1493</v>
      </c>
      <c r="S259" s="29" t="str">
        <f t="shared" si="37"/>
        <v>Snyk param link</v>
      </c>
      <c r="T259" s="36" t="s">
        <v>31</v>
      </c>
      <c r="U259" s="26" t="str">
        <f t="shared" si="34"/>
        <v>Exploit-DB param link</v>
      </c>
      <c r="V259" s="36" t="s">
        <v>31</v>
      </c>
      <c r="W259" s="64" t="s">
        <v>1493</v>
      </c>
    </row>
    <row r="260" spans="1:23" ht="60" x14ac:dyDescent="0.25">
      <c r="A260" s="38">
        <v>257</v>
      </c>
      <c r="B260" s="37" t="s">
        <v>961</v>
      </c>
      <c r="C260" s="56" t="s">
        <v>962</v>
      </c>
      <c r="D260" s="26" t="str">
        <f t="shared" si="38"/>
        <v>https://pypi.org/project/paramiko/2.8.1</v>
      </c>
      <c r="E260" s="27">
        <v>44529</v>
      </c>
      <c r="F260" s="34" t="s">
        <v>1775</v>
      </c>
      <c r="G260" s="61" t="str">
        <f t="shared" si="39"/>
        <v>https://pypi.org/project/paramiko/3.5.1</v>
      </c>
      <c r="H260" s="32">
        <v>45692</v>
      </c>
      <c r="I260" s="47" t="s">
        <v>1447</v>
      </c>
      <c r="J260" s="47" t="s">
        <v>1441</v>
      </c>
      <c r="K260" s="26" t="s">
        <v>1777</v>
      </c>
      <c r="L260" s="26" t="str">
        <f t="shared" si="36"/>
        <v>https://github.com/paramiko/paramiko/security</v>
      </c>
      <c r="M260" s="31" t="s">
        <v>9</v>
      </c>
      <c r="N260" s="58" t="s">
        <v>1801</v>
      </c>
      <c r="O260" s="29" t="str">
        <f t="shared" si="40"/>
        <v>NVD NIST paramiko link</v>
      </c>
      <c r="P260" s="36" t="s">
        <v>31</v>
      </c>
      <c r="Q260" s="26" t="str">
        <f t="shared" si="41"/>
        <v>CVE MITRE paramiko link</v>
      </c>
      <c r="R260" s="36" t="s">
        <v>31</v>
      </c>
      <c r="S260" s="29" t="str">
        <f t="shared" si="37"/>
        <v>Snyk paramiko link</v>
      </c>
      <c r="T260" s="36" t="s">
        <v>31</v>
      </c>
      <c r="U260" s="26" t="str">
        <f t="shared" ref="U260:U323" si="42">HYPERLINK(CONCATENATE("https://www.exploit-db.com/search?q=",$B260,"&amp;verified=true"),CONCATENATE("Exploit-DB ",$B260," link"))</f>
        <v>Exploit-DB paramiko link</v>
      </c>
      <c r="V260" s="49" t="s">
        <v>10</v>
      </c>
      <c r="W260" s="49" t="s">
        <v>32</v>
      </c>
    </row>
    <row r="261" spans="1:23" ht="60" x14ac:dyDescent="0.25">
      <c r="A261" s="38">
        <v>258</v>
      </c>
      <c r="B261" s="37" t="s">
        <v>963</v>
      </c>
      <c r="C261" s="38">
        <v>2.6</v>
      </c>
      <c r="D261" s="26" t="str">
        <f t="shared" si="38"/>
        <v>https://pypi.org/project/parsedatetime/2.6</v>
      </c>
      <c r="E261" s="27">
        <v>43983</v>
      </c>
      <c r="F261" s="34">
        <v>2.6</v>
      </c>
      <c r="G261" s="61" t="str">
        <f t="shared" si="39"/>
        <v>https://pypi.org/project/parsedatetime/2.6</v>
      </c>
      <c r="H261" s="32">
        <v>43983</v>
      </c>
      <c r="I261" s="47" t="s">
        <v>1367</v>
      </c>
      <c r="J261" s="47" t="s">
        <v>1441</v>
      </c>
      <c r="K261" s="26" t="s">
        <v>1778</v>
      </c>
      <c r="L261" s="26" t="str">
        <f t="shared" si="36"/>
        <v>https://github.com/bear/parsedatetime/security</v>
      </c>
      <c r="M261" s="31" t="s">
        <v>9</v>
      </c>
      <c r="N261" s="28"/>
      <c r="O261" s="29" t="str">
        <f t="shared" si="40"/>
        <v>NVD NIST parsedatetime link</v>
      </c>
      <c r="P261" s="49" t="s">
        <v>10</v>
      </c>
      <c r="Q261" s="26" t="str">
        <f t="shared" si="41"/>
        <v>CVE MITRE parsedatetime link</v>
      </c>
      <c r="R261" s="49" t="s">
        <v>10</v>
      </c>
      <c r="S261" s="29" t="str">
        <f t="shared" si="37"/>
        <v>Snyk parsedatetime link</v>
      </c>
      <c r="T261" s="49" t="s">
        <v>10</v>
      </c>
      <c r="U261" s="26" t="str">
        <f t="shared" si="42"/>
        <v>Exploit-DB parsedatetime link</v>
      </c>
      <c r="V261" s="49" t="s">
        <v>10</v>
      </c>
      <c r="W261" s="49" t="s">
        <v>32</v>
      </c>
    </row>
    <row r="262" spans="1:23" ht="45" x14ac:dyDescent="0.25">
      <c r="A262" s="38">
        <v>259</v>
      </c>
      <c r="B262" s="37" t="s">
        <v>964</v>
      </c>
      <c r="C262" s="38" t="s">
        <v>581</v>
      </c>
      <c r="D262" s="26" t="str">
        <f t="shared" si="38"/>
        <v>https://pypi.org/project/parsel/1.6.0</v>
      </c>
      <c r="E262" s="27">
        <v>43959</v>
      </c>
      <c r="F262" s="34" t="s">
        <v>709</v>
      </c>
      <c r="G262" s="61" t="str">
        <f t="shared" si="39"/>
        <v>https://pypi.org/project/parsel/1.10.0</v>
      </c>
      <c r="H262" s="32">
        <v>45826</v>
      </c>
      <c r="I262" s="47" t="s">
        <v>1433</v>
      </c>
      <c r="J262" s="47" t="s">
        <v>1441</v>
      </c>
      <c r="K262" s="26" t="s">
        <v>1779</v>
      </c>
      <c r="L262" s="26" t="str">
        <f t="shared" si="36"/>
        <v>https://github.com/scrapy/parsel/security</v>
      </c>
      <c r="M262" s="31" t="s">
        <v>9</v>
      </c>
      <c r="N262" s="28"/>
      <c r="O262" s="29" t="str">
        <f t="shared" si="40"/>
        <v>NVD NIST parsel link</v>
      </c>
      <c r="P262" s="36" t="s">
        <v>31</v>
      </c>
      <c r="Q262" s="26" t="str">
        <f t="shared" si="41"/>
        <v>CVE MITRE parsel link</v>
      </c>
      <c r="R262" s="49" t="s">
        <v>10</v>
      </c>
      <c r="S262" s="29" t="str">
        <f t="shared" si="37"/>
        <v>Snyk parsel link</v>
      </c>
      <c r="T262" s="49" t="s">
        <v>10</v>
      </c>
      <c r="U262" s="26" t="str">
        <f t="shared" si="42"/>
        <v>Exploit-DB parsel link</v>
      </c>
      <c r="V262" s="49" t="s">
        <v>10</v>
      </c>
      <c r="W262" s="49" t="s">
        <v>32</v>
      </c>
    </row>
    <row r="263" spans="1:23" ht="60" x14ac:dyDescent="0.25">
      <c r="A263" s="38">
        <v>260</v>
      </c>
      <c r="B263" s="37" t="s">
        <v>965</v>
      </c>
      <c r="C263" s="38" t="s">
        <v>740</v>
      </c>
      <c r="D263" s="26" t="str">
        <f t="shared" si="38"/>
        <v>https://pypi.org/project/parso/0.8.3</v>
      </c>
      <c r="E263" s="27">
        <v>44531</v>
      </c>
      <c r="F263" s="34" t="s">
        <v>781</v>
      </c>
      <c r="G263" s="61" t="str">
        <f t="shared" si="39"/>
        <v>https://pypi.org/project/parso/0.8.4</v>
      </c>
      <c r="H263" s="32">
        <v>45387</v>
      </c>
      <c r="I263" s="47" t="s">
        <v>1447</v>
      </c>
      <c r="J263" s="47" t="s">
        <v>1445</v>
      </c>
      <c r="K263" s="26" t="s">
        <v>1766</v>
      </c>
      <c r="L263" s="26" t="str">
        <f t="shared" si="36"/>
        <v>https://github.com/davidhalter/parso/security</v>
      </c>
      <c r="M263" s="31" t="s">
        <v>9</v>
      </c>
      <c r="N263" s="28"/>
      <c r="O263" s="29" t="str">
        <f t="shared" si="40"/>
        <v>NVD NIST parso link</v>
      </c>
      <c r="P263" s="36" t="s">
        <v>31</v>
      </c>
      <c r="Q263" s="26" t="str">
        <f t="shared" si="41"/>
        <v>CVE MITRE parso link</v>
      </c>
      <c r="R263" s="36" t="s">
        <v>31</v>
      </c>
      <c r="S263" s="29" t="str">
        <f t="shared" si="37"/>
        <v>Snyk parso link</v>
      </c>
      <c r="T263" s="49" t="s">
        <v>10</v>
      </c>
      <c r="U263" s="26" t="str">
        <f t="shared" si="42"/>
        <v>Exploit-DB parso link</v>
      </c>
      <c r="V263" s="49" t="s">
        <v>10</v>
      </c>
      <c r="W263" s="49" t="s">
        <v>32</v>
      </c>
    </row>
    <row r="264" spans="1:23" ht="45" x14ac:dyDescent="0.25">
      <c r="A264" s="38">
        <v>261</v>
      </c>
      <c r="B264" s="37" t="s">
        <v>966</v>
      </c>
      <c r="C264" s="38" t="s">
        <v>536</v>
      </c>
      <c r="D264" s="26" t="str">
        <f t="shared" si="38"/>
        <v>https://pypi.org/project/partd/1.2.0</v>
      </c>
      <c r="E264" s="27">
        <v>44295</v>
      </c>
      <c r="F264" s="34" t="s">
        <v>1480</v>
      </c>
      <c r="G264" s="61" t="str">
        <f t="shared" si="39"/>
        <v>https://pypi.org/project/partd/1.4.2</v>
      </c>
      <c r="H264" s="32">
        <v>45419</v>
      </c>
      <c r="I264" s="47" t="s">
        <v>1433</v>
      </c>
      <c r="J264" s="47" t="s">
        <v>1367</v>
      </c>
      <c r="K264" s="26" t="s">
        <v>1780</v>
      </c>
      <c r="L264" s="26" t="str">
        <f t="shared" si="36"/>
        <v>https://github.com/dask/partd//security</v>
      </c>
      <c r="M264" s="31" t="s">
        <v>9</v>
      </c>
      <c r="N264" s="28"/>
      <c r="O264" s="29" t="str">
        <f t="shared" si="40"/>
        <v>NVD NIST partd link</v>
      </c>
      <c r="P264" s="36" t="s">
        <v>31</v>
      </c>
      <c r="Q264" s="26" t="str">
        <f t="shared" si="41"/>
        <v>CVE MITRE partd link</v>
      </c>
      <c r="R264" s="49" t="s">
        <v>10</v>
      </c>
      <c r="S264" s="29" t="str">
        <f t="shared" si="37"/>
        <v>Snyk partd link</v>
      </c>
      <c r="T264" s="49" t="s">
        <v>10</v>
      </c>
      <c r="U264" s="26" t="str">
        <f t="shared" si="42"/>
        <v>Exploit-DB partd link</v>
      </c>
      <c r="V264" s="49" t="s">
        <v>10</v>
      </c>
      <c r="W264" s="49" t="s">
        <v>32</v>
      </c>
    </row>
    <row r="265" spans="1:23" ht="60" x14ac:dyDescent="0.25">
      <c r="A265" s="38">
        <v>262</v>
      </c>
      <c r="B265" s="37" t="s">
        <v>967</v>
      </c>
      <c r="C265" s="38" t="s">
        <v>968</v>
      </c>
      <c r="D265" s="26" t="str">
        <f t="shared" si="38"/>
        <v>https://pypi.org/project/path/16.7.1</v>
      </c>
      <c r="E265" s="27">
        <v>45084</v>
      </c>
      <c r="F265" s="34" t="s">
        <v>1781</v>
      </c>
      <c r="G265" s="61" t="str">
        <f t="shared" si="39"/>
        <v>https://pypi.org/project/path/17.1.0</v>
      </c>
      <c r="H265" s="32">
        <v>45655</v>
      </c>
      <c r="I265" s="47" t="s">
        <v>1433</v>
      </c>
      <c r="J265" s="47" t="s">
        <v>1441</v>
      </c>
      <c r="K265" s="26" t="s">
        <v>1782</v>
      </c>
      <c r="L265" s="26" t="str">
        <f t="shared" si="36"/>
        <v>https://github.com/jaraco/path/security</v>
      </c>
      <c r="M265" s="31" t="s">
        <v>9</v>
      </c>
      <c r="N265" s="28"/>
      <c r="O265" s="29" t="str">
        <f t="shared" si="40"/>
        <v>NVD NIST path link</v>
      </c>
      <c r="P265" s="64" t="s">
        <v>1493</v>
      </c>
      <c r="Q265" s="26" t="str">
        <f t="shared" si="41"/>
        <v>CVE MITRE path link</v>
      </c>
      <c r="R265" s="64" t="s">
        <v>1493</v>
      </c>
      <c r="S265" s="29" t="str">
        <f t="shared" si="37"/>
        <v>Snyk path link</v>
      </c>
      <c r="T265" s="36" t="s">
        <v>31</v>
      </c>
      <c r="U265" s="26" t="str">
        <f t="shared" si="42"/>
        <v>Exploit-DB path link</v>
      </c>
      <c r="V265" s="36" t="s">
        <v>31</v>
      </c>
      <c r="W265" s="64" t="s">
        <v>1493</v>
      </c>
    </row>
    <row r="266" spans="1:23" ht="60" x14ac:dyDescent="0.25">
      <c r="A266" s="38">
        <v>263</v>
      </c>
      <c r="B266" s="37" t="s">
        <v>969</v>
      </c>
      <c r="C266" s="38" t="s">
        <v>774</v>
      </c>
      <c r="D266" s="26" t="str">
        <f t="shared" si="38"/>
        <v>https://pypi.org/project/pathlib/1.0.1</v>
      </c>
      <c r="E266" s="27">
        <v>41886</v>
      </c>
      <c r="F266" s="34" t="s">
        <v>774</v>
      </c>
      <c r="G266" s="61" t="str">
        <f t="shared" si="39"/>
        <v>https://pypi.org/project/pathlib/1.0.1</v>
      </c>
      <c r="H266" s="32">
        <v>41886</v>
      </c>
      <c r="I266" s="47" t="s">
        <v>1367</v>
      </c>
      <c r="J266" s="47" t="s">
        <v>1441</v>
      </c>
      <c r="K266" s="74" t="s">
        <v>1784</v>
      </c>
      <c r="L266" s="26" t="str">
        <f t="shared" si="36"/>
        <v>https://github.com/budlight/pathlib/security</v>
      </c>
      <c r="M266" s="31" t="s">
        <v>9</v>
      </c>
      <c r="N266" s="58" t="s">
        <v>1783</v>
      </c>
      <c r="O266" s="29" t="str">
        <f t="shared" si="40"/>
        <v>NVD NIST pathlib link</v>
      </c>
      <c r="P266" s="49" t="s">
        <v>10</v>
      </c>
      <c r="Q266" s="26" t="str">
        <f t="shared" si="41"/>
        <v>CVE MITRE pathlib link</v>
      </c>
      <c r="R266" s="49" t="s">
        <v>10</v>
      </c>
      <c r="S266" s="29" t="str">
        <f t="shared" si="37"/>
        <v>Snyk pathlib link</v>
      </c>
      <c r="T266" s="49" t="s">
        <v>10</v>
      </c>
      <c r="U266" s="26" t="str">
        <f t="shared" si="42"/>
        <v>Exploit-DB pathlib link</v>
      </c>
      <c r="V266" s="49" t="s">
        <v>10</v>
      </c>
      <c r="W266" s="49" t="s">
        <v>32</v>
      </c>
    </row>
    <row r="267" spans="1:23" ht="60" x14ac:dyDescent="0.25">
      <c r="A267" s="38">
        <v>264</v>
      </c>
      <c r="B267" s="37" t="s">
        <v>970</v>
      </c>
      <c r="C267" s="38" t="s">
        <v>971</v>
      </c>
      <c r="D267" s="26" t="str">
        <f t="shared" si="38"/>
        <v>https://pypi.org/project/pathlib2/2.3.7.post1</v>
      </c>
      <c r="E267" s="27">
        <v>44603</v>
      </c>
      <c r="F267" s="34" t="s">
        <v>971</v>
      </c>
      <c r="G267" s="61" t="str">
        <f t="shared" si="39"/>
        <v>https://pypi.org/project/pathlib2/2.3.7.post1</v>
      </c>
      <c r="H267" s="32">
        <v>44603</v>
      </c>
      <c r="I267" s="47" t="s">
        <v>1367</v>
      </c>
      <c r="J267" s="47" t="s">
        <v>1441</v>
      </c>
      <c r="K267" s="26" t="s">
        <v>1785</v>
      </c>
      <c r="L267" s="26" t="str">
        <f t="shared" si="36"/>
        <v>https://github.com/jazzband/pathlib2/security</v>
      </c>
      <c r="M267" s="31" t="s">
        <v>9</v>
      </c>
      <c r="N267" s="28"/>
      <c r="O267" s="29" t="str">
        <f t="shared" si="40"/>
        <v>NVD NIST pathlib2 link</v>
      </c>
      <c r="P267" s="49" t="s">
        <v>10</v>
      </c>
      <c r="Q267" s="26" t="str">
        <f t="shared" si="41"/>
        <v>CVE MITRE pathlib2 link</v>
      </c>
      <c r="R267" s="49" t="s">
        <v>10</v>
      </c>
      <c r="S267" s="29" t="str">
        <f t="shared" si="37"/>
        <v>Snyk pathlib2 link</v>
      </c>
      <c r="T267" s="49" t="s">
        <v>10</v>
      </c>
      <c r="U267" s="26" t="str">
        <f t="shared" si="42"/>
        <v>Exploit-DB pathlib2 link</v>
      </c>
      <c r="V267" s="49" t="s">
        <v>10</v>
      </c>
      <c r="W267" s="49" t="s">
        <v>32</v>
      </c>
    </row>
    <row r="268" spans="1:23" ht="75" x14ac:dyDescent="0.25">
      <c r="A268" s="38">
        <v>265</v>
      </c>
      <c r="B268" s="37" t="s">
        <v>972</v>
      </c>
      <c r="C268" s="38" t="s">
        <v>973</v>
      </c>
      <c r="D268" s="26" t="str">
        <f t="shared" si="38"/>
        <v>https://pypi.org/project/pathspec/0.10.3</v>
      </c>
      <c r="E268" s="27">
        <v>44905</v>
      </c>
      <c r="F268" s="34" t="s">
        <v>1471</v>
      </c>
      <c r="G268" s="61" t="str">
        <f t="shared" si="39"/>
        <v>https://pypi.org/project/pathspec/0.12.1</v>
      </c>
      <c r="H268" s="32">
        <v>45271</v>
      </c>
      <c r="I268" s="47" t="s">
        <v>1431</v>
      </c>
      <c r="J268" s="47" t="s">
        <v>1445</v>
      </c>
      <c r="K268" s="26" t="s">
        <v>1786</v>
      </c>
      <c r="L268" s="26" t="str">
        <f t="shared" si="36"/>
        <v>https://github.com/cpburnz/python-pathspec/security</v>
      </c>
      <c r="M268" s="31" t="s">
        <v>9</v>
      </c>
      <c r="N268" s="28"/>
      <c r="O268" s="29" t="str">
        <f t="shared" si="40"/>
        <v>NVD NIST pathspec link</v>
      </c>
      <c r="P268" s="49" t="s">
        <v>10</v>
      </c>
      <c r="Q268" s="26" t="str">
        <f t="shared" si="41"/>
        <v>CVE MITRE pathspec link</v>
      </c>
      <c r="R268" s="36" t="s">
        <v>31</v>
      </c>
      <c r="S268" s="29" t="str">
        <f t="shared" si="37"/>
        <v>Snyk pathspec link</v>
      </c>
      <c r="T268" s="49" t="s">
        <v>10</v>
      </c>
      <c r="U268" s="26" t="str">
        <f t="shared" si="42"/>
        <v>Exploit-DB pathspec link</v>
      </c>
      <c r="V268" s="49" t="s">
        <v>10</v>
      </c>
      <c r="W268" s="49" t="s">
        <v>32</v>
      </c>
    </row>
    <row r="269" spans="1:23" ht="60" x14ac:dyDescent="0.25">
      <c r="A269" s="38">
        <v>266</v>
      </c>
      <c r="B269" s="37" t="s">
        <v>974</v>
      </c>
      <c r="C269" s="49" t="s">
        <v>641</v>
      </c>
      <c r="D269" s="26" t="str">
        <f t="shared" si="38"/>
        <v>https://pypi.org/project/pathtools/0.1.2</v>
      </c>
      <c r="E269" s="27">
        <v>40780</v>
      </c>
      <c r="F269" s="55" t="s">
        <v>641</v>
      </c>
      <c r="G269" s="61" t="str">
        <f t="shared" si="39"/>
        <v>https://pypi.org/project/pathtools/0.1.2</v>
      </c>
      <c r="H269" s="32">
        <v>40780</v>
      </c>
      <c r="I269" s="47" t="s">
        <v>1367</v>
      </c>
      <c r="J269" s="47" t="s">
        <v>1481</v>
      </c>
      <c r="K269" s="26" t="s">
        <v>1787</v>
      </c>
      <c r="L269" s="26" t="str">
        <f t="shared" si="36"/>
        <v>https://github.com/gorakhargosh/pathtools/security</v>
      </c>
      <c r="M269" s="31" t="s">
        <v>9</v>
      </c>
      <c r="N269" s="28"/>
      <c r="O269" s="29" t="str">
        <f t="shared" si="40"/>
        <v>NVD NIST pathtools link</v>
      </c>
      <c r="P269" s="36" t="s">
        <v>31</v>
      </c>
      <c r="Q269" s="26" t="str">
        <f t="shared" si="41"/>
        <v>CVE MITRE pathtools link</v>
      </c>
      <c r="R269" s="36" t="s">
        <v>31</v>
      </c>
      <c r="S269" s="29" t="str">
        <f t="shared" si="37"/>
        <v>Snyk pathtools link</v>
      </c>
      <c r="T269" s="49" t="s">
        <v>10</v>
      </c>
      <c r="U269" s="26" t="str">
        <f t="shared" si="42"/>
        <v>Exploit-DB pathtools link</v>
      </c>
      <c r="V269" s="49" t="s">
        <v>10</v>
      </c>
      <c r="W269" s="49" t="s">
        <v>32</v>
      </c>
    </row>
    <row r="270" spans="1:23" ht="45" x14ac:dyDescent="0.25">
      <c r="A270" s="38">
        <v>267</v>
      </c>
      <c r="B270" s="37" t="s">
        <v>975</v>
      </c>
      <c r="C270" s="38" t="s">
        <v>976</v>
      </c>
      <c r="D270" s="26" t="str">
        <f t="shared" si="38"/>
        <v>https://pypi.org/project/patsy/0.5.3</v>
      </c>
      <c r="E270" s="27">
        <v>44844</v>
      </c>
      <c r="F270" s="34" t="s">
        <v>774</v>
      </c>
      <c r="G270" s="61" t="str">
        <f t="shared" si="39"/>
        <v>https://pypi.org/project/patsy/1.0.1</v>
      </c>
      <c r="H270" s="32">
        <v>45609</v>
      </c>
      <c r="I270" s="47" t="s">
        <v>1447</v>
      </c>
      <c r="J270" s="60" t="s">
        <v>1438</v>
      </c>
      <c r="K270" s="26" t="s">
        <v>1788</v>
      </c>
      <c r="L270" s="26" t="str">
        <f t="shared" si="36"/>
        <v>https://github.com/pydata/patsy/security</v>
      </c>
      <c r="M270" s="31" t="s">
        <v>9</v>
      </c>
      <c r="N270" s="28"/>
      <c r="O270" s="29" t="str">
        <f t="shared" si="40"/>
        <v>NVD NIST patsy link</v>
      </c>
      <c r="P270" s="49" t="s">
        <v>10</v>
      </c>
      <c r="Q270" s="26" t="str">
        <f t="shared" si="41"/>
        <v>CVE MITRE patsy link</v>
      </c>
      <c r="R270" s="49" t="s">
        <v>10</v>
      </c>
      <c r="S270" s="29" t="str">
        <f t="shared" si="37"/>
        <v>Snyk patsy link</v>
      </c>
      <c r="T270" s="49" t="s">
        <v>10</v>
      </c>
      <c r="U270" s="26" t="str">
        <f t="shared" si="42"/>
        <v>Exploit-DB patsy link</v>
      </c>
      <c r="V270" s="49" t="s">
        <v>10</v>
      </c>
      <c r="W270" s="49" t="s">
        <v>32</v>
      </c>
    </row>
    <row r="271" spans="1:23" ht="60" x14ac:dyDescent="0.25">
      <c r="A271" s="38">
        <v>268</v>
      </c>
      <c r="B271" s="37" t="s">
        <v>977</v>
      </c>
      <c r="C271" s="38" t="s">
        <v>978</v>
      </c>
      <c r="D271" s="26" t="str">
        <f t="shared" si="38"/>
        <v>https://pypi.org/project/pefile/2023.2.7</v>
      </c>
      <c r="E271" s="27">
        <v>44964</v>
      </c>
      <c r="F271" s="34" t="s">
        <v>1789</v>
      </c>
      <c r="G271" s="61" t="str">
        <f t="shared" si="39"/>
        <v>https://pypi.org/project/pefile/2024.8.26</v>
      </c>
      <c r="H271" s="32">
        <v>45531</v>
      </c>
      <c r="I271" s="47" t="s">
        <v>1790</v>
      </c>
      <c r="J271" s="47" t="s">
        <v>1441</v>
      </c>
      <c r="K271" s="26" t="s">
        <v>1791</v>
      </c>
      <c r="L271" s="26" t="str">
        <f t="shared" si="36"/>
        <v>https://github.com/erocarrera/pefile/security</v>
      </c>
      <c r="M271" s="31" t="s">
        <v>9</v>
      </c>
      <c r="N271" s="28"/>
      <c r="O271" s="29" t="str">
        <f t="shared" si="40"/>
        <v>NVD NIST pefile link</v>
      </c>
      <c r="P271" s="49" t="s">
        <v>10</v>
      </c>
      <c r="Q271" s="26" t="str">
        <f t="shared" si="41"/>
        <v>CVE MITRE pefile link</v>
      </c>
      <c r="R271" s="49" t="s">
        <v>10</v>
      </c>
      <c r="S271" s="29" t="str">
        <f t="shared" si="37"/>
        <v>Snyk pefile link</v>
      </c>
      <c r="T271" s="49" t="s">
        <v>10</v>
      </c>
      <c r="U271" s="26" t="str">
        <f t="shared" si="42"/>
        <v>Exploit-DB pefile link</v>
      </c>
      <c r="V271" s="49" t="s">
        <v>10</v>
      </c>
      <c r="W271" s="49" t="s">
        <v>32</v>
      </c>
    </row>
    <row r="272" spans="1:23" ht="60" x14ac:dyDescent="0.25">
      <c r="A272" s="38">
        <v>269</v>
      </c>
      <c r="B272" s="37" t="s">
        <v>979</v>
      </c>
      <c r="C272" s="38" t="s">
        <v>980</v>
      </c>
      <c r="D272" s="26" t="str">
        <f t="shared" si="38"/>
        <v>https://pypi.org/project/pep8/1.7.1</v>
      </c>
      <c r="E272" s="27">
        <v>43033</v>
      </c>
      <c r="F272" s="34" t="s">
        <v>980</v>
      </c>
      <c r="G272" s="61" t="str">
        <f t="shared" si="39"/>
        <v>https://pypi.org/project/pep8/1.7.1</v>
      </c>
      <c r="H272" s="32">
        <v>43033</v>
      </c>
      <c r="I272" s="60" t="s">
        <v>1367</v>
      </c>
      <c r="J272" s="47" t="s">
        <v>1441</v>
      </c>
      <c r="K272" s="26" t="s">
        <v>1792</v>
      </c>
      <c r="L272" s="26" t="str">
        <f t="shared" si="36"/>
        <v>https://github.com/PyCQA/pycodestyle/security</v>
      </c>
      <c r="M272" s="31" t="s">
        <v>9</v>
      </c>
      <c r="N272" s="36" t="s">
        <v>1793</v>
      </c>
      <c r="O272" s="29" t="str">
        <f t="shared" si="40"/>
        <v>NVD NIST pep8 link</v>
      </c>
      <c r="P272" s="49" t="s">
        <v>10</v>
      </c>
      <c r="Q272" s="26" t="str">
        <f t="shared" si="41"/>
        <v>CVE MITRE pep8 link</v>
      </c>
      <c r="R272" s="49" t="s">
        <v>10</v>
      </c>
      <c r="S272" s="29" t="str">
        <f t="shared" si="37"/>
        <v>Snyk pep8 link</v>
      </c>
      <c r="T272" s="36" t="s">
        <v>31</v>
      </c>
      <c r="U272" s="26" t="str">
        <f t="shared" si="42"/>
        <v>Exploit-DB pep8 link</v>
      </c>
      <c r="V272" s="49" t="s">
        <v>10</v>
      </c>
      <c r="W272" s="49" t="s">
        <v>32</v>
      </c>
    </row>
    <row r="273" spans="1:23" ht="60" x14ac:dyDescent="0.25">
      <c r="A273" s="38">
        <v>270</v>
      </c>
      <c r="B273" s="37" t="s">
        <v>981</v>
      </c>
      <c r="C273" s="38" t="s">
        <v>982</v>
      </c>
      <c r="D273" s="26" t="str">
        <f t="shared" si="38"/>
        <v>https://pypi.org/project/pexpect/4.8.0</v>
      </c>
      <c r="E273" s="27">
        <v>43852</v>
      </c>
      <c r="F273" s="34" t="s">
        <v>1767</v>
      </c>
      <c r="G273" s="61" t="str">
        <f t="shared" si="39"/>
        <v>https://pypi.org/project/pexpect/4.9.0</v>
      </c>
      <c r="H273" s="32">
        <v>45255</v>
      </c>
      <c r="I273" s="60" t="s">
        <v>1367</v>
      </c>
      <c r="J273" s="60" t="s">
        <v>1441</v>
      </c>
      <c r="K273" s="26" t="s">
        <v>1768</v>
      </c>
      <c r="L273" s="26" t="str">
        <f t="shared" si="36"/>
        <v>https://github.com/pexpect/pexpect/security</v>
      </c>
      <c r="M273" s="31" t="s">
        <v>9</v>
      </c>
      <c r="N273" s="28"/>
      <c r="O273" s="29" t="str">
        <f t="shared" si="40"/>
        <v>NVD NIST pexpect link</v>
      </c>
      <c r="P273" s="49" t="s">
        <v>10</v>
      </c>
      <c r="Q273" s="26" t="str">
        <f t="shared" si="41"/>
        <v>CVE MITRE pexpect link</v>
      </c>
      <c r="R273" s="49" t="s">
        <v>10</v>
      </c>
      <c r="S273" s="29" t="str">
        <f t="shared" si="37"/>
        <v>Snyk pexpect link</v>
      </c>
      <c r="T273" s="49" t="s">
        <v>10</v>
      </c>
      <c r="U273" s="26" t="str">
        <f t="shared" si="42"/>
        <v>Exploit-DB pexpect link</v>
      </c>
      <c r="V273" s="49" t="s">
        <v>10</v>
      </c>
      <c r="W273" s="49" t="s">
        <v>32</v>
      </c>
    </row>
    <row r="274" spans="1:23" ht="60" x14ac:dyDescent="0.25">
      <c r="A274" s="38">
        <v>271</v>
      </c>
      <c r="B274" s="37" t="s">
        <v>983</v>
      </c>
      <c r="C274" s="38" t="s">
        <v>984</v>
      </c>
      <c r="D274" s="26" t="str">
        <f t="shared" si="38"/>
        <v>https://pypi.org/project/pickleshare/0.7.5</v>
      </c>
      <c r="E274" s="27">
        <v>43369</v>
      </c>
      <c r="F274" s="34" t="s">
        <v>984</v>
      </c>
      <c r="G274" s="61" t="str">
        <f t="shared" si="39"/>
        <v>https://pypi.org/project/pickleshare/0.7.5</v>
      </c>
      <c r="H274" s="32">
        <v>43369</v>
      </c>
      <c r="I274" s="60" t="s">
        <v>1367</v>
      </c>
      <c r="J274" s="60" t="s">
        <v>1367</v>
      </c>
      <c r="K274" s="26" t="s">
        <v>1794</v>
      </c>
      <c r="L274" s="26" t="str">
        <f t="shared" si="36"/>
        <v>https://github.com/ipython/pickleshare/security</v>
      </c>
      <c r="M274" s="31" t="s">
        <v>9</v>
      </c>
      <c r="N274" s="28"/>
      <c r="O274" s="29" t="str">
        <f t="shared" si="40"/>
        <v>NVD NIST pickleshare link</v>
      </c>
      <c r="P274" s="49" t="s">
        <v>10</v>
      </c>
      <c r="Q274" s="26" t="str">
        <f t="shared" si="41"/>
        <v>CVE MITRE pickleshare link</v>
      </c>
      <c r="R274" s="49" t="s">
        <v>10</v>
      </c>
      <c r="S274" s="29" t="str">
        <f t="shared" si="37"/>
        <v>Snyk pickleshare link</v>
      </c>
      <c r="T274" s="49" t="s">
        <v>10</v>
      </c>
      <c r="U274" s="26" t="str">
        <f t="shared" si="42"/>
        <v>Exploit-DB pickleshare link</v>
      </c>
      <c r="V274" s="49" t="s">
        <v>10</v>
      </c>
      <c r="W274" s="49" t="s">
        <v>32</v>
      </c>
    </row>
    <row r="275" spans="1:23" ht="60" x14ac:dyDescent="0.25">
      <c r="A275" s="38">
        <v>272</v>
      </c>
      <c r="B275" s="37" t="s">
        <v>985</v>
      </c>
      <c r="C275" s="38" t="s">
        <v>986</v>
      </c>
      <c r="D275" s="26" t="str">
        <f t="shared" si="38"/>
        <v>https://pypi.org/project/Pillow/9.4.0</v>
      </c>
      <c r="E275" s="27">
        <v>44928</v>
      </c>
      <c r="F275" s="34" t="s">
        <v>1795</v>
      </c>
      <c r="G275" s="61" t="str">
        <f t="shared" si="39"/>
        <v>https://pypi.org/project/Pillow/11.3.0</v>
      </c>
      <c r="H275" s="32">
        <v>45839</v>
      </c>
      <c r="I275" s="47" t="s">
        <v>1433</v>
      </c>
      <c r="J275" s="60" t="s">
        <v>1438</v>
      </c>
      <c r="K275" s="26" t="s">
        <v>1796</v>
      </c>
      <c r="L275" s="26" t="str">
        <f t="shared" si="36"/>
        <v>https://github.com/python-pillow/Pillow/security</v>
      </c>
      <c r="M275" s="36" t="s">
        <v>31</v>
      </c>
      <c r="N275" s="58" t="s">
        <v>1797</v>
      </c>
      <c r="O275" s="29" t="str">
        <f t="shared" si="40"/>
        <v>NVD NIST Pillow link</v>
      </c>
      <c r="P275" s="36" t="s">
        <v>31</v>
      </c>
      <c r="Q275" s="26" t="str">
        <f t="shared" si="41"/>
        <v>CVE MITRE Pillow link</v>
      </c>
      <c r="R275" s="36" t="s">
        <v>31</v>
      </c>
      <c r="S275" s="29" t="str">
        <f t="shared" si="37"/>
        <v>Snyk Pillow link</v>
      </c>
      <c r="T275" s="36" t="s">
        <v>31</v>
      </c>
      <c r="U275" s="26" t="str">
        <f t="shared" si="42"/>
        <v>Exploit-DB Pillow link</v>
      </c>
      <c r="V275" s="49" t="s">
        <v>10</v>
      </c>
      <c r="W275" s="49" t="s">
        <v>32</v>
      </c>
    </row>
    <row r="276" spans="1:23" ht="60" x14ac:dyDescent="0.25">
      <c r="A276" s="38">
        <v>273</v>
      </c>
      <c r="B276" s="37" t="s">
        <v>987</v>
      </c>
      <c r="C276" s="38" t="s">
        <v>988</v>
      </c>
      <c r="D276" s="26" t="str">
        <f t="shared" si="38"/>
        <v>https://pypi.org/project/pip/23.1.2</v>
      </c>
      <c r="E276" s="27">
        <v>45042</v>
      </c>
      <c r="F276" s="34" t="s">
        <v>1799</v>
      </c>
      <c r="G276" s="61" t="str">
        <f t="shared" si="39"/>
        <v>https://pypi.org/project/pip/25.1.1</v>
      </c>
      <c r="H276" s="32">
        <v>45780</v>
      </c>
      <c r="I276" s="47" t="s">
        <v>1433</v>
      </c>
      <c r="J276" s="60" t="s">
        <v>1441</v>
      </c>
      <c r="K276" s="26" t="s">
        <v>1798</v>
      </c>
      <c r="L276" s="26" t="str">
        <f t="shared" si="36"/>
        <v>https://github.com/pypa/pip/security</v>
      </c>
      <c r="M276" s="31" t="s">
        <v>9</v>
      </c>
      <c r="N276" s="28"/>
      <c r="O276" s="29" t="str">
        <f t="shared" si="40"/>
        <v>NVD NIST pip link</v>
      </c>
      <c r="P276" s="64" t="s">
        <v>1493</v>
      </c>
      <c r="Q276" s="26" t="str">
        <f t="shared" si="41"/>
        <v>CVE MITRE pip link</v>
      </c>
      <c r="R276" s="64" t="s">
        <v>1493</v>
      </c>
      <c r="S276" s="29" t="str">
        <f t="shared" si="37"/>
        <v>Snyk pip link</v>
      </c>
      <c r="T276" s="36" t="s">
        <v>1746</v>
      </c>
      <c r="U276" s="26" t="str">
        <f t="shared" si="42"/>
        <v>Exploit-DB pip link</v>
      </c>
      <c r="V276" s="36" t="s">
        <v>1746</v>
      </c>
      <c r="W276" s="64" t="s">
        <v>1493</v>
      </c>
    </row>
    <row r="277" spans="1:23" ht="60" x14ac:dyDescent="0.25">
      <c r="A277" s="38">
        <v>274</v>
      </c>
      <c r="B277" s="37" t="s">
        <v>989</v>
      </c>
      <c r="C277" s="38" t="s">
        <v>990</v>
      </c>
      <c r="D277" s="26" t="str">
        <f t="shared" si="38"/>
        <v>https://pypi.org/project/pkginfo/1.9.6</v>
      </c>
      <c r="E277" s="27">
        <v>44935</v>
      </c>
      <c r="F277" s="34" t="s">
        <v>1800</v>
      </c>
      <c r="G277" s="61" t="str">
        <f t="shared" si="39"/>
        <v>https://pypi.org/project/pkginfo/1.12.1.2</v>
      </c>
      <c r="H277" s="32">
        <v>45708</v>
      </c>
      <c r="I277" s="47" t="s">
        <v>1431</v>
      </c>
      <c r="J277" s="60" t="s">
        <v>1367</v>
      </c>
      <c r="K277" s="26" t="s">
        <v>1798</v>
      </c>
      <c r="L277" s="26" t="str">
        <f t="shared" si="36"/>
        <v>https://github.com/pypa/pip/security</v>
      </c>
      <c r="M277" s="31" t="s">
        <v>9</v>
      </c>
      <c r="N277" s="28"/>
      <c r="O277" s="29" t="str">
        <f t="shared" si="40"/>
        <v>NVD NIST pkginfo link</v>
      </c>
      <c r="P277" s="36" t="s">
        <v>1746</v>
      </c>
      <c r="Q277" s="26" t="str">
        <f t="shared" si="41"/>
        <v>CVE MITRE pkginfo link</v>
      </c>
      <c r="R277" s="36" t="s">
        <v>1746</v>
      </c>
      <c r="S277" s="29" t="str">
        <f t="shared" si="37"/>
        <v>Snyk pkginfo link</v>
      </c>
      <c r="T277" s="49" t="s">
        <v>10</v>
      </c>
      <c r="U277" s="26" t="str">
        <f t="shared" si="42"/>
        <v>Exploit-DB pkginfo link</v>
      </c>
      <c r="V277" s="49" t="s">
        <v>10</v>
      </c>
      <c r="W277" s="49" t="s">
        <v>32</v>
      </c>
    </row>
    <row r="278" spans="1:23" ht="75" x14ac:dyDescent="0.25">
      <c r="A278" s="38">
        <v>275</v>
      </c>
      <c r="B278" s="37" t="s">
        <v>21</v>
      </c>
      <c r="C278" s="38" t="s">
        <v>817</v>
      </c>
      <c r="D278" s="26" t="str">
        <f t="shared" si="38"/>
        <v>https://pypi.org/project/plantuml/0.3.0</v>
      </c>
      <c r="E278" s="27">
        <v>43771</v>
      </c>
      <c r="F278" s="34" t="s">
        <v>817</v>
      </c>
      <c r="G278" s="61" t="str">
        <f t="shared" si="39"/>
        <v>https://pypi.org/project/plantuml/0.3.0</v>
      </c>
      <c r="H278" s="32">
        <v>43771</v>
      </c>
      <c r="I278" s="60" t="s">
        <v>1367</v>
      </c>
      <c r="J278" s="60" t="s">
        <v>1481</v>
      </c>
      <c r="K278" s="26" t="s">
        <v>1762</v>
      </c>
      <c r="L278" s="26" t="str">
        <f t="shared" si="36"/>
        <v>https://github.com/dougn/python-plantuml//security</v>
      </c>
      <c r="M278" s="31" t="s">
        <v>9</v>
      </c>
      <c r="N278" s="28"/>
      <c r="O278" s="29" t="str">
        <f t="shared" si="40"/>
        <v>NVD NIST plantuml link</v>
      </c>
      <c r="P278" s="36" t="s">
        <v>1746</v>
      </c>
      <c r="Q278" s="26" t="str">
        <f t="shared" si="41"/>
        <v>CVE MITRE plantuml link</v>
      </c>
      <c r="R278" s="36" t="s">
        <v>1746</v>
      </c>
      <c r="S278" s="29" t="str">
        <f t="shared" si="37"/>
        <v>Snyk plantuml link</v>
      </c>
      <c r="T278" s="49" t="s">
        <v>10</v>
      </c>
      <c r="U278" s="26" t="str">
        <f t="shared" si="42"/>
        <v>Exploit-DB plantuml link</v>
      </c>
      <c r="V278" s="49" t="s">
        <v>10</v>
      </c>
      <c r="W278" s="49" t="s">
        <v>32</v>
      </c>
    </row>
    <row r="279" spans="1:23" ht="60" x14ac:dyDescent="0.25">
      <c r="A279" s="38">
        <v>276</v>
      </c>
      <c r="B279" s="37" t="s">
        <v>991</v>
      </c>
      <c r="C279" s="38" t="s">
        <v>992</v>
      </c>
      <c r="D279" s="26" t="str">
        <f>HYPERLINK(_xlfn.CONCAT("https://pypi.org/project/",$B279,"/",$C279))</f>
        <v>https://pypi.org/project/platformdirs/3.10.0</v>
      </c>
      <c r="E279" s="27">
        <v>45199</v>
      </c>
      <c r="F279" s="34" t="s">
        <v>1802</v>
      </c>
      <c r="G279" s="61" t="str">
        <f t="shared" si="39"/>
        <v>https://pypi.org/project/platformdirs/4.3.8</v>
      </c>
      <c r="H279" s="32">
        <v>45785</v>
      </c>
      <c r="I279" s="47" t="s">
        <v>1433</v>
      </c>
      <c r="J279" s="60" t="s">
        <v>1441</v>
      </c>
      <c r="K279" s="26" t="s">
        <v>1803</v>
      </c>
      <c r="L279" s="26" t="str">
        <f t="shared" si="36"/>
        <v>https://github.com/tox-dev/platformdirs/security</v>
      </c>
      <c r="M279" s="31" t="s">
        <v>9</v>
      </c>
      <c r="N279" s="28"/>
      <c r="O279" s="29" t="str">
        <f t="shared" si="40"/>
        <v>NVD NIST platformdirs link</v>
      </c>
      <c r="P279" s="49" t="s">
        <v>10</v>
      </c>
      <c r="Q279" s="26" t="str">
        <f t="shared" si="41"/>
        <v>CVE MITRE platformdirs link</v>
      </c>
      <c r="R279" s="49" t="s">
        <v>10</v>
      </c>
      <c r="S279" s="29" t="str">
        <f t="shared" si="37"/>
        <v>Snyk platformdirs link</v>
      </c>
      <c r="T279" s="49" t="s">
        <v>10</v>
      </c>
      <c r="U279" s="26" t="str">
        <f t="shared" si="42"/>
        <v>Exploit-DB platformdirs link</v>
      </c>
      <c r="V279" s="49" t="s">
        <v>10</v>
      </c>
      <c r="W279" s="49" t="s">
        <v>32</v>
      </c>
    </row>
    <row r="280" spans="1:23" ht="45" x14ac:dyDescent="0.25">
      <c r="A280" s="38">
        <v>277</v>
      </c>
      <c r="B280" s="37" t="s">
        <v>993</v>
      </c>
      <c r="C280" s="38" t="s">
        <v>994</v>
      </c>
      <c r="D280" s="26" t="str">
        <f t="shared" si="38"/>
        <v>https://pypi.org/project/plotly/5.9.0</v>
      </c>
      <c r="E280" s="27">
        <v>44736</v>
      </c>
      <c r="F280" s="34">
        <v>6.2</v>
      </c>
      <c r="G280" s="61" t="str">
        <f t="shared" si="39"/>
        <v>https://pypi.org/project/plotly/6.2</v>
      </c>
      <c r="H280" s="32">
        <v>45835</v>
      </c>
      <c r="I280" s="47" t="s">
        <v>1431</v>
      </c>
      <c r="J280" s="60" t="s">
        <v>1441</v>
      </c>
      <c r="K280" s="26" t="s">
        <v>1804</v>
      </c>
      <c r="L280" s="26" t="str">
        <f t="shared" si="36"/>
        <v>https://github.com/plotly/plotly.py/security</v>
      </c>
      <c r="M280" s="31" t="s">
        <v>9</v>
      </c>
      <c r="N280" s="28"/>
      <c r="O280" s="29" t="str">
        <f t="shared" si="40"/>
        <v>NVD NIST plotly link</v>
      </c>
      <c r="P280" s="36" t="s">
        <v>1746</v>
      </c>
      <c r="Q280" s="26" t="str">
        <f t="shared" si="41"/>
        <v>CVE MITRE plotly link</v>
      </c>
      <c r="R280" s="36" t="s">
        <v>1746</v>
      </c>
      <c r="S280" s="29" t="str">
        <f t="shared" si="37"/>
        <v>Snyk plotly link</v>
      </c>
      <c r="T280" s="36" t="s">
        <v>1746</v>
      </c>
      <c r="U280" s="26" t="str">
        <f t="shared" si="42"/>
        <v>Exploit-DB plotly link</v>
      </c>
      <c r="V280" s="49" t="s">
        <v>10</v>
      </c>
      <c r="W280" s="49" t="s">
        <v>32</v>
      </c>
    </row>
    <row r="281" spans="1:23" ht="60" x14ac:dyDescent="0.25">
      <c r="A281" s="38">
        <v>278</v>
      </c>
      <c r="B281" s="37" t="s">
        <v>995</v>
      </c>
      <c r="C281" s="38" t="s">
        <v>588</v>
      </c>
      <c r="D281" s="26" t="str">
        <f t="shared" si="38"/>
        <v>https://pypi.org/project/pluggy/1.0.0</v>
      </c>
      <c r="E281" s="27">
        <v>44434</v>
      </c>
      <c r="F281" s="34" t="s">
        <v>581</v>
      </c>
      <c r="G281" s="61" t="str">
        <f t="shared" si="39"/>
        <v>https://pypi.org/project/pluggy/1.6.0</v>
      </c>
      <c r="H281" s="32">
        <v>45792</v>
      </c>
      <c r="I281" s="47" t="s">
        <v>1433</v>
      </c>
      <c r="J281" s="60" t="s">
        <v>1438</v>
      </c>
      <c r="K281" s="26" t="s">
        <v>1805</v>
      </c>
      <c r="L281" s="26" t="str">
        <f t="shared" si="36"/>
        <v>https://github.com/pytest-dev/pluggy/security</v>
      </c>
      <c r="M281" s="31" t="s">
        <v>9</v>
      </c>
      <c r="N281" s="28"/>
      <c r="O281" s="29" t="str">
        <f t="shared" si="40"/>
        <v>NVD NIST pluggy link</v>
      </c>
      <c r="P281" s="49" t="s">
        <v>10</v>
      </c>
      <c r="Q281" s="26" t="str">
        <f t="shared" si="41"/>
        <v>CVE MITRE pluggy link</v>
      </c>
      <c r="R281" s="49" t="s">
        <v>10</v>
      </c>
      <c r="S281" s="29" t="str">
        <f t="shared" si="37"/>
        <v>Snyk pluggy link</v>
      </c>
      <c r="T281" s="49" t="s">
        <v>10</v>
      </c>
      <c r="U281" s="26" t="str">
        <f t="shared" si="42"/>
        <v>Exploit-DB pluggy link</v>
      </c>
      <c r="V281" s="49" t="s">
        <v>10</v>
      </c>
      <c r="W281" s="49" t="s">
        <v>32</v>
      </c>
    </row>
    <row r="282" spans="1:23" ht="45" x14ac:dyDescent="0.25">
      <c r="A282" s="38">
        <v>279</v>
      </c>
      <c r="B282" s="37" t="s">
        <v>996</v>
      </c>
      <c r="C282" s="49">
        <v>3.11</v>
      </c>
      <c r="D282" s="26" t="str">
        <f t="shared" si="38"/>
        <v>https://pypi.org/project/ply/3.11</v>
      </c>
      <c r="E282" s="27">
        <v>43147</v>
      </c>
      <c r="F282" s="55">
        <v>3.11</v>
      </c>
      <c r="G282" s="61" t="str">
        <f t="shared" si="39"/>
        <v>https://pypi.org/project/ply/3.11</v>
      </c>
      <c r="H282" s="32">
        <v>43147</v>
      </c>
      <c r="I282" s="60" t="s">
        <v>1367</v>
      </c>
      <c r="J282" s="60" t="s">
        <v>1367</v>
      </c>
      <c r="K282" s="26" t="s">
        <v>1806</v>
      </c>
      <c r="L282" s="26" t="str">
        <f t="shared" si="36"/>
        <v>https://github.com/dabeaz/ply/security</v>
      </c>
      <c r="M282" s="31" t="s">
        <v>9</v>
      </c>
      <c r="N282" s="28"/>
      <c r="O282" s="29" t="str">
        <f t="shared" si="40"/>
        <v>NVD NIST ply link</v>
      </c>
      <c r="P282" s="36" t="s">
        <v>1746</v>
      </c>
      <c r="Q282" s="26" t="str">
        <f t="shared" si="41"/>
        <v>CVE MITRE ply link</v>
      </c>
      <c r="R282" s="36" t="s">
        <v>1746</v>
      </c>
      <c r="S282" s="29" t="str">
        <f t="shared" si="37"/>
        <v>Snyk ply link</v>
      </c>
      <c r="T282" s="36" t="s">
        <v>1746</v>
      </c>
      <c r="U282" s="26" t="str">
        <f t="shared" si="42"/>
        <v>Exploit-DB ply link</v>
      </c>
      <c r="V282" s="36" t="s">
        <v>1746</v>
      </c>
      <c r="W282" s="49" t="s">
        <v>32</v>
      </c>
    </row>
    <row r="283" spans="1:23" ht="45" x14ac:dyDescent="0.25">
      <c r="A283" s="38">
        <v>280</v>
      </c>
      <c r="B283" s="37" t="s">
        <v>997</v>
      </c>
      <c r="C283" s="38" t="s">
        <v>576</v>
      </c>
      <c r="D283" s="26" t="str">
        <f t="shared" si="38"/>
        <v>https://pypi.org/project/pooch/1.4.0</v>
      </c>
      <c r="E283" s="27">
        <v>44356</v>
      </c>
      <c r="F283" s="34" t="s">
        <v>715</v>
      </c>
      <c r="G283" s="61" t="str">
        <f t="shared" si="39"/>
        <v>https://pypi.org/project/pooch/1.8.2</v>
      </c>
      <c r="H283" s="32">
        <v>45450</v>
      </c>
      <c r="I283" s="47" t="s">
        <v>1446</v>
      </c>
      <c r="J283" s="60" t="s">
        <v>1441</v>
      </c>
      <c r="K283" s="26" t="s">
        <v>1770</v>
      </c>
      <c r="L283" s="26" t="str">
        <f t="shared" si="36"/>
        <v>https://github.com/fatiando/pooch/security</v>
      </c>
      <c r="M283" s="31" t="s">
        <v>9</v>
      </c>
      <c r="N283" s="28"/>
      <c r="O283" s="29" t="str">
        <f t="shared" si="40"/>
        <v>NVD NIST pooch link</v>
      </c>
      <c r="P283" s="49" t="s">
        <v>10</v>
      </c>
      <c r="Q283" s="26" t="str">
        <f t="shared" si="41"/>
        <v>CVE MITRE pooch link</v>
      </c>
      <c r="R283" s="49" t="s">
        <v>10</v>
      </c>
      <c r="S283" s="29" t="str">
        <f t="shared" si="37"/>
        <v>Snyk pooch link</v>
      </c>
      <c r="T283" s="49" t="s">
        <v>10</v>
      </c>
      <c r="U283" s="26" t="str">
        <f t="shared" si="42"/>
        <v>Exploit-DB pooch link</v>
      </c>
      <c r="V283" s="49" t="s">
        <v>10</v>
      </c>
      <c r="W283" s="49" t="s">
        <v>32</v>
      </c>
    </row>
    <row r="284" spans="1:23" ht="45" x14ac:dyDescent="0.25">
      <c r="A284" s="38">
        <v>281</v>
      </c>
      <c r="B284" s="37" t="s">
        <v>998</v>
      </c>
      <c r="C284" s="38" t="s">
        <v>999</v>
      </c>
      <c r="D284" s="26" t="str">
        <f t="shared" si="38"/>
        <v>https://pypi.org/project/poyo/0.5.0</v>
      </c>
      <c r="E284" s="27">
        <v>43672</v>
      </c>
      <c r="F284" s="34" t="s">
        <v>999</v>
      </c>
      <c r="G284" s="61" t="str">
        <f t="shared" si="39"/>
        <v>https://pypi.org/project/poyo/0.5.0</v>
      </c>
      <c r="H284" s="32">
        <v>43672</v>
      </c>
      <c r="I284" s="47" t="s">
        <v>1581</v>
      </c>
      <c r="J284" s="60" t="s">
        <v>1481</v>
      </c>
      <c r="K284" s="26" t="s">
        <v>1808</v>
      </c>
      <c r="L284" s="26" t="str">
        <f t="shared" si="36"/>
        <v>https://github.com/hackebrot/poyo/security</v>
      </c>
      <c r="M284" s="31" t="s">
        <v>9</v>
      </c>
      <c r="N284" s="28"/>
      <c r="O284" s="29" t="str">
        <f t="shared" si="40"/>
        <v>NVD NIST poyo link</v>
      </c>
      <c r="P284" s="49" t="s">
        <v>10</v>
      </c>
      <c r="Q284" s="26" t="str">
        <f t="shared" si="41"/>
        <v>CVE MITRE poyo link</v>
      </c>
      <c r="R284" s="49" t="s">
        <v>10</v>
      </c>
      <c r="S284" s="29" t="str">
        <f t="shared" si="37"/>
        <v>Snyk poyo link</v>
      </c>
      <c r="T284" s="49" t="s">
        <v>10</v>
      </c>
      <c r="U284" s="26" t="str">
        <f t="shared" si="42"/>
        <v>Exploit-DB poyo link</v>
      </c>
      <c r="V284" s="49" t="s">
        <v>10</v>
      </c>
      <c r="W284" s="49" t="s">
        <v>32</v>
      </c>
    </row>
    <row r="285" spans="1:23" ht="60" x14ac:dyDescent="0.25">
      <c r="A285" s="38">
        <v>282</v>
      </c>
      <c r="B285" s="37" t="s">
        <v>1000</v>
      </c>
      <c r="C285" s="38" t="s">
        <v>1001</v>
      </c>
      <c r="D285" s="26" t="str">
        <f>HYPERLINK(_xlfn.CONCAT("https://pypi.org/project/",$B285,"/",$C285))</f>
        <v>https://pypi.org/project/prometheus-client/0.14.1</v>
      </c>
      <c r="E285" s="27">
        <v>44660</v>
      </c>
      <c r="F285" s="34" t="s">
        <v>1811</v>
      </c>
      <c r="G285" s="61" t="str">
        <f t="shared" si="39"/>
        <v>https://pypi.org/project/prometheus-client/0.22.1</v>
      </c>
      <c r="H285" s="32">
        <v>45811</v>
      </c>
      <c r="I285" s="47" t="s">
        <v>1433</v>
      </c>
      <c r="J285" s="47" t="s">
        <v>1445</v>
      </c>
      <c r="K285" s="26" t="s">
        <v>1812</v>
      </c>
      <c r="L285" s="26" t="str">
        <f t="shared" si="36"/>
        <v>https://github.com/prometheus/client_python/security</v>
      </c>
      <c r="M285" s="31" t="s">
        <v>9</v>
      </c>
      <c r="N285" s="28"/>
      <c r="O285" s="29" t="str">
        <f t="shared" si="40"/>
        <v>NVD NIST prometheus-client link</v>
      </c>
      <c r="P285" s="49" t="s">
        <v>10</v>
      </c>
      <c r="Q285" s="26" t="str">
        <f t="shared" si="41"/>
        <v>CVE MITRE prometheus-client link</v>
      </c>
      <c r="R285" s="49" t="s">
        <v>10</v>
      </c>
      <c r="S285" s="29" t="str">
        <f t="shared" si="37"/>
        <v>Snyk prometheus-client link</v>
      </c>
      <c r="T285" s="49" t="s">
        <v>10</v>
      </c>
      <c r="U285" s="26" t="str">
        <f t="shared" si="42"/>
        <v>Exploit-DB prometheus-client link</v>
      </c>
      <c r="V285" s="49" t="s">
        <v>10</v>
      </c>
      <c r="W285" s="49" t="s">
        <v>32</v>
      </c>
    </row>
    <row r="286" spans="1:23" ht="90" x14ac:dyDescent="0.25">
      <c r="A286" s="38">
        <v>283</v>
      </c>
      <c r="B286" s="37" t="s">
        <v>1002</v>
      </c>
      <c r="C286" s="38" t="s">
        <v>1003</v>
      </c>
      <c r="D286" s="26" t="str">
        <f t="shared" si="38"/>
        <v>https://pypi.org/project/prompt-toolkit/3.0.36</v>
      </c>
      <c r="E286" s="27">
        <v>44902</v>
      </c>
      <c r="F286" s="34" t="s">
        <v>1813</v>
      </c>
      <c r="G286" s="61" t="str">
        <f t="shared" si="39"/>
        <v>https://pypi.org/project/prompt-toolkit/3.0.51</v>
      </c>
      <c r="H286" s="32">
        <v>45762</v>
      </c>
      <c r="I286" s="47" t="s">
        <v>1431</v>
      </c>
      <c r="J286" s="60" t="s">
        <v>1441</v>
      </c>
      <c r="K286" s="26" t="s">
        <v>1814</v>
      </c>
      <c r="L286" s="26" t="str">
        <f t="shared" si="36"/>
        <v>https://github.com/prompt-toolkit/python-prompt-toolkit/security</v>
      </c>
      <c r="M286" s="31" t="s">
        <v>9</v>
      </c>
      <c r="N286" s="28"/>
      <c r="O286" s="29" t="str">
        <f t="shared" si="40"/>
        <v>NVD NIST prompt-toolkit link</v>
      </c>
      <c r="P286" s="49" t="s">
        <v>10</v>
      </c>
      <c r="Q286" s="26" t="str">
        <f t="shared" si="41"/>
        <v>CVE MITRE prompt-toolkit link</v>
      </c>
      <c r="R286" s="49" t="s">
        <v>10</v>
      </c>
      <c r="S286" s="29" t="str">
        <f t="shared" si="37"/>
        <v>Snyk prompt-toolkit link</v>
      </c>
      <c r="T286" s="36" t="s">
        <v>1746</v>
      </c>
      <c r="U286" s="26" t="str">
        <f t="shared" si="42"/>
        <v>Exploit-DB prompt-toolkit link</v>
      </c>
      <c r="V286" s="49" t="s">
        <v>10</v>
      </c>
      <c r="W286" s="49" t="s">
        <v>32</v>
      </c>
    </row>
    <row r="287" spans="1:23" ht="45" x14ac:dyDescent="0.25">
      <c r="A287" s="38">
        <v>284</v>
      </c>
      <c r="B287" s="37" t="s">
        <v>1004</v>
      </c>
      <c r="C287" s="38" t="s">
        <v>1005</v>
      </c>
      <c r="D287" s="26" t="str">
        <f t="shared" si="38"/>
        <v>https://pypi.org/project/Protego/0.1.16</v>
      </c>
      <c r="E287" s="27">
        <v>43805</v>
      </c>
      <c r="F287" s="34" t="s">
        <v>999</v>
      </c>
      <c r="G287" s="61" t="str">
        <f t="shared" si="39"/>
        <v>https://pypi.org/project/Protego/0.5.0</v>
      </c>
      <c r="H287" s="32">
        <v>45832</v>
      </c>
      <c r="I287" s="47" t="s">
        <v>1433</v>
      </c>
      <c r="J287" s="47" t="s">
        <v>1445</v>
      </c>
      <c r="K287" s="26" t="s">
        <v>1816</v>
      </c>
      <c r="L287" s="26" t="str">
        <f t="shared" si="36"/>
        <v>https://github.com/scrapy/protego/security</v>
      </c>
      <c r="M287" s="31" t="s">
        <v>9</v>
      </c>
      <c r="N287" s="28"/>
      <c r="O287" s="29" t="str">
        <f t="shared" si="40"/>
        <v>NVD NIST Protego link</v>
      </c>
      <c r="P287" s="36" t="s">
        <v>1746</v>
      </c>
      <c r="Q287" s="26" t="str">
        <f t="shared" si="41"/>
        <v>CVE MITRE Protego link</v>
      </c>
      <c r="R287" s="36" t="s">
        <v>1746</v>
      </c>
      <c r="S287" s="29" t="str">
        <f t="shared" si="37"/>
        <v>Snyk Protego link</v>
      </c>
      <c r="T287" s="49" t="s">
        <v>10</v>
      </c>
      <c r="U287" s="26" t="str">
        <f t="shared" si="42"/>
        <v>Exploit-DB Protego link</v>
      </c>
      <c r="V287" s="36" t="s">
        <v>1746</v>
      </c>
      <c r="W287" s="49" t="s">
        <v>32</v>
      </c>
    </row>
    <row r="288" spans="1:23" ht="75" x14ac:dyDescent="0.25">
      <c r="A288" s="38">
        <v>285</v>
      </c>
      <c r="B288" s="37" t="s">
        <v>1006</v>
      </c>
      <c r="C288" s="56" t="s">
        <v>1007</v>
      </c>
      <c r="D288" s="26" t="str">
        <f t="shared" si="38"/>
        <v>https://pypi.org/project/protobuf/4.25.5</v>
      </c>
      <c r="E288" s="27">
        <v>45554</v>
      </c>
      <c r="F288" s="34" t="s">
        <v>1807</v>
      </c>
      <c r="G288" s="61" t="str">
        <f t="shared" si="39"/>
        <v>https://pypi.org/project/protobuf/6.31.1</v>
      </c>
      <c r="H288" s="32">
        <v>45806</v>
      </c>
      <c r="I288" s="47" t="s">
        <v>1431</v>
      </c>
      <c r="J288" s="60" t="s">
        <v>1367</v>
      </c>
      <c r="K288" s="26" t="s">
        <v>1809</v>
      </c>
      <c r="L288" s="26" t="str">
        <f t="shared" si="36"/>
        <v>https://github.com/protocolbuffers/protobuf/security</v>
      </c>
      <c r="M288" s="36" t="s">
        <v>1746</v>
      </c>
      <c r="N288" s="58" t="s">
        <v>1815</v>
      </c>
      <c r="O288" s="29" t="str">
        <f t="shared" si="40"/>
        <v>NVD NIST protobuf link</v>
      </c>
      <c r="P288" s="36" t="s">
        <v>1746</v>
      </c>
      <c r="Q288" s="26" t="str">
        <f t="shared" si="41"/>
        <v>CVE MITRE protobuf link</v>
      </c>
      <c r="R288" s="36" t="s">
        <v>1746</v>
      </c>
      <c r="S288" s="29" t="str">
        <f t="shared" si="37"/>
        <v>Snyk protobuf link</v>
      </c>
      <c r="T288" s="36" t="s">
        <v>1746</v>
      </c>
      <c r="U288" s="26" t="str">
        <f t="shared" si="42"/>
        <v>Exploit-DB protobuf link</v>
      </c>
      <c r="V288" s="49" t="s">
        <v>10</v>
      </c>
      <c r="W288" s="49" t="s">
        <v>32</v>
      </c>
    </row>
    <row r="289" spans="1:23" ht="45" x14ac:dyDescent="0.25">
      <c r="A289" s="38">
        <v>286</v>
      </c>
      <c r="B289" s="37" t="s">
        <v>1008</v>
      </c>
      <c r="C289" s="38" t="s">
        <v>994</v>
      </c>
      <c r="D289" s="26" t="str">
        <f t="shared" si="38"/>
        <v>https://pypi.org/project/psutil/5.9.0</v>
      </c>
      <c r="E289" s="27"/>
      <c r="F289" s="34"/>
      <c r="G289" s="61" t="str">
        <f t="shared" si="39"/>
        <v>https://pypi.org/project/psutil/</v>
      </c>
      <c r="H289" s="32"/>
      <c r="I289" s="28"/>
      <c r="J289" s="53"/>
      <c r="K289" s="26"/>
      <c r="L289" s="26" t="str">
        <f t="shared" si="36"/>
        <v>/security</v>
      </c>
      <c r="M289" s="28"/>
      <c r="N289" s="28"/>
      <c r="O289" s="29" t="str">
        <f t="shared" si="40"/>
        <v>NVD NIST psutil link</v>
      </c>
      <c r="P289" s="28"/>
      <c r="Q289" s="26" t="str">
        <f t="shared" si="41"/>
        <v>CVE MITRE psutil link</v>
      </c>
      <c r="R289" s="28"/>
      <c r="S289" s="29" t="str">
        <f t="shared" si="37"/>
        <v>Snyk psutil link</v>
      </c>
      <c r="T289" s="28"/>
      <c r="U289" s="26" t="str">
        <f t="shared" si="42"/>
        <v>Exploit-DB psutil link</v>
      </c>
      <c r="V289" s="28"/>
      <c r="W289" s="28"/>
    </row>
    <row r="290" spans="1:23" ht="45" x14ac:dyDescent="0.25">
      <c r="A290" s="38">
        <v>287</v>
      </c>
      <c r="B290" s="37" t="s">
        <v>1009</v>
      </c>
      <c r="C290" s="38" t="s">
        <v>1010</v>
      </c>
      <c r="D290" s="26" t="str">
        <f t="shared" si="38"/>
        <v>https://pypi.org/project/psycopg2/2.9.9</v>
      </c>
      <c r="E290" s="27"/>
      <c r="F290" s="34"/>
      <c r="G290" s="61" t="str">
        <f t="shared" si="39"/>
        <v>https://pypi.org/project/psycopg2/</v>
      </c>
      <c r="H290" s="32"/>
      <c r="I290" s="28"/>
      <c r="J290" s="53"/>
      <c r="K290" s="26"/>
      <c r="L290" s="26" t="str">
        <f t="shared" si="36"/>
        <v>/security</v>
      </c>
      <c r="M290" s="28"/>
      <c r="N290" s="28"/>
      <c r="O290" s="29" t="str">
        <f t="shared" si="40"/>
        <v>NVD NIST psycopg2 link</v>
      </c>
      <c r="P290" s="28"/>
      <c r="Q290" s="26" t="str">
        <f t="shared" si="41"/>
        <v>CVE MITRE psycopg2 link</v>
      </c>
      <c r="R290" s="28"/>
      <c r="S290" s="29" t="str">
        <f t="shared" si="37"/>
        <v>Snyk psycopg2 link</v>
      </c>
      <c r="T290" s="28"/>
      <c r="U290" s="26" t="str">
        <f t="shared" si="42"/>
        <v>Exploit-DB psycopg2 link</v>
      </c>
      <c r="V290" s="28"/>
      <c r="W290" s="28"/>
    </row>
    <row r="291" spans="1:23" ht="60" x14ac:dyDescent="0.25">
      <c r="A291" s="38">
        <v>288</v>
      </c>
      <c r="B291" s="37" t="s">
        <v>1011</v>
      </c>
      <c r="C291" s="38" t="s">
        <v>1012</v>
      </c>
      <c r="D291" s="26" t="str">
        <f t="shared" si="38"/>
        <v>https://pypi.org/project/psycopg2-binary/2.9.10</v>
      </c>
      <c r="E291" s="27"/>
      <c r="F291" s="34"/>
      <c r="G291" s="61" t="str">
        <f t="shared" si="39"/>
        <v>https://pypi.org/project/psycopg2-binary/</v>
      </c>
      <c r="H291" s="32"/>
      <c r="I291" s="28"/>
      <c r="J291" s="53"/>
      <c r="K291" s="26"/>
      <c r="L291" s="26" t="str">
        <f t="shared" si="36"/>
        <v>/security</v>
      </c>
      <c r="M291" s="28"/>
      <c r="N291" s="28"/>
      <c r="O291" s="29" t="str">
        <f t="shared" si="40"/>
        <v>NVD NIST psycopg2-binary link</v>
      </c>
      <c r="P291" s="28"/>
      <c r="Q291" s="26" t="str">
        <f t="shared" si="41"/>
        <v>CVE MITRE psycopg2-binary link</v>
      </c>
      <c r="R291" s="28"/>
      <c r="S291" s="29" t="str">
        <f t="shared" si="37"/>
        <v>Snyk psycopg2-binary link</v>
      </c>
      <c r="T291" s="28"/>
      <c r="U291" s="26" t="str">
        <f t="shared" si="42"/>
        <v>Exploit-DB psycopg2-binary link</v>
      </c>
      <c r="V291" s="28"/>
      <c r="W291" s="28"/>
    </row>
    <row r="292" spans="1:23" ht="45" x14ac:dyDescent="0.25">
      <c r="A292" s="38">
        <v>289</v>
      </c>
      <c r="B292" s="37" t="s">
        <v>1013</v>
      </c>
      <c r="C292" s="38" t="s">
        <v>551</v>
      </c>
      <c r="D292" s="26" t="str">
        <f t="shared" si="38"/>
        <v>https://pypi.org/project/ptyprocess/0.7.0</v>
      </c>
      <c r="E292" s="27"/>
      <c r="F292" s="34"/>
      <c r="G292" s="61" t="str">
        <f t="shared" si="39"/>
        <v>https://pypi.org/project/ptyprocess/</v>
      </c>
      <c r="H292" s="32"/>
      <c r="I292" s="28"/>
      <c r="J292" s="53"/>
      <c r="K292" s="26"/>
      <c r="L292" s="26" t="str">
        <f t="shared" si="36"/>
        <v>/security</v>
      </c>
      <c r="M292" s="28"/>
      <c r="N292" s="28"/>
      <c r="O292" s="29" t="str">
        <f t="shared" si="40"/>
        <v>NVD NIST ptyprocess link</v>
      </c>
      <c r="P292" s="28"/>
      <c r="Q292" s="26" t="str">
        <f t="shared" si="41"/>
        <v>CVE MITRE ptyprocess link</v>
      </c>
      <c r="R292" s="28"/>
      <c r="S292" s="29" t="str">
        <f t="shared" si="37"/>
        <v>Snyk ptyprocess link</v>
      </c>
      <c r="T292" s="28"/>
      <c r="U292" s="26" t="str">
        <f t="shared" si="42"/>
        <v>Exploit-DB ptyprocess link</v>
      </c>
      <c r="V292" s="28"/>
      <c r="W292" s="28"/>
    </row>
    <row r="293" spans="1:23" ht="60" x14ac:dyDescent="0.25">
      <c r="A293" s="38">
        <v>290</v>
      </c>
      <c r="B293" s="37" t="s">
        <v>1014</v>
      </c>
      <c r="C293" s="38" t="s">
        <v>946</v>
      </c>
      <c r="D293" s="26" t="str">
        <f t="shared" si="38"/>
        <v>https://pypi.org/project/pure-eval/0.2.2</v>
      </c>
      <c r="E293" s="27">
        <v>44584</v>
      </c>
      <c r="F293" s="34" t="s">
        <v>650</v>
      </c>
      <c r="G293" s="61" t="str">
        <f t="shared" si="39"/>
        <v>https://pypi.org/project/pure-eval/0.2.3</v>
      </c>
      <c r="H293" s="32">
        <v>45494</v>
      </c>
      <c r="I293" s="59" t="s">
        <v>1367</v>
      </c>
      <c r="J293" s="59" t="s">
        <v>1367</v>
      </c>
      <c r="K293" s="26" t="s">
        <v>1769</v>
      </c>
      <c r="L293" s="26" t="str">
        <f t="shared" si="36"/>
        <v>https://github.com/alexmojaki/pure_eval/security</v>
      </c>
      <c r="M293" s="31" t="s">
        <v>9</v>
      </c>
      <c r="N293" s="28"/>
      <c r="O293" s="29" t="str">
        <f t="shared" si="40"/>
        <v>NVD NIST pure-eval link</v>
      </c>
      <c r="P293" s="28"/>
      <c r="Q293" s="26" t="str">
        <f t="shared" si="41"/>
        <v>CVE MITRE pure-eval link</v>
      </c>
      <c r="R293" s="28"/>
      <c r="S293" s="29" t="str">
        <f t="shared" si="37"/>
        <v>Snyk pure-eval link</v>
      </c>
      <c r="T293" s="28"/>
      <c r="U293" s="26" t="str">
        <f t="shared" si="42"/>
        <v>Exploit-DB pure-eval link</v>
      </c>
      <c r="V293" s="28"/>
      <c r="W293" s="28"/>
    </row>
    <row r="294" spans="1:23" ht="45" x14ac:dyDescent="0.25">
      <c r="A294" s="38">
        <v>291</v>
      </c>
      <c r="B294" s="37" t="s">
        <v>1015</v>
      </c>
      <c r="C294" s="38" t="s">
        <v>1016</v>
      </c>
      <c r="D294" s="26" t="str">
        <f t="shared" si="38"/>
        <v>https://pypi.org/project/py/1.11.0</v>
      </c>
      <c r="E294" s="27"/>
      <c r="F294" s="34"/>
      <c r="G294" s="61" t="str">
        <f t="shared" si="39"/>
        <v>https://pypi.org/project/py/</v>
      </c>
      <c r="H294" s="32"/>
      <c r="I294" s="28"/>
      <c r="J294" s="53"/>
      <c r="K294" s="26"/>
      <c r="L294" s="26" t="str">
        <f t="shared" si="36"/>
        <v>/security</v>
      </c>
      <c r="M294" s="28"/>
      <c r="N294" s="28"/>
      <c r="O294" s="29" t="str">
        <f t="shared" si="40"/>
        <v>NVD NIST py link</v>
      </c>
      <c r="P294" s="28"/>
      <c r="Q294" s="26" t="str">
        <f t="shared" si="41"/>
        <v>CVE MITRE py link</v>
      </c>
      <c r="R294" s="28"/>
      <c r="S294" s="29" t="str">
        <f t="shared" si="37"/>
        <v>Snyk py link</v>
      </c>
      <c r="T294" s="28"/>
      <c r="U294" s="26" t="str">
        <f t="shared" si="42"/>
        <v>Exploit-DB py link</v>
      </c>
      <c r="V294" s="28"/>
      <c r="W294" s="28"/>
    </row>
    <row r="295" spans="1:23" ht="45" x14ac:dyDescent="0.25">
      <c r="A295" s="38">
        <v>292</v>
      </c>
      <c r="B295" s="37" t="s">
        <v>1017</v>
      </c>
      <c r="C295" s="38" t="s">
        <v>1018</v>
      </c>
      <c r="D295" s="26" t="str">
        <f t="shared" si="38"/>
        <v>https://pypi.org/project/py-cpuinfo/8.0.0</v>
      </c>
      <c r="E295" s="27"/>
      <c r="F295" s="34"/>
      <c r="G295" s="61" t="str">
        <f t="shared" si="39"/>
        <v>https://pypi.org/project/py-cpuinfo/</v>
      </c>
      <c r="H295" s="32"/>
      <c r="I295" s="28"/>
      <c r="J295" s="53"/>
      <c r="K295" s="26"/>
      <c r="L295" s="26" t="str">
        <f t="shared" si="36"/>
        <v>/security</v>
      </c>
      <c r="M295" s="28"/>
      <c r="N295" s="28"/>
      <c r="O295" s="29" t="str">
        <f t="shared" si="40"/>
        <v>NVD NIST py-cpuinfo link</v>
      </c>
      <c r="P295" s="28"/>
      <c r="Q295" s="26" t="str">
        <f t="shared" si="41"/>
        <v>CVE MITRE py-cpuinfo link</v>
      </c>
      <c r="R295" s="28"/>
      <c r="S295" s="29" t="str">
        <f t="shared" si="37"/>
        <v>Snyk py-cpuinfo link</v>
      </c>
      <c r="T295" s="28"/>
      <c r="U295" s="26" t="str">
        <f t="shared" si="42"/>
        <v>Exploit-DB py-cpuinfo link</v>
      </c>
      <c r="V295" s="28"/>
      <c r="W295" s="28"/>
    </row>
    <row r="296" spans="1:23" ht="45" x14ac:dyDescent="0.25">
      <c r="A296" s="38">
        <v>293</v>
      </c>
      <c r="B296" s="37" t="s">
        <v>1019</v>
      </c>
      <c r="C296" s="38" t="s">
        <v>1020</v>
      </c>
      <c r="D296" s="26" t="str">
        <f t="shared" si="38"/>
        <v>https://pypi.org/project/pyarrow/11.0.0</v>
      </c>
      <c r="E296" s="27"/>
      <c r="F296" s="34"/>
      <c r="G296" s="61" t="str">
        <f t="shared" si="39"/>
        <v>https://pypi.org/project/pyarrow/</v>
      </c>
      <c r="H296" s="32"/>
      <c r="I296" s="28"/>
      <c r="J296" s="53"/>
      <c r="K296" s="26"/>
      <c r="L296" s="26" t="str">
        <f t="shared" si="36"/>
        <v>/security</v>
      </c>
      <c r="M296" s="28"/>
      <c r="N296" s="28"/>
      <c r="O296" s="29" t="str">
        <f t="shared" si="40"/>
        <v>NVD NIST pyarrow link</v>
      </c>
      <c r="P296" s="28"/>
      <c r="Q296" s="26" t="str">
        <f t="shared" si="41"/>
        <v>CVE MITRE pyarrow link</v>
      </c>
      <c r="R296" s="28"/>
      <c r="S296" s="29" t="str">
        <f t="shared" si="37"/>
        <v>Snyk pyarrow link</v>
      </c>
      <c r="T296" s="28"/>
      <c r="U296" s="26" t="str">
        <f t="shared" si="42"/>
        <v>Exploit-DB pyarrow link</v>
      </c>
      <c r="V296" s="28"/>
      <c r="W296" s="28"/>
    </row>
    <row r="297" spans="1:23" ht="45" x14ac:dyDescent="0.25">
      <c r="A297" s="38">
        <v>294</v>
      </c>
      <c r="B297" s="37" t="s">
        <v>1021</v>
      </c>
      <c r="C297" s="38" t="s">
        <v>1022</v>
      </c>
      <c r="D297" s="26" t="str">
        <f t="shared" si="38"/>
        <v>https://pypi.org/project/pyasn1/0.4.8</v>
      </c>
      <c r="E297" s="27"/>
      <c r="F297" s="34"/>
      <c r="G297" s="61" t="str">
        <f t="shared" si="39"/>
        <v>https://pypi.org/project/pyasn1/</v>
      </c>
      <c r="H297" s="32"/>
      <c r="I297" s="28"/>
      <c r="J297" s="53"/>
      <c r="K297" s="26"/>
      <c r="L297" s="26" t="str">
        <f t="shared" si="36"/>
        <v>/security</v>
      </c>
      <c r="M297" s="28"/>
      <c r="N297" s="28"/>
      <c r="O297" s="29" t="str">
        <f t="shared" si="40"/>
        <v>NVD NIST pyasn1 link</v>
      </c>
      <c r="P297" s="28"/>
      <c r="Q297" s="26" t="str">
        <f t="shared" si="41"/>
        <v>CVE MITRE pyasn1 link</v>
      </c>
      <c r="R297" s="28"/>
      <c r="S297" s="29" t="str">
        <f t="shared" si="37"/>
        <v>Snyk pyasn1 link</v>
      </c>
      <c r="T297" s="28"/>
      <c r="U297" s="26" t="str">
        <f t="shared" si="42"/>
        <v>Exploit-DB pyasn1 link</v>
      </c>
      <c r="V297" s="28"/>
      <c r="W297" s="28"/>
    </row>
    <row r="298" spans="1:23" ht="60" x14ac:dyDescent="0.25">
      <c r="A298" s="38">
        <v>295</v>
      </c>
      <c r="B298" s="37" t="s">
        <v>1023</v>
      </c>
      <c r="C298" s="38" t="s">
        <v>1024</v>
      </c>
      <c r="D298" s="26" t="str">
        <f t="shared" si="38"/>
        <v>https://pypi.org/project/pyasn1-modules/0.2.8</v>
      </c>
      <c r="E298" s="27"/>
      <c r="F298" s="34"/>
      <c r="G298" s="61" t="str">
        <f t="shared" si="39"/>
        <v>https://pypi.org/project/pyasn1-modules/</v>
      </c>
      <c r="H298" s="32"/>
      <c r="I298" s="28"/>
      <c r="J298" s="53"/>
      <c r="K298" s="26"/>
      <c r="L298" s="26" t="str">
        <f>HYPERLINK(_xlfn.CONCAT($K298,"/security"))</f>
        <v>/security</v>
      </c>
      <c r="M298" s="28"/>
      <c r="N298" s="28"/>
      <c r="O298" s="29" t="str">
        <f t="shared" si="40"/>
        <v>NVD NIST pyasn1-modules link</v>
      </c>
      <c r="P298" s="28"/>
      <c r="Q298" s="26" t="str">
        <f t="shared" si="41"/>
        <v>CVE MITRE pyasn1-modules link</v>
      </c>
      <c r="R298" s="28"/>
      <c r="S298" s="29" t="str">
        <f t="shared" si="37"/>
        <v>Snyk pyasn1-modules link</v>
      </c>
      <c r="T298" s="28"/>
      <c r="U298" s="26" t="str">
        <f t="shared" si="42"/>
        <v>Exploit-DB pyasn1-modules link</v>
      </c>
      <c r="V298" s="28"/>
      <c r="W298" s="28"/>
    </row>
    <row r="299" spans="1:23" ht="45" x14ac:dyDescent="0.25">
      <c r="A299" s="38">
        <v>296</v>
      </c>
      <c r="B299" s="37" t="s">
        <v>1025</v>
      </c>
      <c r="C299" s="38" t="s">
        <v>1026</v>
      </c>
      <c r="D299" s="26" t="str">
        <f t="shared" si="38"/>
        <v>https://pypi.org/project/pycodestyle/2.10.0</v>
      </c>
      <c r="E299" s="27"/>
      <c r="F299" s="34"/>
      <c r="G299" s="61" t="str">
        <f t="shared" si="39"/>
        <v>https://pypi.org/project/pycodestyle/</v>
      </c>
      <c r="H299" s="32"/>
      <c r="I299" s="28"/>
      <c r="J299" s="53"/>
      <c r="K299" s="26"/>
      <c r="L299" s="26" t="str">
        <f>HYPERLINK(_xlfn.CONCAT($K299,"/security"))</f>
        <v>/security</v>
      </c>
      <c r="M299" s="28"/>
      <c r="N299" s="28"/>
      <c r="O299" s="29" t="str">
        <f t="shared" si="40"/>
        <v>NVD NIST pycodestyle link</v>
      </c>
      <c r="P299" s="28"/>
      <c r="Q299" s="26" t="str">
        <f t="shared" si="41"/>
        <v>CVE MITRE pycodestyle link</v>
      </c>
      <c r="R299" s="28"/>
      <c r="S299" s="29" t="str">
        <f t="shared" si="37"/>
        <v>Snyk pycodestyle link</v>
      </c>
      <c r="T299" s="28"/>
      <c r="U299" s="26" t="str">
        <f t="shared" si="42"/>
        <v>Exploit-DB pycodestyle link</v>
      </c>
      <c r="V299" s="28"/>
      <c r="W299" s="28"/>
    </row>
    <row r="300" spans="1:23" ht="45" x14ac:dyDescent="0.25">
      <c r="A300" s="38">
        <v>297</v>
      </c>
      <c r="B300" s="37" t="s">
        <v>1027</v>
      </c>
      <c r="C300" s="38" t="s">
        <v>1028</v>
      </c>
      <c r="D300" s="26" t="str">
        <f t="shared" si="38"/>
        <v>https://pypi.org/project/pycosat/0.6.4</v>
      </c>
      <c r="E300" s="27"/>
      <c r="F300" s="34"/>
      <c r="G300" s="61" t="str">
        <f t="shared" si="39"/>
        <v>https://pypi.org/project/pycosat/</v>
      </c>
      <c r="H300" s="32"/>
      <c r="I300" s="28"/>
      <c r="J300" s="53"/>
      <c r="K300" s="26"/>
      <c r="L300" s="26" t="str">
        <f>HYPERLINK(_xlfn.CONCAT($K300,"/security"))</f>
        <v>/security</v>
      </c>
      <c r="M300" s="28"/>
      <c r="N300" s="28"/>
      <c r="O300" s="29" t="str">
        <f t="shared" si="40"/>
        <v>NVD NIST pycosat link</v>
      </c>
      <c r="P300" s="28"/>
      <c r="Q300" s="26" t="str">
        <f t="shared" si="41"/>
        <v>CVE MITRE pycosat link</v>
      </c>
      <c r="R300" s="28"/>
      <c r="S300" s="29" t="str">
        <f t="shared" si="37"/>
        <v>Snyk pycosat link</v>
      </c>
      <c r="T300" s="28"/>
      <c r="U300" s="26" t="str">
        <f t="shared" si="42"/>
        <v>Exploit-DB pycosat link</v>
      </c>
      <c r="V300" s="28"/>
      <c r="W300" s="28"/>
    </row>
    <row r="301" spans="1:23" ht="45" x14ac:dyDescent="0.25">
      <c r="A301" s="38">
        <v>298</v>
      </c>
      <c r="B301" s="37" t="s">
        <v>1029</v>
      </c>
      <c r="C301" s="38">
        <v>2.21</v>
      </c>
      <c r="D301" s="26" t="str">
        <f t="shared" si="38"/>
        <v>https://pypi.org/project/pycparser/2.21</v>
      </c>
      <c r="E301" s="27"/>
      <c r="F301" s="34"/>
      <c r="G301" s="61" t="str">
        <f t="shared" si="39"/>
        <v>https://pypi.org/project/pycparser/</v>
      </c>
      <c r="H301" s="32"/>
      <c r="I301" s="28"/>
      <c r="J301" s="53"/>
      <c r="K301" s="26"/>
      <c r="L301" s="26" t="str">
        <f>HYPERLINK(_xlfn.CONCAT($K301,"/security"))</f>
        <v>/security</v>
      </c>
      <c r="M301" s="28"/>
      <c r="N301" s="28"/>
      <c r="O301" s="29" t="str">
        <f t="shared" si="40"/>
        <v>NVD NIST pycparser link</v>
      </c>
      <c r="P301" s="28"/>
      <c r="Q301" s="26" t="str">
        <f t="shared" si="41"/>
        <v>CVE MITRE pycparser link</v>
      </c>
      <c r="R301" s="28"/>
      <c r="S301" s="29" t="str">
        <f t="shared" si="37"/>
        <v>Snyk pycparser link</v>
      </c>
      <c r="T301" s="28"/>
      <c r="U301" s="26" t="str">
        <f t="shared" si="42"/>
        <v>Exploit-DB pycparser link</v>
      </c>
      <c r="V301" s="28"/>
      <c r="W301" s="28"/>
    </row>
    <row r="302" spans="1:23" ht="45" x14ac:dyDescent="0.25">
      <c r="A302" s="38">
        <v>299</v>
      </c>
      <c r="B302" s="37" t="s">
        <v>1030</v>
      </c>
      <c r="C302" s="38" t="s">
        <v>999</v>
      </c>
      <c r="D302" s="26" t="str">
        <f t="shared" si="38"/>
        <v>https://pypi.org/project/pyct/0.5.0</v>
      </c>
      <c r="E302" s="27"/>
      <c r="F302" s="34"/>
      <c r="G302" s="61" t="str">
        <f t="shared" si="39"/>
        <v>https://pypi.org/project/pyct/</v>
      </c>
      <c r="H302" s="32"/>
      <c r="I302" s="28"/>
      <c r="J302" s="53"/>
      <c r="K302" s="26"/>
      <c r="L302" s="26" t="str">
        <f>HYPERLINK(_xlfn.CONCAT($K302,"/security"))</f>
        <v>/security</v>
      </c>
      <c r="M302" s="28"/>
      <c r="N302" s="28"/>
      <c r="O302" s="29" t="str">
        <f t="shared" si="40"/>
        <v>NVD NIST pyct link</v>
      </c>
      <c r="P302" s="28"/>
      <c r="Q302" s="26" t="str">
        <f t="shared" si="41"/>
        <v>CVE MITRE pyct link</v>
      </c>
      <c r="R302" s="28"/>
      <c r="S302" s="29" t="str">
        <f t="shared" si="37"/>
        <v>Snyk pyct link</v>
      </c>
      <c r="T302" s="28"/>
      <c r="U302" s="26" t="str">
        <f t="shared" si="42"/>
        <v>Exploit-DB pyct link</v>
      </c>
      <c r="V302" s="28"/>
      <c r="W302" s="28"/>
    </row>
    <row r="303" spans="1:23" ht="45" x14ac:dyDescent="0.25">
      <c r="A303" s="38">
        <v>300</v>
      </c>
      <c r="B303" s="37" t="s">
        <v>1031</v>
      </c>
      <c r="C303" s="38" t="s">
        <v>1032</v>
      </c>
      <c r="D303" s="26" t="str">
        <f t="shared" si="38"/>
        <v>https://pypi.org/project/pycurl/7.45.2</v>
      </c>
      <c r="E303" s="27">
        <v>44912</v>
      </c>
      <c r="F303" s="34" t="s">
        <v>1454</v>
      </c>
      <c r="G303" s="61" t="str">
        <f t="shared" si="39"/>
        <v>https://pypi.org/project/pycurl/7.45.6</v>
      </c>
      <c r="H303" s="32">
        <v>45723</v>
      </c>
      <c r="I303" s="47" t="s">
        <v>1455</v>
      </c>
      <c r="J303" s="47" t="s">
        <v>1441</v>
      </c>
      <c r="K303" s="26" t="s">
        <v>1459</v>
      </c>
      <c r="L303" s="59" t="s">
        <v>1367</v>
      </c>
      <c r="M303" s="59" t="s">
        <v>1367</v>
      </c>
      <c r="N303" s="28"/>
      <c r="O303" s="29" t="str">
        <f t="shared" si="40"/>
        <v>NVD NIST pycurl link</v>
      </c>
      <c r="P303" s="36" t="s">
        <v>31</v>
      </c>
      <c r="Q303" s="26" t="str">
        <f t="shared" si="41"/>
        <v>CVE MITRE pycurl link</v>
      </c>
      <c r="R303" s="36" t="s">
        <v>31</v>
      </c>
      <c r="S303" s="29" t="str">
        <f t="shared" si="37"/>
        <v>Snyk pycurl link</v>
      </c>
      <c r="T303" s="49" t="s">
        <v>10</v>
      </c>
      <c r="U303" s="26" t="str">
        <f t="shared" si="42"/>
        <v>Exploit-DB pycurl link</v>
      </c>
      <c r="V303" s="49" t="s">
        <v>10</v>
      </c>
      <c r="W303" s="49" t="s">
        <v>32</v>
      </c>
    </row>
    <row r="304" spans="1:23" ht="45" x14ac:dyDescent="0.25">
      <c r="A304" s="38">
        <v>301</v>
      </c>
      <c r="B304" s="37" t="s">
        <v>1033</v>
      </c>
      <c r="C304" s="38" t="s">
        <v>1034</v>
      </c>
      <c r="D304" s="26" t="str">
        <f t="shared" si="38"/>
        <v>https://pypi.org/project/pydantic/2.9.2</v>
      </c>
      <c r="E304" s="27"/>
      <c r="F304" s="34"/>
      <c r="G304" s="61" t="str">
        <f t="shared" si="39"/>
        <v>https://pypi.org/project/pydantic/</v>
      </c>
      <c r="H304" s="32"/>
      <c r="I304" s="71"/>
      <c r="J304" s="53"/>
      <c r="K304" s="26"/>
      <c r="L304" s="26" t="str">
        <f t="shared" ref="L304:L335" si="43">HYPERLINK(_xlfn.CONCAT($K304,"/security"))</f>
        <v>/security</v>
      </c>
      <c r="M304" s="28"/>
      <c r="N304" s="28"/>
      <c r="O304" s="29" t="str">
        <f t="shared" si="40"/>
        <v>NVD NIST pydantic link</v>
      </c>
      <c r="P304" s="28"/>
      <c r="Q304" s="26" t="str">
        <f t="shared" si="41"/>
        <v>CVE MITRE pydantic link</v>
      </c>
      <c r="R304" s="28"/>
      <c r="S304" s="29" t="str">
        <f t="shared" si="37"/>
        <v>Snyk pydantic link</v>
      </c>
      <c r="T304" s="28"/>
      <c r="U304" s="26" t="str">
        <f t="shared" si="42"/>
        <v>Exploit-DB pydantic link</v>
      </c>
      <c r="V304" s="28"/>
      <c r="W304" s="28"/>
    </row>
    <row r="305" spans="1:23" ht="60" x14ac:dyDescent="0.25">
      <c r="A305" s="38">
        <v>302</v>
      </c>
      <c r="B305" s="37" t="s">
        <v>1035</v>
      </c>
      <c r="C305" s="38" t="s">
        <v>1036</v>
      </c>
      <c r="D305" s="26" t="str">
        <f t="shared" si="38"/>
        <v>https://pypi.org/project/pydantic_core/2.23.4</v>
      </c>
      <c r="E305" s="27"/>
      <c r="F305" s="34"/>
      <c r="G305" s="61" t="str">
        <f t="shared" si="39"/>
        <v>https://pypi.org/project/pydantic_core/</v>
      </c>
      <c r="H305" s="32"/>
      <c r="I305" s="28"/>
      <c r="J305" s="53"/>
      <c r="K305" s="26"/>
      <c r="L305" s="26" t="str">
        <f t="shared" si="43"/>
        <v>/security</v>
      </c>
      <c r="M305" s="28"/>
      <c r="N305" s="28"/>
      <c r="O305" s="29" t="str">
        <f t="shared" si="40"/>
        <v>NVD NIST pydantic_core link</v>
      </c>
      <c r="P305" s="28"/>
      <c r="Q305" s="26" t="str">
        <f t="shared" si="41"/>
        <v>CVE MITRE pydantic_core link</v>
      </c>
      <c r="R305" s="28"/>
      <c r="S305" s="29" t="str">
        <f t="shared" ref="S305:S368" si="44">HYPERLINK(CONCATENATE("https://security.snyk.io/vuln/pip?search=",$B305),CONCATENATE("Snyk ",$B305," link"))</f>
        <v>Snyk pydantic_core link</v>
      </c>
      <c r="T305" s="28"/>
      <c r="U305" s="26" t="str">
        <f t="shared" si="42"/>
        <v>Exploit-DB pydantic_core link</v>
      </c>
      <c r="V305" s="28"/>
      <c r="W305" s="28"/>
    </row>
    <row r="306" spans="1:23" ht="45" x14ac:dyDescent="0.25">
      <c r="A306" s="38">
        <v>303</v>
      </c>
      <c r="B306" s="37" t="s">
        <v>1037</v>
      </c>
      <c r="C306" s="38" t="s">
        <v>572</v>
      </c>
      <c r="D306" s="26" t="str">
        <f t="shared" si="38"/>
        <v>https://pypi.org/project/PyDispatcher/2.0.5</v>
      </c>
      <c r="E306" s="27"/>
      <c r="F306" s="34"/>
      <c r="G306" s="61" t="str">
        <f t="shared" si="39"/>
        <v>https://pypi.org/project/PyDispatcher/</v>
      </c>
      <c r="H306" s="32"/>
      <c r="I306" s="28"/>
      <c r="J306" s="53"/>
      <c r="K306" s="26"/>
      <c r="L306" s="26" t="str">
        <f t="shared" si="43"/>
        <v>/security</v>
      </c>
      <c r="M306" s="28"/>
      <c r="N306" s="28"/>
      <c r="O306" s="29" t="str">
        <f t="shared" si="40"/>
        <v>NVD NIST PyDispatcher link</v>
      </c>
      <c r="P306" s="28"/>
      <c r="Q306" s="26" t="str">
        <f t="shared" si="41"/>
        <v>CVE MITRE PyDispatcher link</v>
      </c>
      <c r="R306" s="28"/>
      <c r="S306" s="29" t="str">
        <f t="shared" si="44"/>
        <v>Snyk PyDispatcher link</v>
      </c>
      <c r="T306" s="28"/>
      <c r="U306" s="26" t="str">
        <f t="shared" si="42"/>
        <v>Exploit-DB PyDispatcher link</v>
      </c>
      <c r="V306" s="28"/>
      <c r="W306" s="28"/>
    </row>
    <row r="307" spans="1:23" ht="45" x14ac:dyDescent="0.25">
      <c r="A307" s="38">
        <v>304</v>
      </c>
      <c r="B307" s="37" t="s">
        <v>1038</v>
      </c>
      <c r="C307" s="38" t="s">
        <v>1039</v>
      </c>
      <c r="D307" s="26" t="str">
        <f t="shared" si="38"/>
        <v>https://pypi.org/project/pydocstyle/6.3.0</v>
      </c>
      <c r="E307" s="27"/>
      <c r="F307" s="34"/>
      <c r="G307" s="61" t="str">
        <f t="shared" si="39"/>
        <v>https://pypi.org/project/pydocstyle/</v>
      </c>
      <c r="H307" s="32"/>
      <c r="I307" s="28"/>
      <c r="J307" s="53"/>
      <c r="K307" s="26"/>
      <c r="L307" s="26" t="str">
        <f t="shared" si="43"/>
        <v>/security</v>
      </c>
      <c r="M307" s="28"/>
      <c r="N307" s="28"/>
      <c r="O307" s="29" t="str">
        <f t="shared" si="40"/>
        <v>NVD NIST pydocstyle link</v>
      </c>
      <c r="P307" s="28"/>
      <c r="Q307" s="26" t="str">
        <f t="shared" si="41"/>
        <v>CVE MITRE pydocstyle link</v>
      </c>
      <c r="R307" s="28"/>
      <c r="S307" s="29" t="str">
        <f t="shared" si="44"/>
        <v>Snyk pydocstyle link</v>
      </c>
      <c r="T307" s="28"/>
      <c r="U307" s="26" t="str">
        <f t="shared" si="42"/>
        <v>Exploit-DB pydocstyle link</v>
      </c>
      <c r="V307" s="28"/>
      <c r="W307" s="28"/>
    </row>
    <row r="308" spans="1:23" ht="45" x14ac:dyDescent="0.25">
      <c r="A308" s="38">
        <v>305</v>
      </c>
      <c r="B308" s="37" t="s">
        <v>1040</v>
      </c>
      <c r="C308" s="38" t="s">
        <v>606</v>
      </c>
      <c r="D308" s="26" t="str">
        <f t="shared" si="38"/>
        <v>https://pypi.org/project/pyerfa/2.0.0</v>
      </c>
      <c r="E308" s="27"/>
      <c r="F308" s="34"/>
      <c r="G308" s="61" t="str">
        <f t="shared" si="39"/>
        <v>https://pypi.org/project/pyerfa/</v>
      </c>
      <c r="H308" s="32"/>
      <c r="I308" s="28"/>
      <c r="J308" s="53"/>
      <c r="K308" s="26"/>
      <c r="L308" s="26" t="str">
        <f t="shared" si="43"/>
        <v>/security</v>
      </c>
      <c r="M308" s="28"/>
      <c r="N308" s="28"/>
      <c r="O308" s="29" t="str">
        <f t="shared" si="40"/>
        <v>NVD NIST pyerfa link</v>
      </c>
      <c r="P308" s="28"/>
      <c r="Q308" s="26" t="str">
        <f t="shared" si="41"/>
        <v>CVE MITRE pyerfa link</v>
      </c>
      <c r="R308" s="28"/>
      <c r="S308" s="29" t="str">
        <f t="shared" si="44"/>
        <v>Snyk pyerfa link</v>
      </c>
      <c r="T308" s="28"/>
      <c r="U308" s="26" t="str">
        <f t="shared" si="42"/>
        <v>Exploit-DB pyerfa link</v>
      </c>
      <c r="V308" s="28"/>
      <c r="W308" s="28"/>
    </row>
    <row r="309" spans="1:23" ht="45" x14ac:dyDescent="0.25">
      <c r="A309" s="38">
        <v>306</v>
      </c>
      <c r="B309" s="37" t="s">
        <v>1041</v>
      </c>
      <c r="C309" s="38" t="s">
        <v>639</v>
      </c>
      <c r="D309" s="26" t="str">
        <f t="shared" si="38"/>
        <v>https://pypi.org/project/pyflakes/3.0.1</v>
      </c>
      <c r="E309" s="27"/>
      <c r="F309" s="34"/>
      <c r="G309" s="61" t="str">
        <f t="shared" si="39"/>
        <v>https://pypi.org/project/pyflakes/</v>
      </c>
      <c r="H309" s="32"/>
      <c r="I309" s="28"/>
      <c r="J309" s="53"/>
      <c r="K309" s="26"/>
      <c r="L309" s="26" t="str">
        <f t="shared" si="43"/>
        <v>/security</v>
      </c>
      <c r="M309" s="28"/>
      <c r="N309" s="28"/>
      <c r="O309" s="29" t="str">
        <f t="shared" si="40"/>
        <v>NVD NIST pyflakes link</v>
      </c>
      <c r="P309" s="28"/>
      <c r="Q309" s="26" t="str">
        <f t="shared" si="41"/>
        <v>CVE MITRE pyflakes link</v>
      </c>
      <c r="R309" s="28"/>
      <c r="S309" s="29" t="str">
        <f t="shared" si="44"/>
        <v>Snyk pyflakes link</v>
      </c>
      <c r="T309" s="28"/>
      <c r="U309" s="26" t="str">
        <f t="shared" si="42"/>
        <v>Exploit-DB pyflakes link</v>
      </c>
      <c r="V309" s="28"/>
      <c r="W309" s="28"/>
    </row>
    <row r="310" spans="1:23" ht="45" x14ac:dyDescent="0.25">
      <c r="A310" s="38">
        <v>307</v>
      </c>
      <c r="B310" s="37" t="s">
        <v>1042</v>
      </c>
      <c r="C310" s="38" t="s">
        <v>1043</v>
      </c>
      <c r="D310" s="26" t="str">
        <f t="shared" si="38"/>
        <v>https://pypi.org/project/pyFUME/0.2.25</v>
      </c>
      <c r="E310" s="27"/>
      <c r="F310" s="34"/>
      <c r="G310" s="61" t="str">
        <f t="shared" si="39"/>
        <v>https://pypi.org/project/pyFUME/</v>
      </c>
      <c r="H310" s="32"/>
      <c r="I310" s="28"/>
      <c r="J310" s="53"/>
      <c r="K310" s="26"/>
      <c r="L310" s="26" t="str">
        <f t="shared" si="43"/>
        <v>/security</v>
      </c>
      <c r="M310" s="28"/>
      <c r="N310" s="28"/>
      <c r="O310" s="29" t="str">
        <f t="shared" si="40"/>
        <v>NVD NIST pyFUME link</v>
      </c>
      <c r="P310" s="28"/>
      <c r="Q310" s="26" t="str">
        <f t="shared" si="41"/>
        <v>CVE MITRE pyFUME link</v>
      </c>
      <c r="R310" s="28"/>
      <c r="S310" s="29" t="str">
        <f t="shared" si="44"/>
        <v>Snyk pyFUME link</v>
      </c>
      <c r="T310" s="28"/>
      <c r="U310" s="26" t="str">
        <f t="shared" si="42"/>
        <v>Exploit-DB pyFUME link</v>
      </c>
      <c r="V310" s="28"/>
      <c r="W310" s="28"/>
    </row>
    <row r="311" spans="1:23" ht="45" x14ac:dyDescent="0.25">
      <c r="A311" s="38">
        <v>308</v>
      </c>
      <c r="B311" s="37" t="s">
        <v>1044</v>
      </c>
      <c r="C311" s="38" t="s">
        <v>1045</v>
      </c>
      <c r="D311" s="26" t="str">
        <f t="shared" si="38"/>
        <v>https://pypi.org/project/Pygments/2.15.1</v>
      </c>
      <c r="E311" s="27"/>
      <c r="F311" s="34"/>
      <c r="G311" s="61" t="str">
        <f t="shared" si="39"/>
        <v>https://pypi.org/project/Pygments/</v>
      </c>
      <c r="H311" s="32"/>
      <c r="I311" s="28"/>
      <c r="J311" s="53"/>
      <c r="K311" s="26"/>
      <c r="L311" s="26" t="str">
        <f t="shared" si="43"/>
        <v>/security</v>
      </c>
      <c r="M311" s="28"/>
      <c r="N311" s="28"/>
      <c r="O311" s="29" t="str">
        <f t="shared" si="40"/>
        <v>NVD NIST Pygments link</v>
      </c>
      <c r="P311" s="28"/>
      <c r="Q311" s="26" t="str">
        <f t="shared" si="41"/>
        <v>CVE MITRE Pygments link</v>
      </c>
      <c r="R311" s="28"/>
      <c r="S311" s="29" t="str">
        <f t="shared" si="44"/>
        <v>Snyk Pygments link</v>
      </c>
      <c r="T311" s="28"/>
      <c r="U311" s="26" t="str">
        <f t="shared" si="42"/>
        <v>Exploit-DB Pygments link</v>
      </c>
      <c r="V311" s="28"/>
      <c r="W311" s="28"/>
    </row>
    <row r="312" spans="1:23" ht="45" x14ac:dyDescent="0.25">
      <c r="A312" s="38">
        <v>309</v>
      </c>
      <c r="B312" s="37" t="s">
        <v>1046</v>
      </c>
      <c r="C312" s="38" t="s">
        <v>1047</v>
      </c>
      <c r="D312" s="26" t="str">
        <f t="shared" si="38"/>
        <v>https://pypi.org/project/pyinstaller/5.13.0</v>
      </c>
      <c r="E312" s="27"/>
      <c r="F312" s="34"/>
      <c r="G312" s="61" t="str">
        <f t="shared" si="39"/>
        <v>https://pypi.org/project/pyinstaller/</v>
      </c>
      <c r="H312" s="32"/>
      <c r="I312" s="28"/>
      <c r="J312" s="53"/>
      <c r="K312" s="26"/>
      <c r="L312" s="26" t="str">
        <f t="shared" si="43"/>
        <v>/security</v>
      </c>
      <c r="M312" s="28"/>
      <c r="N312" s="28"/>
      <c r="O312" s="29" t="str">
        <f t="shared" si="40"/>
        <v>NVD NIST pyinstaller link</v>
      </c>
      <c r="P312" s="28"/>
      <c r="Q312" s="26" t="str">
        <f t="shared" si="41"/>
        <v>CVE MITRE pyinstaller link</v>
      </c>
      <c r="R312" s="28"/>
      <c r="S312" s="29" t="str">
        <f t="shared" si="44"/>
        <v>Snyk pyinstaller link</v>
      </c>
      <c r="T312" s="28"/>
      <c r="U312" s="26" t="str">
        <f t="shared" si="42"/>
        <v>Exploit-DB pyinstaller link</v>
      </c>
      <c r="V312" s="28"/>
      <c r="W312" s="28"/>
    </row>
    <row r="313" spans="1:23" ht="75" x14ac:dyDescent="0.25">
      <c r="A313" s="38">
        <v>310</v>
      </c>
      <c r="B313" s="37" t="s">
        <v>1048</v>
      </c>
      <c r="C313" s="38">
        <v>2023.6</v>
      </c>
      <c r="D313" s="26" t="str">
        <f t="shared" si="38"/>
        <v>https://pypi.org/project/pyinstaller-hooks-contrib/2023.6</v>
      </c>
      <c r="E313" s="27"/>
      <c r="F313" s="34"/>
      <c r="G313" s="61" t="str">
        <f t="shared" si="39"/>
        <v>https://pypi.org/project/pyinstaller-hooks-contrib/</v>
      </c>
      <c r="H313" s="32"/>
      <c r="I313" s="28"/>
      <c r="J313" s="53"/>
      <c r="K313" s="26"/>
      <c r="L313" s="26" t="str">
        <f t="shared" si="43"/>
        <v>/security</v>
      </c>
      <c r="M313" s="28"/>
      <c r="N313" s="28"/>
      <c r="O313" s="29" t="str">
        <f t="shared" si="40"/>
        <v>NVD NIST pyinstaller-hooks-contrib link</v>
      </c>
      <c r="P313" s="28"/>
      <c r="Q313" s="26" t="str">
        <f t="shared" si="41"/>
        <v>CVE MITRE pyinstaller-hooks-contrib link</v>
      </c>
      <c r="R313" s="28"/>
      <c r="S313" s="29" t="str">
        <f t="shared" si="44"/>
        <v>Snyk pyinstaller-hooks-contrib link</v>
      </c>
      <c r="T313" s="28"/>
      <c r="U313" s="26" t="str">
        <f t="shared" si="42"/>
        <v>Exploit-DB pyinstaller-hooks-contrib link</v>
      </c>
      <c r="V313" s="28"/>
      <c r="W313" s="28"/>
    </row>
    <row r="314" spans="1:23" ht="45" x14ac:dyDescent="0.25">
      <c r="A314" s="38">
        <v>311</v>
      </c>
      <c r="B314" s="37" t="s">
        <v>1049</v>
      </c>
      <c r="C314" s="38" t="s">
        <v>912</v>
      </c>
      <c r="D314" s="26" t="str">
        <f t="shared" si="38"/>
        <v>https://pypi.org/project/PyJWT/2.4.0</v>
      </c>
      <c r="E314" s="27"/>
      <c r="F314" s="34"/>
      <c r="G314" s="61" t="str">
        <f t="shared" si="39"/>
        <v>https://pypi.org/project/PyJWT/</v>
      </c>
      <c r="H314" s="32"/>
      <c r="I314" s="28"/>
      <c r="J314" s="53"/>
      <c r="K314" s="26"/>
      <c r="L314" s="26" t="str">
        <f t="shared" si="43"/>
        <v>/security</v>
      </c>
      <c r="M314" s="28"/>
      <c r="N314" s="28"/>
      <c r="O314" s="29" t="str">
        <f t="shared" si="40"/>
        <v>NVD NIST PyJWT link</v>
      </c>
      <c r="P314" s="28"/>
      <c r="Q314" s="26" t="str">
        <f t="shared" si="41"/>
        <v>CVE MITRE PyJWT link</v>
      </c>
      <c r="R314" s="28"/>
      <c r="S314" s="29" t="str">
        <f t="shared" si="44"/>
        <v>Snyk PyJWT link</v>
      </c>
      <c r="T314" s="28"/>
      <c r="U314" s="26" t="str">
        <f t="shared" si="42"/>
        <v>Exploit-DB PyJWT link</v>
      </c>
      <c r="V314" s="28"/>
      <c r="W314" s="28"/>
    </row>
    <row r="315" spans="1:23" ht="45" x14ac:dyDescent="0.25">
      <c r="A315" s="38">
        <v>312</v>
      </c>
      <c r="B315" s="37" t="s">
        <v>1050</v>
      </c>
      <c r="C315" s="38" t="s">
        <v>742</v>
      </c>
      <c r="D315" s="26" t="str">
        <f t="shared" si="38"/>
        <v>https://pypi.org/project/pylint/2.16.2</v>
      </c>
      <c r="E315" s="27"/>
      <c r="F315" s="34"/>
      <c r="G315" s="61" t="str">
        <f t="shared" si="39"/>
        <v>https://pypi.org/project/pylint/</v>
      </c>
      <c r="H315" s="32"/>
      <c r="I315" s="28"/>
      <c r="J315" s="53"/>
      <c r="K315" s="26"/>
      <c r="L315" s="26" t="str">
        <f t="shared" si="43"/>
        <v>/security</v>
      </c>
      <c r="M315" s="28"/>
      <c r="N315" s="28"/>
      <c r="O315" s="29" t="str">
        <f t="shared" si="40"/>
        <v>NVD NIST pylint link</v>
      </c>
      <c r="P315" s="28"/>
      <c r="Q315" s="26" t="str">
        <f t="shared" si="41"/>
        <v>CVE MITRE pylint link</v>
      </c>
      <c r="R315" s="28"/>
      <c r="S315" s="29" t="str">
        <f t="shared" si="44"/>
        <v>Snyk pylint link</v>
      </c>
      <c r="T315" s="28"/>
      <c r="U315" s="26" t="str">
        <f t="shared" si="42"/>
        <v>Exploit-DB pylint link</v>
      </c>
      <c r="V315" s="28"/>
      <c r="W315" s="28"/>
    </row>
    <row r="316" spans="1:23" ht="45" x14ac:dyDescent="0.25">
      <c r="A316" s="38">
        <v>313</v>
      </c>
      <c r="B316" s="37" t="s">
        <v>1051</v>
      </c>
      <c r="C316" s="38" t="s">
        <v>1052</v>
      </c>
      <c r="D316" s="26" t="str">
        <f t="shared" si="38"/>
        <v>https://pypi.org/project/pylint-venv/3.0.2</v>
      </c>
      <c r="E316" s="27"/>
      <c r="F316" s="34"/>
      <c r="G316" s="61" t="str">
        <f t="shared" si="39"/>
        <v>https://pypi.org/project/pylint-venv/</v>
      </c>
      <c r="H316" s="32"/>
      <c r="I316" s="28"/>
      <c r="J316" s="53"/>
      <c r="K316" s="26"/>
      <c r="L316" s="26" t="str">
        <f t="shared" si="43"/>
        <v>/security</v>
      </c>
      <c r="M316" s="28"/>
      <c r="N316" s="28"/>
      <c r="O316" s="29" t="str">
        <f t="shared" si="40"/>
        <v>NVD NIST pylint-venv link</v>
      </c>
      <c r="P316" s="28"/>
      <c r="Q316" s="26" t="str">
        <f t="shared" si="41"/>
        <v>CVE MITRE pylint-venv link</v>
      </c>
      <c r="R316" s="28"/>
      <c r="S316" s="29" t="str">
        <f t="shared" si="44"/>
        <v>Snyk pylint-venv link</v>
      </c>
      <c r="T316" s="28"/>
      <c r="U316" s="26" t="str">
        <f t="shared" si="42"/>
        <v>Exploit-DB pylint-venv link</v>
      </c>
      <c r="V316" s="28"/>
      <c r="W316" s="28"/>
    </row>
    <row r="317" spans="1:23" ht="45" x14ac:dyDescent="0.25">
      <c r="A317" s="38">
        <v>314</v>
      </c>
      <c r="B317" s="37" t="s">
        <v>1053</v>
      </c>
      <c r="C317" s="38" t="s">
        <v>662</v>
      </c>
      <c r="D317" s="26" t="str">
        <f t="shared" ref="D317:D380" si="45">HYPERLINK(_xlfn.CONCAT("https://pypi.org/project/",$B317,"/",$C317))</f>
        <v>https://pypi.org/project/pyls-spyder/0.4.0</v>
      </c>
      <c r="E317" s="27"/>
      <c r="F317" s="34"/>
      <c r="G317" s="61" t="str">
        <f t="shared" si="39"/>
        <v>https://pypi.org/project/pyls-spyder/</v>
      </c>
      <c r="H317" s="32"/>
      <c r="I317" s="28"/>
      <c r="J317" s="53"/>
      <c r="K317" s="26"/>
      <c r="L317" s="26" t="str">
        <f t="shared" si="43"/>
        <v>/security</v>
      </c>
      <c r="M317" s="28"/>
      <c r="N317" s="28"/>
      <c r="O317" s="29" t="str">
        <f t="shared" si="40"/>
        <v>NVD NIST pyls-spyder link</v>
      </c>
      <c r="P317" s="28"/>
      <c r="Q317" s="26" t="str">
        <f t="shared" si="41"/>
        <v>CVE MITRE pyls-spyder link</v>
      </c>
      <c r="R317" s="28"/>
      <c r="S317" s="29" t="str">
        <f t="shared" si="44"/>
        <v>Snyk pyls-spyder link</v>
      </c>
      <c r="T317" s="28"/>
      <c r="U317" s="26" t="str">
        <f t="shared" si="42"/>
        <v>Exploit-DB pyls-spyder link</v>
      </c>
      <c r="V317" s="28"/>
      <c r="W317" s="28"/>
    </row>
    <row r="318" spans="1:23" ht="45" x14ac:dyDescent="0.25">
      <c r="A318" s="38">
        <v>315</v>
      </c>
      <c r="B318" s="37" t="s">
        <v>1054</v>
      </c>
      <c r="C318" s="38" t="s">
        <v>952</v>
      </c>
      <c r="D318" s="26" t="str">
        <f t="shared" si="45"/>
        <v>https://pypi.org/project/PyNaCl/1.5.0</v>
      </c>
      <c r="E318" s="27"/>
      <c r="F318" s="34"/>
      <c r="G318" s="61" t="str">
        <f t="shared" si="39"/>
        <v>https://pypi.org/project/PyNaCl/</v>
      </c>
      <c r="H318" s="32"/>
      <c r="I318" s="28"/>
      <c r="J318" s="53"/>
      <c r="K318" s="26"/>
      <c r="L318" s="26" t="str">
        <f t="shared" si="43"/>
        <v>/security</v>
      </c>
      <c r="M318" s="28"/>
      <c r="N318" s="28"/>
      <c r="O318" s="29" t="str">
        <f t="shared" si="40"/>
        <v>NVD NIST PyNaCl link</v>
      </c>
      <c r="P318" s="28"/>
      <c r="Q318" s="26" t="str">
        <f t="shared" si="41"/>
        <v>CVE MITRE PyNaCl link</v>
      </c>
      <c r="R318" s="28"/>
      <c r="S318" s="29" t="str">
        <f t="shared" si="44"/>
        <v>Snyk PyNaCl link</v>
      </c>
      <c r="T318" s="28"/>
      <c r="U318" s="26" t="str">
        <f t="shared" si="42"/>
        <v>Exploit-DB PyNaCl link</v>
      </c>
      <c r="V318" s="28"/>
      <c r="W318" s="28"/>
    </row>
    <row r="319" spans="1:23" ht="45" x14ac:dyDescent="0.25">
      <c r="A319" s="38">
        <v>316</v>
      </c>
      <c r="B319" s="37" t="s">
        <v>1055</v>
      </c>
      <c r="C319" s="38" t="s">
        <v>1056</v>
      </c>
      <c r="D319" s="26" t="str">
        <f t="shared" si="45"/>
        <v>https://pypi.org/project/pyodbc/4.0.34</v>
      </c>
      <c r="E319" s="27"/>
      <c r="F319" s="34"/>
      <c r="G319" s="61" t="str">
        <f t="shared" si="39"/>
        <v>https://pypi.org/project/pyodbc/</v>
      </c>
      <c r="H319" s="32"/>
      <c r="I319" s="28"/>
      <c r="J319" s="53"/>
      <c r="K319" s="26"/>
      <c r="L319" s="26" t="str">
        <f t="shared" si="43"/>
        <v>/security</v>
      </c>
      <c r="M319" s="28"/>
      <c r="N319" s="28"/>
      <c r="O319" s="29" t="str">
        <f t="shared" si="40"/>
        <v>NVD NIST pyodbc link</v>
      </c>
      <c r="P319" s="28"/>
      <c r="Q319" s="26" t="str">
        <f t="shared" si="41"/>
        <v>CVE MITRE pyodbc link</v>
      </c>
      <c r="R319" s="28"/>
      <c r="S319" s="29" t="str">
        <f t="shared" si="44"/>
        <v>Snyk pyodbc link</v>
      </c>
      <c r="T319" s="28"/>
      <c r="U319" s="26" t="str">
        <f t="shared" si="42"/>
        <v>Exploit-DB pyodbc link</v>
      </c>
      <c r="V319" s="28"/>
      <c r="W319" s="28"/>
    </row>
    <row r="320" spans="1:23" ht="45" x14ac:dyDescent="0.25">
      <c r="A320" s="38">
        <v>317</v>
      </c>
      <c r="B320" s="37" t="s">
        <v>1057</v>
      </c>
      <c r="C320" s="38" t="s">
        <v>610</v>
      </c>
      <c r="D320" s="26" t="str">
        <f t="shared" si="45"/>
        <v>https://pypi.org/project/pyOpenSSL/23.0.0</v>
      </c>
      <c r="E320" s="27"/>
      <c r="F320" s="34"/>
      <c r="G320" s="61" t="str">
        <f t="shared" si="39"/>
        <v>https://pypi.org/project/pyOpenSSL/</v>
      </c>
      <c r="H320" s="32"/>
      <c r="I320" s="28"/>
      <c r="J320" s="53"/>
      <c r="K320" s="26"/>
      <c r="L320" s="26" t="str">
        <f t="shared" si="43"/>
        <v>/security</v>
      </c>
      <c r="M320" s="28"/>
      <c r="N320" s="28"/>
      <c r="O320" s="29" t="str">
        <f t="shared" si="40"/>
        <v>NVD NIST pyOpenSSL link</v>
      </c>
      <c r="P320" s="28"/>
      <c r="Q320" s="26" t="str">
        <f t="shared" si="41"/>
        <v>CVE MITRE pyOpenSSL link</v>
      </c>
      <c r="R320" s="28"/>
      <c r="S320" s="29" t="str">
        <f t="shared" si="44"/>
        <v>Snyk pyOpenSSL link</v>
      </c>
      <c r="T320" s="28"/>
      <c r="U320" s="26" t="str">
        <f t="shared" si="42"/>
        <v>Exploit-DB pyOpenSSL link</v>
      </c>
      <c r="V320" s="28"/>
      <c r="W320" s="28"/>
    </row>
    <row r="321" spans="1:23" ht="45" x14ac:dyDescent="0.25">
      <c r="A321" s="38">
        <v>318</v>
      </c>
      <c r="B321" s="37" t="s">
        <v>1058</v>
      </c>
      <c r="C321" s="38" t="s">
        <v>1059</v>
      </c>
      <c r="D321" s="26" t="str">
        <f t="shared" si="45"/>
        <v>https://pypi.org/project/pyparsing/3.0.9</v>
      </c>
      <c r="E321" s="27"/>
      <c r="F321" s="34"/>
      <c r="G321" s="61" t="str">
        <f t="shared" si="39"/>
        <v>https://pypi.org/project/pyparsing/</v>
      </c>
      <c r="H321" s="32"/>
      <c r="I321" s="28"/>
      <c r="J321" s="53"/>
      <c r="K321" s="26"/>
      <c r="L321" s="26" t="str">
        <f t="shared" si="43"/>
        <v>/security</v>
      </c>
      <c r="M321" s="28"/>
      <c r="N321" s="28"/>
      <c r="O321" s="29" t="str">
        <f t="shared" si="40"/>
        <v>NVD NIST pyparsing link</v>
      </c>
      <c r="P321" s="28"/>
      <c r="Q321" s="26" t="str">
        <f t="shared" si="41"/>
        <v>CVE MITRE pyparsing link</v>
      </c>
      <c r="R321" s="28"/>
      <c r="S321" s="29" t="str">
        <f t="shared" si="44"/>
        <v>Snyk pyparsing link</v>
      </c>
      <c r="T321" s="28"/>
      <c r="U321" s="26" t="str">
        <f t="shared" si="42"/>
        <v>Exploit-DB pyparsing link</v>
      </c>
      <c r="V321" s="28"/>
      <c r="W321" s="28"/>
    </row>
    <row r="322" spans="1:23" ht="45" x14ac:dyDescent="0.25">
      <c r="A322" s="38">
        <v>319</v>
      </c>
      <c r="B322" s="37" t="s">
        <v>1060</v>
      </c>
      <c r="C322" s="38" t="s">
        <v>639</v>
      </c>
      <c r="D322" s="26" t="str">
        <f t="shared" si="45"/>
        <v>https://pypi.org/project/PyPDF2/3.0.1</v>
      </c>
      <c r="E322" s="27"/>
      <c r="F322" s="34"/>
      <c r="G322" s="61" t="str">
        <f t="shared" si="39"/>
        <v>https://pypi.org/project/PyPDF2/</v>
      </c>
      <c r="H322" s="32"/>
      <c r="I322" s="28"/>
      <c r="J322" s="53"/>
      <c r="K322" s="26"/>
      <c r="L322" s="26" t="str">
        <f t="shared" si="43"/>
        <v>/security</v>
      </c>
      <c r="M322" s="28"/>
      <c r="N322" s="28"/>
      <c r="O322" s="29" t="str">
        <f t="shared" si="40"/>
        <v>NVD NIST PyPDF2 link</v>
      </c>
      <c r="P322" s="28"/>
      <c r="Q322" s="26" t="str">
        <f t="shared" si="41"/>
        <v>CVE MITRE PyPDF2 link</v>
      </c>
      <c r="R322" s="28"/>
      <c r="S322" s="29" t="str">
        <f t="shared" si="44"/>
        <v>Snyk PyPDF2 link</v>
      </c>
      <c r="T322" s="28"/>
      <c r="U322" s="26" t="str">
        <f t="shared" si="42"/>
        <v>Exploit-DB PyPDF2 link</v>
      </c>
      <c r="V322" s="28"/>
      <c r="W322" s="28"/>
    </row>
    <row r="323" spans="1:23" ht="45" x14ac:dyDescent="0.25">
      <c r="A323" s="38">
        <v>320</v>
      </c>
      <c r="B323" s="37" t="s">
        <v>1061</v>
      </c>
      <c r="C323" s="38" t="s">
        <v>1062</v>
      </c>
      <c r="D323" s="26" t="str">
        <f t="shared" si="45"/>
        <v>https://pypi.org/project/PyQt5/5.15.7</v>
      </c>
      <c r="E323" s="27"/>
      <c r="F323" s="34"/>
      <c r="G323" s="61" t="str">
        <f t="shared" ref="G323:G386" si="46">HYPERLINK(_xlfn.CONCAT("https://pypi.org/project/",$B323,"/",$F323))</f>
        <v>https://pypi.org/project/PyQt5/</v>
      </c>
      <c r="H323" s="32"/>
      <c r="I323" s="28"/>
      <c r="J323" s="53"/>
      <c r="K323" s="26"/>
      <c r="L323" s="26" t="str">
        <f t="shared" si="43"/>
        <v>/security</v>
      </c>
      <c r="M323" s="28"/>
      <c r="N323" s="28"/>
      <c r="O323" s="29" t="str">
        <f t="shared" ref="O323:O386" si="47">HYPERLINK(_xlfn.CONCAT("https://nvd.nist.gov/vuln/search/results?form_type=Basic&amp;results_type=overview&amp;query=",$B323,"&amp;search_type=all&amp;isCpeNameSearch=false"),CONCATENATE("NVD NIST ",$B323," link"))</f>
        <v>NVD NIST PyQt5 link</v>
      </c>
      <c r="P323" s="28"/>
      <c r="Q323" s="26" t="str">
        <f t="shared" ref="Q323:Q386" si="48">HYPERLINK(CONCATENATE("https://cve.mitre.org/cgi-bin/cvekey.cgi?keyword=",$B323),CONCATENATE("CVE MITRE ",$B323," link"))</f>
        <v>CVE MITRE PyQt5 link</v>
      </c>
      <c r="R323" s="28"/>
      <c r="S323" s="29" t="str">
        <f t="shared" si="44"/>
        <v>Snyk PyQt5 link</v>
      </c>
      <c r="T323" s="28"/>
      <c r="U323" s="26" t="str">
        <f t="shared" si="42"/>
        <v>Exploit-DB PyQt5 link</v>
      </c>
      <c r="V323" s="28"/>
      <c r="W323" s="28"/>
    </row>
    <row r="324" spans="1:23" ht="45" x14ac:dyDescent="0.25">
      <c r="A324" s="38">
        <v>321</v>
      </c>
      <c r="B324" s="37" t="s">
        <v>1063</v>
      </c>
      <c r="C324" s="38" t="s">
        <v>1064</v>
      </c>
      <c r="D324" s="26" t="str">
        <f t="shared" si="45"/>
        <v>https://pypi.org/project/PyQt5-sip/12.11.0</v>
      </c>
      <c r="E324" s="27"/>
      <c r="F324" s="34"/>
      <c r="G324" s="61" t="str">
        <f t="shared" si="46"/>
        <v>https://pypi.org/project/PyQt5-sip/</v>
      </c>
      <c r="H324" s="32"/>
      <c r="I324" s="28"/>
      <c r="J324" s="53"/>
      <c r="K324" s="26"/>
      <c r="L324" s="26" t="str">
        <f t="shared" si="43"/>
        <v>/security</v>
      </c>
      <c r="M324" s="28"/>
      <c r="N324" s="28"/>
      <c r="O324" s="29" t="str">
        <f t="shared" si="47"/>
        <v>NVD NIST PyQt5-sip link</v>
      </c>
      <c r="P324" s="28"/>
      <c r="Q324" s="26" t="str">
        <f t="shared" si="48"/>
        <v>CVE MITRE PyQt5-sip link</v>
      </c>
      <c r="R324" s="28"/>
      <c r="S324" s="29" t="str">
        <f t="shared" si="44"/>
        <v>Snyk PyQt5-sip link</v>
      </c>
      <c r="T324" s="28"/>
      <c r="U324" s="26" t="str">
        <f t="shared" ref="U324:U387" si="49">HYPERLINK(CONCATENATE("https://www.exploit-db.com/search?q=",$B324,"&amp;verified=true"),CONCATENATE("Exploit-DB ",$B324," link"))</f>
        <v>Exploit-DB PyQt5-sip link</v>
      </c>
      <c r="V324" s="28"/>
      <c r="W324" s="28"/>
    </row>
    <row r="325" spans="1:23" ht="60" x14ac:dyDescent="0.25">
      <c r="A325" s="38">
        <v>322</v>
      </c>
      <c r="B325" s="37" t="s">
        <v>1065</v>
      </c>
      <c r="C325" s="38" t="s">
        <v>1066</v>
      </c>
      <c r="D325" s="26" t="str">
        <f t="shared" si="45"/>
        <v>https://pypi.org/project/PyQtWebEngine/5.15.4</v>
      </c>
      <c r="E325" s="27"/>
      <c r="F325" s="34"/>
      <c r="G325" s="61" t="str">
        <f t="shared" si="46"/>
        <v>https://pypi.org/project/PyQtWebEngine/</v>
      </c>
      <c r="H325" s="32"/>
      <c r="I325" s="28"/>
      <c r="J325" s="53"/>
      <c r="K325" s="26"/>
      <c r="L325" s="26" t="str">
        <f t="shared" si="43"/>
        <v>/security</v>
      </c>
      <c r="M325" s="28"/>
      <c r="N325" s="28"/>
      <c r="O325" s="29" t="str">
        <f t="shared" si="47"/>
        <v>NVD NIST PyQtWebEngine link</v>
      </c>
      <c r="P325" s="28"/>
      <c r="Q325" s="26" t="str">
        <f t="shared" si="48"/>
        <v>CVE MITRE PyQtWebEngine link</v>
      </c>
      <c r="R325" s="28"/>
      <c r="S325" s="29" t="str">
        <f t="shared" si="44"/>
        <v>Snyk PyQtWebEngine link</v>
      </c>
      <c r="T325" s="28"/>
      <c r="U325" s="26" t="str">
        <f t="shared" si="49"/>
        <v>Exploit-DB PyQtWebEngine link</v>
      </c>
      <c r="V325" s="28"/>
      <c r="W325" s="28"/>
    </row>
    <row r="326" spans="1:23" ht="45" x14ac:dyDescent="0.25">
      <c r="A326" s="38">
        <v>323</v>
      </c>
      <c r="B326" s="37" t="s">
        <v>1067</v>
      </c>
      <c r="C326" s="38" t="s">
        <v>885</v>
      </c>
      <c r="D326" s="26" t="str">
        <f t="shared" si="45"/>
        <v>https://pypi.org/project/pyreadline3/3.4.1</v>
      </c>
      <c r="E326" s="27"/>
      <c r="F326" s="34"/>
      <c r="G326" s="61" t="str">
        <f t="shared" si="46"/>
        <v>https://pypi.org/project/pyreadline3/</v>
      </c>
      <c r="H326" s="32"/>
      <c r="I326" s="28"/>
      <c r="J326" s="53"/>
      <c r="K326" s="26"/>
      <c r="L326" s="26" t="str">
        <f t="shared" si="43"/>
        <v>/security</v>
      </c>
      <c r="M326" s="28"/>
      <c r="N326" s="28"/>
      <c r="O326" s="29" t="str">
        <f t="shared" si="47"/>
        <v>NVD NIST pyreadline3 link</v>
      </c>
      <c r="P326" s="28"/>
      <c r="Q326" s="26" t="str">
        <f t="shared" si="48"/>
        <v>CVE MITRE pyreadline3 link</v>
      </c>
      <c r="R326" s="28"/>
      <c r="S326" s="29" t="str">
        <f t="shared" si="44"/>
        <v>Snyk pyreadline3 link</v>
      </c>
      <c r="T326" s="28"/>
      <c r="U326" s="26" t="str">
        <f t="shared" si="49"/>
        <v>Exploit-DB pyreadline3 link</v>
      </c>
      <c r="V326" s="28"/>
      <c r="W326" s="28"/>
    </row>
    <row r="327" spans="1:23" ht="45" x14ac:dyDescent="0.25">
      <c r="A327" s="38">
        <v>324</v>
      </c>
      <c r="B327" s="37" t="s">
        <v>1068</v>
      </c>
      <c r="C327" s="38" t="s">
        <v>538</v>
      </c>
      <c r="D327" s="26" t="str">
        <f t="shared" si="45"/>
        <v>https://pypi.org/project/pyrsistent/0.18.0</v>
      </c>
      <c r="E327" s="27"/>
      <c r="F327" s="34"/>
      <c r="G327" s="61" t="str">
        <f t="shared" si="46"/>
        <v>https://pypi.org/project/pyrsistent/</v>
      </c>
      <c r="H327" s="32"/>
      <c r="I327" s="28"/>
      <c r="J327" s="53"/>
      <c r="K327" s="26"/>
      <c r="L327" s="26" t="str">
        <f t="shared" si="43"/>
        <v>/security</v>
      </c>
      <c r="M327" s="28"/>
      <c r="N327" s="28"/>
      <c r="O327" s="29" t="str">
        <f t="shared" si="47"/>
        <v>NVD NIST pyrsistent link</v>
      </c>
      <c r="P327" s="28"/>
      <c r="Q327" s="26" t="str">
        <f t="shared" si="48"/>
        <v>CVE MITRE pyrsistent link</v>
      </c>
      <c r="R327" s="28"/>
      <c r="S327" s="29" t="str">
        <f t="shared" si="44"/>
        <v>Snyk pyrsistent link</v>
      </c>
      <c r="T327" s="28"/>
      <c r="U327" s="26" t="str">
        <f t="shared" si="49"/>
        <v>Exploit-DB pyrsistent link</v>
      </c>
      <c r="V327" s="28"/>
      <c r="W327" s="28"/>
    </row>
    <row r="328" spans="1:23" ht="45" x14ac:dyDescent="0.25">
      <c r="A328" s="38">
        <v>325</v>
      </c>
      <c r="B328" s="37" t="s">
        <v>1069</v>
      </c>
      <c r="C328" s="38" t="s">
        <v>980</v>
      </c>
      <c r="D328" s="26" t="str">
        <f t="shared" si="45"/>
        <v>https://pypi.org/project/PySocks/1.7.1</v>
      </c>
      <c r="E328" s="27"/>
      <c r="F328" s="34"/>
      <c r="G328" s="61" t="str">
        <f t="shared" si="46"/>
        <v>https://pypi.org/project/PySocks/</v>
      </c>
      <c r="H328" s="32"/>
      <c r="I328" s="28"/>
      <c r="J328" s="53"/>
      <c r="K328" s="26"/>
      <c r="L328" s="26" t="str">
        <f t="shared" si="43"/>
        <v>/security</v>
      </c>
      <c r="M328" s="28"/>
      <c r="N328" s="28"/>
      <c r="O328" s="29" t="str">
        <f t="shared" si="47"/>
        <v>NVD NIST PySocks link</v>
      </c>
      <c r="P328" s="28"/>
      <c r="Q328" s="26" t="str">
        <f t="shared" si="48"/>
        <v>CVE MITRE PySocks link</v>
      </c>
      <c r="R328" s="28"/>
      <c r="S328" s="29" t="str">
        <f t="shared" si="44"/>
        <v>Snyk PySocks link</v>
      </c>
      <c r="T328" s="28"/>
      <c r="U328" s="26" t="str">
        <f t="shared" si="49"/>
        <v>Exploit-DB PySocks link</v>
      </c>
      <c r="V328" s="28"/>
      <c r="W328" s="28"/>
    </row>
    <row r="329" spans="1:23" ht="45" x14ac:dyDescent="0.25">
      <c r="A329" s="38">
        <v>326</v>
      </c>
      <c r="B329" s="37" t="s">
        <v>29</v>
      </c>
      <c r="C329" s="38" t="s">
        <v>1070</v>
      </c>
      <c r="D329" s="26" t="str">
        <f t="shared" si="45"/>
        <v>https://pypi.org/project/pytest/7.3.1</v>
      </c>
      <c r="E329" s="27"/>
      <c r="F329" s="34"/>
      <c r="G329" s="61" t="str">
        <f t="shared" si="46"/>
        <v>https://pypi.org/project/pytest/</v>
      </c>
      <c r="H329" s="32"/>
      <c r="I329" s="28"/>
      <c r="J329" s="53"/>
      <c r="K329" s="26"/>
      <c r="L329" s="26" t="str">
        <f t="shared" si="43"/>
        <v>/security</v>
      </c>
      <c r="M329" s="28"/>
      <c r="N329" s="28"/>
      <c r="O329" s="29" t="str">
        <f t="shared" si="47"/>
        <v>NVD NIST pytest link</v>
      </c>
      <c r="P329" s="28"/>
      <c r="Q329" s="26" t="str">
        <f t="shared" si="48"/>
        <v>CVE MITRE pytest link</v>
      </c>
      <c r="R329" s="28"/>
      <c r="S329" s="29" t="str">
        <f t="shared" si="44"/>
        <v>Snyk pytest link</v>
      </c>
      <c r="T329" s="28"/>
      <c r="U329" s="26" t="str">
        <f t="shared" si="49"/>
        <v>Exploit-DB pytest link</v>
      </c>
      <c r="V329" s="28"/>
      <c r="W329" s="28"/>
    </row>
    <row r="330" spans="1:23" ht="60" x14ac:dyDescent="0.25">
      <c r="A330" s="38">
        <v>327</v>
      </c>
      <c r="B330" s="37" t="s">
        <v>1071</v>
      </c>
      <c r="C330" s="38" t="s">
        <v>999</v>
      </c>
      <c r="D330" s="26" t="str">
        <f t="shared" si="45"/>
        <v>https://pypi.org/project/pytest-arraydiff/0.5.0</v>
      </c>
      <c r="E330" s="27"/>
      <c r="F330" s="34"/>
      <c r="G330" s="61" t="str">
        <f t="shared" si="46"/>
        <v>https://pypi.org/project/pytest-arraydiff/</v>
      </c>
      <c r="H330" s="32"/>
      <c r="I330" s="28"/>
      <c r="J330" s="53"/>
      <c r="K330" s="26"/>
      <c r="L330" s="26" t="str">
        <f t="shared" si="43"/>
        <v>/security</v>
      </c>
      <c r="M330" s="28"/>
      <c r="N330" s="28"/>
      <c r="O330" s="29" t="str">
        <f t="shared" si="47"/>
        <v>NVD NIST pytest-arraydiff link</v>
      </c>
      <c r="P330" s="28"/>
      <c r="Q330" s="26" t="str">
        <f t="shared" si="48"/>
        <v>CVE MITRE pytest-arraydiff link</v>
      </c>
      <c r="R330" s="28"/>
      <c r="S330" s="29" t="str">
        <f t="shared" si="44"/>
        <v>Snyk pytest-arraydiff link</v>
      </c>
      <c r="T330" s="28"/>
      <c r="U330" s="26" t="str">
        <f t="shared" si="49"/>
        <v>Exploit-DB pytest-arraydiff link</v>
      </c>
      <c r="V330" s="28"/>
      <c r="W330" s="28"/>
    </row>
    <row r="331" spans="1:23" ht="60" x14ac:dyDescent="0.25">
      <c r="A331" s="38">
        <v>328</v>
      </c>
      <c r="B331" s="37" t="s">
        <v>1072</v>
      </c>
      <c r="C331" s="38" t="s">
        <v>830</v>
      </c>
      <c r="D331" s="26" t="str">
        <f t="shared" si="45"/>
        <v>https://pypi.org/project/pytest-astropy/0.10.0</v>
      </c>
      <c r="E331" s="27"/>
      <c r="F331" s="34"/>
      <c r="G331" s="61" t="str">
        <f t="shared" si="46"/>
        <v>https://pypi.org/project/pytest-astropy/</v>
      </c>
      <c r="H331" s="32"/>
      <c r="I331" s="28"/>
      <c r="J331" s="53"/>
      <c r="K331" s="26"/>
      <c r="L331" s="26" t="str">
        <f t="shared" si="43"/>
        <v>/security</v>
      </c>
      <c r="M331" s="28"/>
      <c r="N331" s="28"/>
      <c r="O331" s="29" t="str">
        <f t="shared" si="47"/>
        <v>NVD NIST pytest-astropy link</v>
      </c>
      <c r="P331" s="28"/>
      <c r="Q331" s="26" t="str">
        <f t="shared" si="48"/>
        <v>CVE MITRE pytest-astropy link</v>
      </c>
      <c r="R331" s="28"/>
      <c r="S331" s="29" t="str">
        <f t="shared" si="44"/>
        <v>Snyk pytest-astropy link</v>
      </c>
      <c r="T331" s="28"/>
      <c r="U331" s="26" t="str">
        <f t="shared" si="49"/>
        <v>Exploit-DB pytest-astropy link</v>
      </c>
      <c r="V331" s="28"/>
      <c r="W331" s="28"/>
    </row>
    <row r="332" spans="1:23" ht="60" x14ac:dyDescent="0.25">
      <c r="A332" s="38">
        <v>329</v>
      </c>
      <c r="B332" s="37" t="s">
        <v>1073</v>
      </c>
      <c r="C332" s="38" t="s">
        <v>946</v>
      </c>
      <c r="D332" s="26" t="str">
        <f t="shared" si="45"/>
        <v>https://pypi.org/project/pytest-astropy-header/0.2.2</v>
      </c>
      <c r="E332" s="27"/>
      <c r="F332" s="34"/>
      <c r="G332" s="61" t="str">
        <f t="shared" si="46"/>
        <v>https://pypi.org/project/pytest-astropy-header/</v>
      </c>
      <c r="H332" s="32"/>
      <c r="I332" s="28"/>
      <c r="J332" s="53"/>
      <c r="K332" s="26"/>
      <c r="L332" s="26" t="str">
        <f t="shared" si="43"/>
        <v>/security</v>
      </c>
      <c r="M332" s="28"/>
      <c r="N332" s="28"/>
      <c r="O332" s="29" t="str">
        <f t="shared" si="47"/>
        <v>NVD NIST pytest-astropy-header link</v>
      </c>
      <c r="P332" s="28"/>
      <c r="Q332" s="26" t="str">
        <f t="shared" si="48"/>
        <v>CVE MITRE pytest-astropy-header link</v>
      </c>
      <c r="R332" s="28"/>
      <c r="S332" s="29" t="str">
        <f t="shared" si="44"/>
        <v>Snyk pytest-astropy-header link</v>
      </c>
      <c r="T332" s="28"/>
      <c r="U332" s="26" t="str">
        <f t="shared" si="49"/>
        <v>Exploit-DB pytest-astropy-header link</v>
      </c>
      <c r="V332" s="28"/>
      <c r="W332" s="28"/>
    </row>
    <row r="333" spans="1:23" ht="45" x14ac:dyDescent="0.25">
      <c r="A333" s="38">
        <v>330</v>
      </c>
      <c r="B333" s="37" t="s">
        <v>1074</v>
      </c>
      <c r="C333" s="38" t="s">
        <v>604</v>
      </c>
      <c r="D333" s="26" t="str">
        <f t="shared" si="45"/>
        <v>https://pypi.org/project/pytest-cov/4.1.0</v>
      </c>
      <c r="E333" s="27"/>
      <c r="F333" s="34"/>
      <c r="G333" s="61" t="str">
        <f t="shared" si="46"/>
        <v>https://pypi.org/project/pytest-cov/</v>
      </c>
      <c r="H333" s="32"/>
      <c r="I333" s="28"/>
      <c r="J333" s="53"/>
      <c r="K333" s="26"/>
      <c r="L333" s="26" t="str">
        <f t="shared" si="43"/>
        <v>/security</v>
      </c>
      <c r="M333" s="28"/>
      <c r="N333" s="28"/>
      <c r="O333" s="29" t="str">
        <f t="shared" si="47"/>
        <v>NVD NIST pytest-cov link</v>
      </c>
      <c r="P333" s="28"/>
      <c r="Q333" s="26" t="str">
        <f t="shared" si="48"/>
        <v>CVE MITRE pytest-cov link</v>
      </c>
      <c r="R333" s="28"/>
      <c r="S333" s="29" t="str">
        <f t="shared" si="44"/>
        <v>Snyk pytest-cov link</v>
      </c>
      <c r="T333" s="28"/>
      <c r="U333" s="26" t="str">
        <f t="shared" si="49"/>
        <v>Exploit-DB pytest-cov link</v>
      </c>
      <c r="V333" s="28"/>
      <c r="W333" s="28"/>
    </row>
    <row r="334" spans="1:23" ht="60" x14ac:dyDescent="0.25">
      <c r="A334" s="38">
        <v>331</v>
      </c>
      <c r="B334" s="37" t="s">
        <v>1075</v>
      </c>
      <c r="C334" s="38" t="s">
        <v>1076</v>
      </c>
      <c r="D334" s="26" t="str">
        <f t="shared" si="45"/>
        <v>https://pypi.org/project/pytest-doctestplus/0.13.0</v>
      </c>
      <c r="E334" s="27"/>
      <c r="F334" s="34"/>
      <c r="G334" s="61" t="str">
        <f t="shared" si="46"/>
        <v>https://pypi.org/project/pytest-doctestplus/</v>
      </c>
      <c r="H334" s="32"/>
      <c r="I334" s="28"/>
      <c r="J334" s="53"/>
      <c r="K334" s="26"/>
      <c r="L334" s="26" t="str">
        <f t="shared" si="43"/>
        <v>/security</v>
      </c>
      <c r="M334" s="28"/>
      <c r="N334" s="28"/>
      <c r="O334" s="29" t="str">
        <f t="shared" si="47"/>
        <v>NVD NIST pytest-doctestplus link</v>
      </c>
      <c r="P334" s="28"/>
      <c r="Q334" s="26" t="str">
        <f t="shared" si="48"/>
        <v>CVE MITRE pytest-doctestplus link</v>
      </c>
      <c r="R334" s="28"/>
      <c r="S334" s="29" t="str">
        <f t="shared" si="44"/>
        <v>Snyk pytest-doctestplus link</v>
      </c>
      <c r="T334" s="28"/>
      <c r="U334" s="26" t="str">
        <f t="shared" si="49"/>
        <v>Exploit-DB pytest-doctestplus link</v>
      </c>
      <c r="V334" s="28"/>
      <c r="W334" s="28"/>
    </row>
    <row r="335" spans="1:23" ht="75" x14ac:dyDescent="0.25">
      <c r="A335" s="38">
        <v>332</v>
      </c>
      <c r="B335" s="37" t="s">
        <v>1077</v>
      </c>
      <c r="C335" s="38" t="s">
        <v>641</v>
      </c>
      <c r="D335" s="26" t="str">
        <f t="shared" si="45"/>
        <v>https://pypi.org/project/pytest-filter-subpackage/0.1.2</v>
      </c>
      <c r="E335" s="27"/>
      <c r="F335" s="34"/>
      <c r="G335" s="61" t="str">
        <f t="shared" si="46"/>
        <v>https://pypi.org/project/pytest-filter-subpackage/</v>
      </c>
      <c r="H335" s="32"/>
      <c r="I335" s="28"/>
      <c r="J335" s="53"/>
      <c r="K335" s="26"/>
      <c r="L335" s="26" t="str">
        <f t="shared" si="43"/>
        <v>/security</v>
      </c>
      <c r="M335" s="28"/>
      <c r="N335" s="28"/>
      <c r="O335" s="29" t="str">
        <f t="shared" si="47"/>
        <v>NVD NIST pytest-filter-subpackage link</v>
      </c>
      <c r="P335" s="28"/>
      <c r="Q335" s="26" t="str">
        <f t="shared" si="48"/>
        <v>CVE MITRE pytest-filter-subpackage link</v>
      </c>
      <c r="R335" s="28"/>
      <c r="S335" s="29" t="str">
        <f t="shared" si="44"/>
        <v>Snyk pytest-filter-subpackage link</v>
      </c>
      <c r="T335" s="28"/>
      <c r="U335" s="26" t="str">
        <f t="shared" si="49"/>
        <v>Exploit-DB pytest-filter-subpackage link</v>
      </c>
      <c r="V335" s="28"/>
      <c r="W335" s="28"/>
    </row>
    <row r="336" spans="1:23" ht="45" x14ac:dyDescent="0.25">
      <c r="A336" s="38">
        <v>333</v>
      </c>
      <c r="B336" s="37" t="s">
        <v>1078</v>
      </c>
      <c r="C336" s="38" t="s">
        <v>1079</v>
      </c>
      <c r="D336" s="26" t="str">
        <f t="shared" si="45"/>
        <v>https://pypi.org/project/pytest-mock/3.11.1</v>
      </c>
      <c r="E336" s="27"/>
      <c r="F336" s="34"/>
      <c r="G336" s="61" t="str">
        <f t="shared" si="46"/>
        <v>https://pypi.org/project/pytest-mock/</v>
      </c>
      <c r="H336" s="32"/>
      <c r="I336" s="28"/>
      <c r="J336" s="53"/>
      <c r="K336" s="26"/>
      <c r="L336" s="26" t="str">
        <f t="shared" ref="L336:L361" si="50">HYPERLINK(_xlfn.CONCAT($K336,"/security"))</f>
        <v>/security</v>
      </c>
      <c r="M336" s="28"/>
      <c r="N336" s="28"/>
      <c r="O336" s="29" t="str">
        <f t="shared" si="47"/>
        <v>NVD NIST pytest-mock link</v>
      </c>
      <c r="P336" s="28"/>
      <c r="Q336" s="26" t="str">
        <f t="shared" si="48"/>
        <v>CVE MITRE pytest-mock link</v>
      </c>
      <c r="R336" s="28"/>
      <c r="S336" s="29" t="str">
        <f t="shared" si="44"/>
        <v>Snyk pytest-mock link</v>
      </c>
      <c r="T336" s="28"/>
      <c r="U336" s="26" t="str">
        <f t="shared" si="49"/>
        <v>Exploit-DB pytest-mock link</v>
      </c>
      <c r="V336" s="28"/>
      <c r="W336" s="28"/>
    </row>
    <row r="337" spans="1:23" ht="60" x14ac:dyDescent="0.25">
      <c r="A337" s="38">
        <v>334</v>
      </c>
      <c r="B337" s="37" t="s">
        <v>1080</v>
      </c>
      <c r="C337" s="38" t="s">
        <v>999</v>
      </c>
      <c r="D337" s="26" t="str">
        <f t="shared" si="45"/>
        <v>https://pypi.org/project/pytest-openfiles/0.5.0</v>
      </c>
      <c r="E337" s="27"/>
      <c r="F337" s="34"/>
      <c r="G337" s="61" t="str">
        <f t="shared" si="46"/>
        <v>https://pypi.org/project/pytest-openfiles/</v>
      </c>
      <c r="H337" s="32"/>
      <c r="I337" s="28"/>
      <c r="J337" s="53"/>
      <c r="K337" s="26"/>
      <c r="L337" s="26" t="str">
        <f t="shared" si="50"/>
        <v>/security</v>
      </c>
      <c r="M337" s="28"/>
      <c r="N337" s="28"/>
      <c r="O337" s="29" t="str">
        <f t="shared" si="47"/>
        <v>NVD NIST pytest-openfiles link</v>
      </c>
      <c r="P337" s="28"/>
      <c r="Q337" s="26" t="str">
        <f t="shared" si="48"/>
        <v>CVE MITRE pytest-openfiles link</v>
      </c>
      <c r="R337" s="28"/>
      <c r="S337" s="29" t="str">
        <f t="shared" si="44"/>
        <v>Snyk pytest-openfiles link</v>
      </c>
      <c r="T337" s="28"/>
      <c r="U337" s="26" t="str">
        <f t="shared" si="49"/>
        <v>Exploit-DB pytest-openfiles link</v>
      </c>
      <c r="V337" s="28"/>
      <c r="W337" s="28"/>
    </row>
    <row r="338" spans="1:23" ht="60" x14ac:dyDescent="0.25">
      <c r="A338" s="38">
        <v>335</v>
      </c>
      <c r="B338" s="37" t="s">
        <v>1081</v>
      </c>
      <c r="C338" s="38" t="s">
        <v>662</v>
      </c>
      <c r="D338" s="26" t="str">
        <f t="shared" si="45"/>
        <v>https://pypi.org/project/pytest-remotedata/0.4.0</v>
      </c>
      <c r="E338" s="27"/>
      <c r="F338" s="34"/>
      <c r="G338" s="61" t="str">
        <f t="shared" si="46"/>
        <v>https://pypi.org/project/pytest-remotedata/</v>
      </c>
      <c r="H338" s="32"/>
      <c r="I338" s="28"/>
      <c r="J338" s="53"/>
      <c r="K338" s="26"/>
      <c r="L338" s="26" t="str">
        <f t="shared" si="50"/>
        <v>/security</v>
      </c>
      <c r="M338" s="28"/>
      <c r="N338" s="28"/>
      <c r="O338" s="29" t="str">
        <f t="shared" si="47"/>
        <v>NVD NIST pytest-remotedata link</v>
      </c>
      <c r="P338" s="28"/>
      <c r="Q338" s="26" t="str">
        <f t="shared" si="48"/>
        <v>CVE MITRE pytest-remotedata link</v>
      </c>
      <c r="R338" s="28"/>
      <c r="S338" s="29" t="str">
        <f t="shared" si="44"/>
        <v>Snyk pytest-remotedata link</v>
      </c>
      <c r="T338" s="28"/>
      <c r="U338" s="26" t="str">
        <f t="shared" si="49"/>
        <v>Exploit-DB pytest-remotedata link</v>
      </c>
      <c r="V338" s="28"/>
      <c r="W338" s="28"/>
    </row>
    <row r="339" spans="1:23" ht="60" x14ac:dyDescent="0.25">
      <c r="A339" s="38">
        <v>336</v>
      </c>
      <c r="B339" s="37" t="s">
        <v>1082</v>
      </c>
      <c r="C339" s="38" t="s">
        <v>1083</v>
      </c>
      <c r="D339" s="26" t="str">
        <f t="shared" si="45"/>
        <v>https://pypi.org/project/python-dateutil/2.8.2</v>
      </c>
      <c r="E339" s="27"/>
      <c r="F339" s="34"/>
      <c r="G339" s="61" t="str">
        <f t="shared" si="46"/>
        <v>https://pypi.org/project/python-dateutil/</v>
      </c>
      <c r="H339" s="32"/>
      <c r="I339" s="28"/>
      <c r="J339" s="53"/>
      <c r="K339" s="26"/>
      <c r="L339" s="26" t="str">
        <f t="shared" si="50"/>
        <v>/security</v>
      </c>
      <c r="M339" s="28"/>
      <c r="N339" s="28"/>
      <c r="O339" s="29" t="str">
        <f t="shared" si="47"/>
        <v>NVD NIST python-dateutil link</v>
      </c>
      <c r="P339" s="28"/>
      <c r="Q339" s="26" t="str">
        <f t="shared" si="48"/>
        <v>CVE MITRE python-dateutil link</v>
      </c>
      <c r="R339" s="28"/>
      <c r="S339" s="29" t="str">
        <f t="shared" si="44"/>
        <v>Snyk python-dateutil link</v>
      </c>
      <c r="T339" s="28"/>
      <c r="U339" s="26" t="str">
        <f t="shared" si="49"/>
        <v>Exploit-DB python-dateutil link</v>
      </c>
      <c r="V339" s="28"/>
      <c r="W339" s="28"/>
    </row>
    <row r="340" spans="1:23" ht="45" x14ac:dyDescent="0.25">
      <c r="A340" s="38">
        <v>337</v>
      </c>
      <c r="B340" s="37" t="s">
        <v>1084</v>
      </c>
      <c r="C340" s="38" t="s">
        <v>1085</v>
      </c>
      <c r="D340" s="26" t="str">
        <f t="shared" si="45"/>
        <v>https://pypi.org/project/python-docx/0.8.11</v>
      </c>
      <c r="E340" s="27"/>
      <c r="F340" s="34"/>
      <c r="G340" s="61" t="str">
        <f t="shared" si="46"/>
        <v>https://pypi.org/project/python-docx/</v>
      </c>
      <c r="H340" s="32"/>
      <c r="I340" s="28"/>
      <c r="J340" s="53"/>
      <c r="K340" s="26"/>
      <c r="L340" s="26" t="str">
        <f t="shared" si="50"/>
        <v>/security</v>
      </c>
      <c r="M340" s="28"/>
      <c r="N340" s="28"/>
      <c r="O340" s="29" t="str">
        <f t="shared" si="47"/>
        <v>NVD NIST python-docx link</v>
      </c>
      <c r="P340" s="28"/>
      <c r="Q340" s="26" t="str">
        <f t="shared" si="48"/>
        <v>CVE MITRE python-docx link</v>
      </c>
      <c r="R340" s="28"/>
      <c r="S340" s="29" t="str">
        <f t="shared" si="44"/>
        <v>Snyk python-docx link</v>
      </c>
      <c r="T340" s="28"/>
      <c r="U340" s="26" t="str">
        <f t="shared" si="49"/>
        <v>Exploit-DB python-docx link</v>
      </c>
      <c r="V340" s="28"/>
      <c r="W340" s="28"/>
    </row>
    <row r="341" spans="1:23" ht="60" x14ac:dyDescent="0.25">
      <c r="A341" s="38">
        <v>338</v>
      </c>
      <c r="B341" s="37" t="s">
        <v>1086</v>
      </c>
      <c r="C341" s="38" t="s">
        <v>1087</v>
      </c>
      <c r="D341" s="26" t="str">
        <f t="shared" si="45"/>
        <v>https://pypi.org/project/python-json-logger/2.0.7</v>
      </c>
      <c r="E341" s="27"/>
      <c r="F341" s="34"/>
      <c r="G341" s="61" t="str">
        <f t="shared" si="46"/>
        <v>https://pypi.org/project/python-json-logger/</v>
      </c>
      <c r="H341" s="32"/>
      <c r="I341" s="28"/>
      <c r="J341" s="53"/>
      <c r="K341" s="26"/>
      <c r="L341" s="26" t="str">
        <f t="shared" si="50"/>
        <v>/security</v>
      </c>
      <c r="M341" s="28"/>
      <c r="N341" s="28"/>
      <c r="O341" s="29" t="str">
        <f t="shared" si="47"/>
        <v>NVD NIST python-json-logger link</v>
      </c>
      <c r="P341" s="28"/>
      <c r="Q341" s="26" t="str">
        <f t="shared" si="48"/>
        <v>CVE MITRE python-json-logger link</v>
      </c>
      <c r="R341" s="28"/>
      <c r="S341" s="29" t="str">
        <f t="shared" si="44"/>
        <v>Snyk python-json-logger link</v>
      </c>
      <c r="T341" s="28"/>
      <c r="U341" s="26" t="str">
        <f t="shared" si="49"/>
        <v>Exploit-DB python-json-logger link</v>
      </c>
      <c r="V341" s="28"/>
      <c r="W341" s="28"/>
    </row>
    <row r="342" spans="1:23" ht="75" x14ac:dyDescent="0.25">
      <c r="A342" s="38">
        <v>339</v>
      </c>
      <c r="B342" s="37" t="s">
        <v>1088</v>
      </c>
      <c r="C342" s="38" t="s">
        <v>662</v>
      </c>
      <c r="D342" s="26" t="str">
        <f t="shared" si="45"/>
        <v>https://pypi.org/project/python-jsonrpc-server/0.4.0</v>
      </c>
      <c r="E342" s="27"/>
      <c r="F342" s="34"/>
      <c r="G342" s="61" t="str">
        <f t="shared" si="46"/>
        <v>https://pypi.org/project/python-jsonrpc-server/</v>
      </c>
      <c r="H342" s="32"/>
      <c r="I342" s="28"/>
      <c r="J342" s="53"/>
      <c r="K342" s="26"/>
      <c r="L342" s="26" t="str">
        <f t="shared" si="50"/>
        <v>/security</v>
      </c>
      <c r="M342" s="28"/>
      <c r="N342" s="28"/>
      <c r="O342" s="29" t="str">
        <f t="shared" si="47"/>
        <v>NVD NIST python-jsonrpc-server link</v>
      </c>
      <c r="P342" s="28"/>
      <c r="Q342" s="26" t="str">
        <f t="shared" si="48"/>
        <v>CVE MITRE python-jsonrpc-server link</v>
      </c>
      <c r="R342" s="28"/>
      <c r="S342" s="29" t="str">
        <f t="shared" si="44"/>
        <v>Snyk python-jsonrpc-server link</v>
      </c>
      <c r="T342" s="28"/>
      <c r="U342" s="26" t="str">
        <f t="shared" si="49"/>
        <v>Exploit-DB python-jsonrpc-server link</v>
      </c>
      <c r="V342" s="28"/>
      <c r="W342" s="28"/>
    </row>
    <row r="343" spans="1:23" ht="75" x14ac:dyDescent="0.25">
      <c r="A343" s="38">
        <v>340</v>
      </c>
      <c r="B343" s="37" t="s">
        <v>1089</v>
      </c>
      <c r="C343" s="38" t="s">
        <v>1090</v>
      </c>
      <c r="D343" s="26" t="str">
        <f t="shared" si="45"/>
        <v>https://pypi.org/project/python-language-server/0.26.1</v>
      </c>
      <c r="E343" s="27"/>
      <c r="F343" s="34"/>
      <c r="G343" s="61" t="str">
        <f t="shared" si="46"/>
        <v>https://pypi.org/project/python-language-server/</v>
      </c>
      <c r="H343" s="32"/>
      <c r="I343" s="28"/>
      <c r="J343" s="53"/>
      <c r="K343" s="26"/>
      <c r="L343" s="26" t="str">
        <f t="shared" si="50"/>
        <v>/security</v>
      </c>
      <c r="M343" s="28"/>
      <c r="N343" s="28"/>
      <c r="O343" s="29" t="str">
        <f t="shared" si="47"/>
        <v>NVD NIST python-language-server link</v>
      </c>
      <c r="P343" s="28"/>
      <c r="Q343" s="26" t="str">
        <f t="shared" si="48"/>
        <v>CVE MITRE python-language-server link</v>
      </c>
      <c r="R343" s="28"/>
      <c r="S343" s="29" t="str">
        <f t="shared" si="44"/>
        <v>Snyk python-language-server link</v>
      </c>
      <c r="T343" s="28"/>
      <c r="U343" s="26" t="str">
        <f t="shared" si="49"/>
        <v>Exploit-DB python-language-server link</v>
      </c>
      <c r="V343" s="28"/>
      <c r="W343" s="28"/>
    </row>
    <row r="344" spans="1:23" ht="60" x14ac:dyDescent="0.25">
      <c r="A344" s="38">
        <v>341</v>
      </c>
      <c r="B344" s="37" t="s">
        <v>1091</v>
      </c>
      <c r="C344" s="38" t="s">
        <v>918</v>
      </c>
      <c r="D344" s="26" t="str">
        <f t="shared" si="45"/>
        <v>https://pypi.org/project/python-lsp-black/1.2.1</v>
      </c>
      <c r="E344" s="27"/>
      <c r="F344" s="34"/>
      <c r="G344" s="61" t="str">
        <f t="shared" si="46"/>
        <v>https://pypi.org/project/python-lsp-black/</v>
      </c>
      <c r="H344" s="32"/>
      <c r="I344" s="28"/>
      <c r="J344" s="53"/>
      <c r="K344" s="26"/>
      <c r="L344" s="26" t="str">
        <f t="shared" si="50"/>
        <v>/security</v>
      </c>
      <c r="M344" s="28"/>
      <c r="N344" s="28"/>
      <c r="O344" s="29" t="str">
        <f t="shared" si="47"/>
        <v>NVD NIST python-lsp-black link</v>
      </c>
      <c r="P344" s="28"/>
      <c r="Q344" s="26" t="str">
        <f t="shared" si="48"/>
        <v>CVE MITRE python-lsp-black link</v>
      </c>
      <c r="R344" s="28"/>
      <c r="S344" s="29" t="str">
        <f t="shared" si="44"/>
        <v>Snyk python-lsp-black link</v>
      </c>
      <c r="T344" s="28"/>
      <c r="U344" s="26" t="str">
        <f t="shared" si="49"/>
        <v>Exploit-DB python-lsp-black link</v>
      </c>
      <c r="V344" s="28"/>
      <c r="W344" s="28"/>
    </row>
    <row r="345" spans="1:23" ht="60" x14ac:dyDescent="0.25">
      <c r="A345" s="38">
        <v>342</v>
      </c>
      <c r="B345" s="37" t="s">
        <v>1092</v>
      </c>
      <c r="C345" s="38" t="s">
        <v>588</v>
      </c>
      <c r="D345" s="26" t="str">
        <f t="shared" si="45"/>
        <v>https://pypi.org/project/python-lsp-jsonrpc/1.0.0</v>
      </c>
      <c r="E345" s="27"/>
      <c r="F345" s="34"/>
      <c r="G345" s="61" t="str">
        <f t="shared" si="46"/>
        <v>https://pypi.org/project/python-lsp-jsonrpc/</v>
      </c>
      <c r="H345" s="32"/>
      <c r="I345" s="28"/>
      <c r="J345" s="53"/>
      <c r="K345" s="26"/>
      <c r="L345" s="26" t="str">
        <f t="shared" si="50"/>
        <v>/security</v>
      </c>
      <c r="M345" s="28"/>
      <c r="N345" s="28"/>
      <c r="O345" s="29" t="str">
        <f t="shared" si="47"/>
        <v>NVD NIST python-lsp-jsonrpc link</v>
      </c>
      <c r="P345" s="28"/>
      <c r="Q345" s="26" t="str">
        <f t="shared" si="48"/>
        <v>CVE MITRE python-lsp-jsonrpc link</v>
      </c>
      <c r="R345" s="28"/>
      <c r="S345" s="29" t="str">
        <f t="shared" si="44"/>
        <v>Snyk python-lsp-jsonrpc link</v>
      </c>
      <c r="T345" s="28"/>
      <c r="U345" s="26" t="str">
        <f t="shared" si="49"/>
        <v>Exploit-DB python-lsp-jsonrpc link</v>
      </c>
      <c r="V345" s="28"/>
      <c r="W345" s="28"/>
    </row>
    <row r="346" spans="1:23" ht="60" x14ac:dyDescent="0.25">
      <c r="A346" s="38">
        <v>343</v>
      </c>
      <c r="B346" s="37" t="s">
        <v>1093</v>
      </c>
      <c r="C346" s="38" t="s">
        <v>1094</v>
      </c>
      <c r="D346" s="26" t="str">
        <f t="shared" si="45"/>
        <v>https://pypi.org/project/python-lsp-server/1.7.4</v>
      </c>
      <c r="E346" s="27"/>
      <c r="F346" s="34"/>
      <c r="G346" s="61" t="str">
        <f t="shared" si="46"/>
        <v>https://pypi.org/project/python-lsp-server/</v>
      </c>
      <c r="H346" s="32"/>
      <c r="I346" s="28"/>
      <c r="J346" s="53"/>
      <c r="K346" s="26"/>
      <c r="L346" s="26" t="str">
        <f t="shared" si="50"/>
        <v>/security</v>
      </c>
      <c r="M346" s="28"/>
      <c r="N346" s="28"/>
      <c r="O346" s="29" t="str">
        <f t="shared" si="47"/>
        <v>NVD NIST python-lsp-server link</v>
      </c>
      <c r="P346" s="28"/>
      <c r="Q346" s="26" t="str">
        <f t="shared" si="48"/>
        <v>CVE MITRE python-lsp-server link</v>
      </c>
      <c r="R346" s="28"/>
      <c r="S346" s="29" t="str">
        <f t="shared" si="44"/>
        <v>Snyk python-lsp-server link</v>
      </c>
      <c r="T346" s="28"/>
      <c r="U346" s="26" t="str">
        <f t="shared" si="49"/>
        <v>Exploit-DB python-lsp-server link</v>
      </c>
      <c r="V346" s="28"/>
      <c r="W346" s="28"/>
    </row>
    <row r="347" spans="1:23" ht="45" x14ac:dyDescent="0.25">
      <c r="A347" s="38">
        <v>344</v>
      </c>
      <c r="B347" s="37" t="s">
        <v>1095</v>
      </c>
      <c r="C347" s="38" t="s">
        <v>1096</v>
      </c>
      <c r="D347" s="26" t="str">
        <f t="shared" si="45"/>
        <v>https://pypi.org/project/python-pptx/0.6.21</v>
      </c>
      <c r="E347" s="27"/>
      <c r="F347" s="34"/>
      <c r="G347" s="61" t="str">
        <f t="shared" si="46"/>
        <v>https://pypi.org/project/python-pptx/</v>
      </c>
      <c r="H347" s="32"/>
      <c r="I347" s="28"/>
      <c r="J347" s="53"/>
      <c r="K347" s="26"/>
      <c r="L347" s="26" t="str">
        <f t="shared" si="50"/>
        <v>/security</v>
      </c>
      <c r="M347" s="28"/>
      <c r="N347" s="28"/>
      <c r="O347" s="29" t="str">
        <f t="shared" si="47"/>
        <v>NVD NIST python-pptx link</v>
      </c>
      <c r="P347" s="28"/>
      <c r="Q347" s="26" t="str">
        <f t="shared" si="48"/>
        <v>CVE MITRE python-pptx link</v>
      </c>
      <c r="R347" s="28"/>
      <c r="S347" s="29" t="str">
        <f t="shared" si="44"/>
        <v>Snyk python-pptx link</v>
      </c>
      <c r="T347" s="28"/>
      <c r="U347" s="26" t="str">
        <f t="shared" si="49"/>
        <v>Exploit-DB python-pptx link</v>
      </c>
      <c r="V347" s="28"/>
      <c r="W347" s="28"/>
    </row>
    <row r="348" spans="1:23" ht="60" x14ac:dyDescent="0.25">
      <c r="A348" s="38">
        <v>345</v>
      </c>
      <c r="B348" s="37" t="s">
        <v>1097</v>
      </c>
      <c r="C348" s="38" t="s">
        <v>1098</v>
      </c>
      <c r="D348" s="26" t="str">
        <f t="shared" si="45"/>
        <v>https://pypi.org/project/python-slugify/5.0.2</v>
      </c>
      <c r="E348" s="27"/>
      <c r="F348" s="34"/>
      <c r="G348" s="61" t="str">
        <f t="shared" si="46"/>
        <v>https://pypi.org/project/python-slugify/</v>
      </c>
      <c r="H348" s="32"/>
      <c r="I348" s="28"/>
      <c r="J348" s="53"/>
      <c r="K348" s="26"/>
      <c r="L348" s="26" t="str">
        <f t="shared" si="50"/>
        <v>/security</v>
      </c>
      <c r="M348" s="28"/>
      <c r="N348" s="28"/>
      <c r="O348" s="29" t="str">
        <f t="shared" si="47"/>
        <v>NVD NIST python-slugify link</v>
      </c>
      <c r="P348" s="28"/>
      <c r="Q348" s="26" t="str">
        <f t="shared" si="48"/>
        <v>CVE MITRE python-slugify link</v>
      </c>
      <c r="R348" s="28"/>
      <c r="S348" s="29" t="str">
        <f t="shared" si="44"/>
        <v>Snyk python-slugify link</v>
      </c>
      <c r="T348" s="28"/>
      <c r="U348" s="26" t="str">
        <f t="shared" si="49"/>
        <v>Exploit-DB python-slugify link</v>
      </c>
      <c r="V348" s="28"/>
      <c r="W348" s="28"/>
    </row>
    <row r="349" spans="1:23" ht="60" x14ac:dyDescent="0.25">
      <c r="A349" s="38">
        <v>346</v>
      </c>
      <c r="B349" s="37" t="s">
        <v>1099</v>
      </c>
      <c r="C349" s="38" t="s">
        <v>811</v>
      </c>
      <c r="D349" s="26" t="str">
        <f t="shared" si="45"/>
        <v>https://pypi.org/project/python-snappy/0.6.1</v>
      </c>
      <c r="E349" s="27"/>
      <c r="F349" s="34"/>
      <c r="G349" s="61" t="str">
        <f t="shared" si="46"/>
        <v>https://pypi.org/project/python-snappy/</v>
      </c>
      <c r="H349" s="32"/>
      <c r="I349" s="28"/>
      <c r="J349" s="53"/>
      <c r="K349" s="26"/>
      <c r="L349" s="26" t="str">
        <f t="shared" si="50"/>
        <v>/security</v>
      </c>
      <c r="M349" s="28"/>
      <c r="N349" s="28"/>
      <c r="O349" s="29" t="str">
        <f t="shared" si="47"/>
        <v>NVD NIST python-snappy link</v>
      </c>
      <c r="P349" s="28"/>
      <c r="Q349" s="26" t="str">
        <f t="shared" si="48"/>
        <v>CVE MITRE python-snappy link</v>
      </c>
      <c r="R349" s="28"/>
      <c r="S349" s="29" t="str">
        <f t="shared" si="44"/>
        <v>Snyk python-snappy link</v>
      </c>
      <c r="T349" s="28"/>
      <c r="U349" s="26" t="str">
        <f t="shared" si="49"/>
        <v>Exploit-DB python-snappy link</v>
      </c>
      <c r="V349" s="28"/>
      <c r="W349" s="28"/>
    </row>
    <row r="350" spans="1:23" ht="45" x14ac:dyDescent="0.25">
      <c r="A350" s="38">
        <v>347</v>
      </c>
      <c r="B350" s="37" t="s">
        <v>1100</v>
      </c>
      <c r="C350" s="38" t="s">
        <v>1101</v>
      </c>
      <c r="D350" s="26" t="str">
        <f t="shared" si="45"/>
        <v>https://pypi.org/project/pytimeparse/1.1.8</v>
      </c>
      <c r="E350" s="27"/>
      <c r="F350" s="34"/>
      <c r="G350" s="61" t="str">
        <f t="shared" si="46"/>
        <v>https://pypi.org/project/pytimeparse/</v>
      </c>
      <c r="H350" s="32"/>
      <c r="I350" s="28"/>
      <c r="J350" s="53"/>
      <c r="K350" s="26"/>
      <c r="L350" s="26" t="str">
        <f t="shared" si="50"/>
        <v>/security</v>
      </c>
      <c r="M350" s="28"/>
      <c r="N350" s="28"/>
      <c r="O350" s="29" t="str">
        <f t="shared" si="47"/>
        <v>NVD NIST pytimeparse link</v>
      </c>
      <c r="P350" s="28"/>
      <c r="Q350" s="26" t="str">
        <f t="shared" si="48"/>
        <v>CVE MITRE pytimeparse link</v>
      </c>
      <c r="R350" s="28"/>
      <c r="S350" s="29" t="str">
        <f t="shared" si="44"/>
        <v>Snyk pytimeparse link</v>
      </c>
      <c r="T350" s="28"/>
      <c r="U350" s="26" t="str">
        <f t="shared" si="49"/>
        <v>Exploit-DB pytimeparse link</v>
      </c>
      <c r="V350" s="28"/>
      <c r="W350" s="28"/>
    </row>
    <row r="351" spans="1:23" ht="45" x14ac:dyDescent="0.25">
      <c r="A351" s="38">
        <v>348</v>
      </c>
      <c r="B351" s="37" t="s">
        <v>1102</v>
      </c>
      <c r="C351" s="38" t="s">
        <v>1103</v>
      </c>
      <c r="D351" s="26" t="str">
        <f t="shared" si="45"/>
        <v>https://pypi.org/project/pytoolconfig/1.2.5</v>
      </c>
      <c r="E351" s="27"/>
      <c r="F351" s="34"/>
      <c r="G351" s="61" t="str">
        <f t="shared" si="46"/>
        <v>https://pypi.org/project/pytoolconfig/</v>
      </c>
      <c r="H351" s="32"/>
      <c r="I351" s="28"/>
      <c r="J351" s="53"/>
      <c r="K351" s="26"/>
      <c r="L351" s="26" t="str">
        <f t="shared" si="50"/>
        <v>/security</v>
      </c>
      <c r="M351" s="28"/>
      <c r="N351" s="28"/>
      <c r="O351" s="29" t="str">
        <f t="shared" si="47"/>
        <v>NVD NIST pytoolconfig link</v>
      </c>
      <c r="P351" s="28"/>
      <c r="Q351" s="26" t="str">
        <f t="shared" si="48"/>
        <v>CVE MITRE pytoolconfig link</v>
      </c>
      <c r="R351" s="28"/>
      <c r="S351" s="29" t="str">
        <f t="shared" si="44"/>
        <v>Snyk pytoolconfig link</v>
      </c>
      <c r="T351" s="28"/>
      <c r="U351" s="26" t="str">
        <f t="shared" si="49"/>
        <v>Exploit-DB pytoolconfig link</v>
      </c>
      <c r="V351" s="28"/>
      <c r="W351" s="28"/>
    </row>
    <row r="352" spans="1:23" ht="45" x14ac:dyDescent="0.25">
      <c r="A352" s="38">
        <v>349</v>
      </c>
      <c r="B352" s="37" t="s">
        <v>1104</v>
      </c>
      <c r="C352" s="38">
        <v>2022.7</v>
      </c>
      <c r="D352" s="26" t="str">
        <f t="shared" si="45"/>
        <v>https://pypi.org/project/pytz/2022.7</v>
      </c>
      <c r="E352" s="27"/>
      <c r="F352" s="34"/>
      <c r="G352" s="61" t="str">
        <f t="shared" si="46"/>
        <v>https://pypi.org/project/pytz/</v>
      </c>
      <c r="H352" s="32"/>
      <c r="I352" s="28"/>
      <c r="J352" s="53"/>
      <c r="K352" s="26"/>
      <c r="L352" s="26" t="str">
        <f t="shared" si="50"/>
        <v>/security</v>
      </c>
      <c r="M352" s="28"/>
      <c r="N352" s="28"/>
      <c r="O352" s="29" t="str">
        <f t="shared" si="47"/>
        <v>NVD NIST pytz link</v>
      </c>
      <c r="P352" s="28"/>
      <c r="Q352" s="26" t="str">
        <f t="shared" si="48"/>
        <v>CVE MITRE pytz link</v>
      </c>
      <c r="R352" s="28"/>
      <c r="S352" s="29" t="str">
        <f t="shared" si="44"/>
        <v>Snyk pytz link</v>
      </c>
      <c r="T352" s="28"/>
      <c r="U352" s="26" t="str">
        <f t="shared" si="49"/>
        <v>Exploit-DB pytz link</v>
      </c>
      <c r="V352" s="28"/>
      <c r="W352" s="28"/>
    </row>
    <row r="353" spans="1:23" ht="60" x14ac:dyDescent="0.25">
      <c r="A353" s="38">
        <v>350</v>
      </c>
      <c r="B353" s="37" t="s">
        <v>1105</v>
      </c>
      <c r="C353" s="38" t="s">
        <v>1106</v>
      </c>
      <c r="D353" s="26" t="str">
        <f t="shared" si="45"/>
        <v>https://pypi.org/project/pyviz-comms/2.3.0</v>
      </c>
      <c r="E353" s="27">
        <v>45071</v>
      </c>
      <c r="F353" s="34" t="s">
        <v>1751</v>
      </c>
      <c r="G353" s="61" t="str">
        <f t="shared" si="46"/>
        <v>https://pypi.org/project/pyviz-comms/3.0.6</v>
      </c>
      <c r="H353" s="32">
        <v>45829</v>
      </c>
      <c r="I353" s="47" t="s">
        <v>1431</v>
      </c>
      <c r="J353" s="47" t="s">
        <v>1441</v>
      </c>
      <c r="K353" s="26" t="s">
        <v>1752</v>
      </c>
      <c r="L353" s="26" t="str">
        <f t="shared" si="50"/>
        <v>https://github.com/holoviz/pyviz_comms/security</v>
      </c>
      <c r="M353" s="31" t="s">
        <v>9</v>
      </c>
      <c r="N353" s="28"/>
      <c r="O353" s="29" t="str">
        <f t="shared" si="47"/>
        <v>NVD NIST pyviz-comms link</v>
      </c>
      <c r="P353" s="49" t="s">
        <v>10</v>
      </c>
      <c r="Q353" s="26" t="str">
        <f t="shared" si="48"/>
        <v>CVE MITRE pyviz-comms link</v>
      </c>
      <c r="R353" s="49" t="s">
        <v>10</v>
      </c>
      <c r="S353" s="29" t="str">
        <f t="shared" si="44"/>
        <v>Snyk pyviz-comms link</v>
      </c>
      <c r="T353" s="49" t="s">
        <v>10</v>
      </c>
      <c r="U353" s="26" t="str">
        <f t="shared" si="49"/>
        <v>Exploit-DB pyviz-comms link</v>
      </c>
      <c r="V353" s="49" t="s">
        <v>10</v>
      </c>
      <c r="W353" s="49" t="s">
        <v>32</v>
      </c>
    </row>
    <row r="354" spans="1:23" ht="45" x14ac:dyDescent="0.25">
      <c r="A354" s="38">
        <v>351</v>
      </c>
      <c r="B354" s="37" t="s">
        <v>1107</v>
      </c>
      <c r="C354" s="38" t="s">
        <v>791</v>
      </c>
      <c r="D354" s="26" t="str">
        <f t="shared" si="45"/>
        <v>https://pypi.org/project/PyWavelets/1.4.1</v>
      </c>
      <c r="E354" s="27"/>
      <c r="F354" s="34"/>
      <c r="G354" s="61" t="str">
        <f t="shared" si="46"/>
        <v>https://pypi.org/project/PyWavelets/</v>
      </c>
      <c r="H354" s="32"/>
      <c r="I354" s="28"/>
      <c r="J354" s="53"/>
      <c r="K354" s="26"/>
      <c r="L354" s="26" t="str">
        <f t="shared" si="50"/>
        <v>/security</v>
      </c>
      <c r="M354" s="28"/>
      <c r="N354" s="28"/>
      <c r="O354" s="29" t="str">
        <f t="shared" si="47"/>
        <v>NVD NIST PyWavelets link</v>
      </c>
      <c r="P354" s="28"/>
      <c r="Q354" s="26" t="str">
        <f t="shared" si="48"/>
        <v>CVE MITRE PyWavelets link</v>
      </c>
      <c r="R354" s="28"/>
      <c r="S354" s="29" t="str">
        <f t="shared" si="44"/>
        <v>Snyk PyWavelets link</v>
      </c>
      <c r="T354" s="28"/>
      <c r="U354" s="26" t="str">
        <f t="shared" si="49"/>
        <v>Exploit-DB PyWavelets link</v>
      </c>
      <c r="V354" s="28"/>
      <c r="W354" s="28"/>
    </row>
    <row r="355" spans="1:23" ht="45" x14ac:dyDescent="0.25">
      <c r="A355" s="38">
        <v>352</v>
      </c>
      <c r="B355" s="37" t="s">
        <v>1108</v>
      </c>
      <c r="C355" s="38">
        <v>305.10000000000002</v>
      </c>
      <c r="D355" s="26" t="str">
        <f t="shared" si="45"/>
        <v>https://pypi.org/project/pywin32/305.1</v>
      </c>
      <c r="E355" s="27"/>
      <c r="F355" s="34"/>
      <c r="G355" s="61" t="str">
        <f t="shared" si="46"/>
        <v>https://pypi.org/project/pywin32/</v>
      </c>
      <c r="H355" s="32"/>
      <c r="I355" s="28"/>
      <c r="J355" s="53"/>
      <c r="K355" s="26"/>
      <c r="L355" s="26" t="str">
        <f t="shared" si="50"/>
        <v>/security</v>
      </c>
      <c r="M355" s="28"/>
      <c r="N355" s="28"/>
      <c r="O355" s="29" t="str">
        <f t="shared" si="47"/>
        <v>NVD NIST pywin32 link</v>
      </c>
      <c r="P355" s="28"/>
      <c r="Q355" s="26" t="str">
        <f t="shared" si="48"/>
        <v>CVE MITRE pywin32 link</v>
      </c>
      <c r="R355" s="28"/>
      <c r="S355" s="29" t="str">
        <f t="shared" si="44"/>
        <v>Snyk pywin32 link</v>
      </c>
      <c r="T355" s="28"/>
      <c r="U355" s="26" t="str">
        <f t="shared" si="49"/>
        <v>Exploit-DB pywin32 link</v>
      </c>
      <c r="V355" s="28"/>
      <c r="W355" s="28"/>
    </row>
    <row r="356" spans="1:23" ht="60" x14ac:dyDescent="0.25">
      <c r="A356" s="38">
        <v>353</v>
      </c>
      <c r="B356" s="37" t="s">
        <v>1109</v>
      </c>
      <c r="C356" s="38" t="s">
        <v>946</v>
      </c>
      <c r="D356" s="26" t="str">
        <f t="shared" si="45"/>
        <v>https://pypi.org/project/pywin32-ctypes/0.2.2</v>
      </c>
      <c r="E356" s="27"/>
      <c r="F356" s="34"/>
      <c r="G356" s="61" t="str">
        <f t="shared" si="46"/>
        <v>https://pypi.org/project/pywin32-ctypes/</v>
      </c>
      <c r="H356" s="32"/>
      <c r="I356" s="28"/>
      <c r="J356" s="53"/>
      <c r="K356" s="26"/>
      <c r="L356" s="26" t="str">
        <f t="shared" si="50"/>
        <v>/security</v>
      </c>
      <c r="M356" s="28"/>
      <c r="N356" s="28"/>
      <c r="O356" s="29" t="str">
        <f t="shared" si="47"/>
        <v>NVD NIST pywin32-ctypes link</v>
      </c>
      <c r="P356" s="28"/>
      <c r="Q356" s="26" t="str">
        <f t="shared" si="48"/>
        <v>CVE MITRE pywin32-ctypes link</v>
      </c>
      <c r="R356" s="28"/>
      <c r="S356" s="29" t="str">
        <f t="shared" si="44"/>
        <v>Snyk pywin32-ctypes link</v>
      </c>
      <c r="T356" s="28"/>
      <c r="U356" s="26" t="str">
        <f t="shared" si="49"/>
        <v>Exploit-DB pywin32-ctypes link</v>
      </c>
      <c r="V356" s="28"/>
      <c r="W356" s="28"/>
    </row>
    <row r="357" spans="1:23" ht="45" x14ac:dyDescent="0.25">
      <c r="A357" s="38">
        <v>354</v>
      </c>
      <c r="B357" s="37" t="s">
        <v>1110</v>
      </c>
      <c r="C357" s="38" t="s">
        <v>1111</v>
      </c>
      <c r="D357" s="26" t="str">
        <f t="shared" si="45"/>
        <v>https://pypi.org/project/pywinpty/2.0.10</v>
      </c>
      <c r="E357" s="27"/>
      <c r="F357" s="34"/>
      <c r="G357" s="61" t="str">
        <f t="shared" si="46"/>
        <v>https://pypi.org/project/pywinpty/</v>
      </c>
      <c r="H357" s="32"/>
      <c r="I357" s="28"/>
      <c r="J357" s="53"/>
      <c r="K357" s="26"/>
      <c r="L357" s="26" t="str">
        <f t="shared" si="50"/>
        <v>/security</v>
      </c>
      <c r="M357" s="28"/>
      <c r="N357" s="28"/>
      <c r="O357" s="29" t="str">
        <f t="shared" si="47"/>
        <v>NVD NIST pywinpty link</v>
      </c>
      <c r="P357" s="28"/>
      <c r="Q357" s="26" t="str">
        <f t="shared" si="48"/>
        <v>CVE MITRE pywinpty link</v>
      </c>
      <c r="R357" s="28"/>
      <c r="S357" s="29" t="str">
        <f t="shared" si="44"/>
        <v>Snyk pywinpty link</v>
      </c>
      <c r="T357" s="28"/>
      <c r="U357" s="26" t="str">
        <f t="shared" si="49"/>
        <v>Exploit-DB pywinpty link</v>
      </c>
      <c r="V357" s="28"/>
      <c r="W357" s="28"/>
    </row>
    <row r="358" spans="1:23" ht="45" x14ac:dyDescent="0.25">
      <c r="A358" s="38">
        <v>355</v>
      </c>
      <c r="B358" s="37" t="s">
        <v>1112</v>
      </c>
      <c r="C358" s="38">
        <v>6</v>
      </c>
      <c r="D358" s="26" t="str">
        <f t="shared" si="45"/>
        <v>https://pypi.org/project/PyYAML/6</v>
      </c>
      <c r="E358" s="27"/>
      <c r="F358" s="34"/>
      <c r="G358" s="61" t="str">
        <f t="shared" si="46"/>
        <v>https://pypi.org/project/PyYAML/</v>
      </c>
      <c r="H358" s="32"/>
      <c r="I358" s="28"/>
      <c r="J358" s="53"/>
      <c r="K358" s="26"/>
      <c r="L358" s="26" t="str">
        <f t="shared" si="50"/>
        <v>/security</v>
      </c>
      <c r="M358" s="28"/>
      <c r="N358" s="28"/>
      <c r="O358" s="29" t="str">
        <f t="shared" si="47"/>
        <v>NVD NIST PyYAML link</v>
      </c>
      <c r="P358" s="28"/>
      <c r="Q358" s="26" t="str">
        <f t="shared" si="48"/>
        <v>CVE MITRE PyYAML link</v>
      </c>
      <c r="R358" s="28"/>
      <c r="S358" s="29" t="str">
        <f t="shared" si="44"/>
        <v>Snyk PyYAML link</v>
      </c>
      <c r="T358" s="28"/>
      <c r="U358" s="26" t="str">
        <f t="shared" si="49"/>
        <v>Exploit-DB PyYAML link</v>
      </c>
      <c r="V358" s="28"/>
      <c r="W358" s="28"/>
    </row>
    <row r="359" spans="1:23" ht="45" x14ac:dyDescent="0.25">
      <c r="A359" s="38">
        <v>356</v>
      </c>
      <c r="B359" s="37" t="s">
        <v>1113</v>
      </c>
      <c r="C359" s="38" t="s">
        <v>1114</v>
      </c>
      <c r="D359" s="26" t="str">
        <f t="shared" si="45"/>
        <v>https://pypi.org/project/pyzmq/25.1.0</v>
      </c>
      <c r="E359" s="27"/>
      <c r="F359" s="34"/>
      <c r="G359" s="61" t="str">
        <f t="shared" si="46"/>
        <v>https://pypi.org/project/pyzmq/</v>
      </c>
      <c r="H359" s="32"/>
      <c r="I359" s="28"/>
      <c r="J359" s="53"/>
      <c r="K359" s="26"/>
      <c r="L359" s="26" t="str">
        <f t="shared" si="50"/>
        <v>/security</v>
      </c>
      <c r="M359" s="28"/>
      <c r="N359" s="28"/>
      <c r="O359" s="29" t="str">
        <f t="shared" si="47"/>
        <v>NVD NIST pyzmq link</v>
      </c>
      <c r="P359" s="28"/>
      <c r="Q359" s="26" t="str">
        <f t="shared" si="48"/>
        <v>CVE MITRE pyzmq link</v>
      </c>
      <c r="R359" s="28"/>
      <c r="S359" s="29" t="str">
        <f t="shared" si="44"/>
        <v>Snyk pyzmq link</v>
      </c>
      <c r="T359" s="28"/>
      <c r="U359" s="26" t="str">
        <f t="shared" si="49"/>
        <v>Exploit-DB pyzmq link</v>
      </c>
      <c r="V359" s="28"/>
      <c r="W359" s="28"/>
    </row>
    <row r="360" spans="1:23" ht="45" x14ac:dyDescent="0.25">
      <c r="A360" s="38">
        <v>357</v>
      </c>
      <c r="B360" s="37" t="s">
        <v>1115</v>
      </c>
      <c r="C360" s="38" t="s">
        <v>1052</v>
      </c>
      <c r="D360" s="26" t="str">
        <f t="shared" si="45"/>
        <v>https://pypi.org/project/QDarkStyle/3.0.2</v>
      </c>
      <c r="E360" s="27"/>
      <c r="F360" s="34"/>
      <c r="G360" s="61" t="str">
        <f t="shared" si="46"/>
        <v>https://pypi.org/project/QDarkStyle/</v>
      </c>
      <c r="H360" s="32"/>
      <c r="I360" s="28"/>
      <c r="J360" s="53"/>
      <c r="K360" s="26"/>
      <c r="L360" s="26" t="str">
        <f t="shared" si="50"/>
        <v>/security</v>
      </c>
      <c r="M360" s="28"/>
      <c r="N360" s="28"/>
      <c r="O360" s="29" t="str">
        <f t="shared" si="47"/>
        <v>NVD NIST QDarkStyle link</v>
      </c>
      <c r="P360" s="28"/>
      <c r="Q360" s="26" t="str">
        <f t="shared" si="48"/>
        <v>CVE MITRE QDarkStyle link</v>
      </c>
      <c r="R360" s="28"/>
      <c r="S360" s="29" t="str">
        <f t="shared" si="44"/>
        <v>Snyk QDarkStyle link</v>
      </c>
      <c r="T360" s="28"/>
      <c r="U360" s="26" t="str">
        <f t="shared" si="49"/>
        <v>Exploit-DB QDarkStyle link</v>
      </c>
      <c r="V360" s="28"/>
      <c r="W360" s="28"/>
    </row>
    <row r="361" spans="1:23" ht="45" x14ac:dyDescent="0.25">
      <c r="A361" s="38">
        <v>358</v>
      </c>
      <c r="B361" s="37" t="s">
        <v>1116</v>
      </c>
      <c r="C361" s="38" t="s">
        <v>946</v>
      </c>
      <c r="D361" s="26" t="str">
        <f t="shared" si="45"/>
        <v>https://pypi.org/project/qstylizer/0.2.2</v>
      </c>
      <c r="E361" s="27"/>
      <c r="F361" s="34"/>
      <c r="G361" s="61" t="str">
        <f t="shared" si="46"/>
        <v>https://pypi.org/project/qstylizer/</v>
      </c>
      <c r="H361" s="32"/>
      <c r="I361" s="28"/>
      <c r="J361" s="53"/>
      <c r="K361" s="26"/>
      <c r="L361" s="26" t="str">
        <f t="shared" si="50"/>
        <v>/security</v>
      </c>
      <c r="M361" s="28"/>
      <c r="N361" s="28"/>
      <c r="O361" s="29" t="str">
        <f t="shared" si="47"/>
        <v>NVD NIST qstylizer link</v>
      </c>
      <c r="P361" s="28"/>
      <c r="Q361" s="26" t="str">
        <f t="shared" si="48"/>
        <v>CVE MITRE qstylizer link</v>
      </c>
      <c r="R361" s="28"/>
      <c r="S361" s="29" t="str">
        <f t="shared" si="44"/>
        <v>Snyk qstylizer link</v>
      </c>
      <c r="T361" s="28"/>
      <c r="U361" s="26" t="str">
        <f t="shared" si="49"/>
        <v>Exploit-DB qstylizer link</v>
      </c>
      <c r="V361" s="28"/>
      <c r="W361" s="28"/>
    </row>
    <row r="362" spans="1:23" ht="45" x14ac:dyDescent="0.25">
      <c r="A362" s="38">
        <v>359</v>
      </c>
      <c r="B362" s="37" t="s">
        <v>1117</v>
      </c>
      <c r="C362" s="38" t="s">
        <v>635</v>
      </c>
      <c r="D362" s="26" t="str">
        <f t="shared" si="45"/>
        <v>https://pypi.org/project/QtAwesome/1.2.2</v>
      </c>
      <c r="E362" s="27"/>
      <c r="F362" s="34"/>
      <c r="G362" s="61" t="str">
        <f t="shared" si="46"/>
        <v>https://pypi.org/project/QtAwesome/</v>
      </c>
      <c r="H362" s="32"/>
      <c r="I362" s="28"/>
      <c r="J362" s="53"/>
      <c r="K362" s="26"/>
      <c r="L362" s="26" t="str">
        <f t="shared" ref="L362:L425" si="51">HYPERLINK(_xlfn.CONCAT($K362,"/security"))</f>
        <v>/security</v>
      </c>
      <c r="M362" s="28"/>
      <c r="N362" s="28"/>
      <c r="O362" s="29" t="str">
        <f t="shared" si="47"/>
        <v>NVD NIST QtAwesome link</v>
      </c>
      <c r="P362" s="28"/>
      <c r="Q362" s="26" t="str">
        <f t="shared" si="48"/>
        <v>CVE MITRE QtAwesome link</v>
      </c>
      <c r="R362" s="28"/>
      <c r="S362" s="29" t="str">
        <f t="shared" si="44"/>
        <v>Snyk QtAwesome link</v>
      </c>
      <c r="T362" s="28"/>
      <c r="U362" s="26" t="str">
        <f t="shared" si="49"/>
        <v>Exploit-DB QtAwesome link</v>
      </c>
      <c r="V362" s="28"/>
      <c r="W362" s="28"/>
    </row>
    <row r="363" spans="1:23" ht="45" x14ac:dyDescent="0.25">
      <c r="A363" s="38">
        <v>360</v>
      </c>
      <c r="B363" s="37" t="s">
        <v>1118</v>
      </c>
      <c r="C363" s="38" t="s">
        <v>1119</v>
      </c>
      <c r="D363" s="26" t="str">
        <f t="shared" si="45"/>
        <v>https://pypi.org/project/qtconsole/5.4.2</v>
      </c>
      <c r="E363" s="27"/>
      <c r="F363" s="34"/>
      <c r="G363" s="61" t="str">
        <f t="shared" si="46"/>
        <v>https://pypi.org/project/qtconsole/</v>
      </c>
      <c r="H363" s="32"/>
      <c r="I363" s="28"/>
      <c r="J363" s="53"/>
      <c r="K363" s="26"/>
      <c r="L363" s="26" t="str">
        <f t="shared" si="51"/>
        <v>/security</v>
      </c>
      <c r="M363" s="28"/>
      <c r="N363" s="28"/>
      <c r="O363" s="29" t="str">
        <f t="shared" si="47"/>
        <v>NVD NIST qtconsole link</v>
      </c>
      <c r="P363" s="28"/>
      <c r="Q363" s="26" t="str">
        <f t="shared" si="48"/>
        <v>CVE MITRE qtconsole link</v>
      </c>
      <c r="R363" s="28"/>
      <c r="S363" s="29" t="str">
        <f t="shared" si="44"/>
        <v>Snyk qtconsole link</v>
      </c>
      <c r="T363" s="28"/>
      <c r="U363" s="26" t="str">
        <f t="shared" si="49"/>
        <v>Exploit-DB qtconsole link</v>
      </c>
      <c r="V363" s="28"/>
      <c r="W363" s="28"/>
    </row>
    <row r="364" spans="1:23" ht="45" x14ac:dyDescent="0.25">
      <c r="A364" s="38">
        <v>361</v>
      </c>
      <c r="B364" s="37" t="s">
        <v>1120</v>
      </c>
      <c r="C364" s="38" t="s">
        <v>887</v>
      </c>
      <c r="D364" s="26" t="str">
        <f t="shared" si="45"/>
        <v>https://pypi.org/project/QtPy/2.2.0</v>
      </c>
      <c r="E364" s="27"/>
      <c r="F364" s="34"/>
      <c r="G364" s="61" t="str">
        <f t="shared" si="46"/>
        <v>https://pypi.org/project/QtPy/</v>
      </c>
      <c r="H364" s="32"/>
      <c r="I364" s="28"/>
      <c r="J364" s="53"/>
      <c r="K364" s="26"/>
      <c r="L364" s="26" t="str">
        <f t="shared" si="51"/>
        <v>/security</v>
      </c>
      <c r="M364" s="28"/>
      <c r="N364" s="28"/>
      <c r="O364" s="29" t="str">
        <f t="shared" si="47"/>
        <v>NVD NIST QtPy link</v>
      </c>
      <c r="P364" s="28"/>
      <c r="Q364" s="26" t="str">
        <f t="shared" si="48"/>
        <v>CVE MITRE QtPy link</v>
      </c>
      <c r="R364" s="28"/>
      <c r="S364" s="29" t="str">
        <f t="shared" si="44"/>
        <v>Snyk QtPy link</v>
      </c>
      <c r="T364" s="28"/>
      <c r="U364" s="26" t="str">
        <f t="shared" si="49"/>
        <v>Exploit-DB QtPy link</v>
      </c>
      <c r="V364" s="28"/>
      <c r="W364" s="28"/>
    </row>
    <row r="365" spans="1:23" ht="45" x14ac:dyDescent="0.25">
      <c r="A365" s="38">
        <v>362</v>
      </c>
      <c r="B365" s="37" t="s">
        <v>1121</v>
      </c>
      <c r="C365" s="38" t="s">
        <v>952</v>
      </c>
      <c r="D365" s="26" t="str">
        <f t="shared" si="45"/>
        <v>https://pypi.org/project/queuelib/1.5.0</v>
      </c>
      <c r="E365" s="27"/>
      <c r="F365" s="34"/>
      <c r="G365" s="61" t="str">
        <f t="shared" si="46"/>
        <v>https://pypi.org/project/queuelib/</v>
      </c>
      <c r="H365" s="32"/>
      <c r="I365" s="28"/>
      <c r="J365" s="53"/>
      <c r="K365" s="26"/>
      <c r="L365" s="26" t="str">
        <f t="shared" si="51"/>
        <v>/security</v>
      </c>
      <c r="M365" s="28"/>
      <c r="N365" s="28"/>
      <c r="O365" s="29" t="str">
        <f t="shared" si="47"/>
        <v>NVD NIST queuelib link</v>
      </c>
      <c r="P365" s="28"/>
      <c r="Q365" s="26" t="str">
        <f t="shared" si="48"/>
        <v>CVE MITRE queuelib link</v>
      </c>
      <c r="R365" s="28"/>
      <c r="S365" s="29" t="str">
        <f t="shared" si="44"/>
        <v>Snyk queuelib link</v>
      </c>
      <c r="T365" s="28"/>
      <c r="U365" s="26" t="str">
        <f t="shared" si="49"/>
        <v>Exploit-DB queuelib link</v>
      </c>
      <c r="V365" s="28"/>
      <c r="W365" s="28"/>
    </row>
    <row r="366" spans="1:23" ht="60" x14ac:dyDescent="0.25">
      <c r="A366" s="38">
        <v>363</v>
      </c>
      <c r="B366" s="37" t="s">
        <v>1122</v>
      </c>
      <c r="C366" s="38">
        <v>0.16</v>
      </c>
      <c r="D366" s="26" t="str">
        <f t="shared" si="45"/>
        <v>https://pypi.org/project/recordlinkage/0.16</v>
      </c>
      <c r="E366" s="27"/>
      <c r="F366" s="34"/>
      <c r="G366" s="61" t="str">
        <f t="shared" si="46"/>
        <v>https://pypi.org/project/recordlinkage/</v>
      </c>
      <c r="H366" s="32"/>
      <c r="I366" s="28"/>
      <c r="J366" s="53"/>
      <c r="K366" s="26"/>
      <c r="L366" s="26" t="str">
        <f t="shared" si="51"/>
        <v>/security</v>
      </c>
      <c r="M366" s="28"/>
      <c r="N366" s="28"/>
      <c r="O366" s="29" t="str">
        <f t="shared" si="47"/>
        <v>NVD NIST recordlinkage link</v>
      </c>
      <c r="P366" s="28"/>
      <c r="Q366" s="26" t="str">
        <f t="shared" si="48"/>
        <v>CVE MITRE recordlinkage link</v>
      </c>
      <c r="R366" s="28"/>
      <c r="S366" s="29" t="str">
        <f t="shared" si="44"/>
        <v>Snyk recordlinkage link</v>
      </c>
      <c r="T366" s="28"/>
      <c r="U366" s="26" t="str">
        <f t="shared" si="49"/>
        <v>Exploit-DB recordlinkage link</v>
      </c>
      <c r="V366" s="28"/>
      <c r="W366" s="28"/>
    </row>
    <row r="367" spans="1:23" ht="60" x14ac:dyDescent="0.25">
      <c r="A367" s="38">
        <v>364</v>
      </c>
      <c r="B367" s="37" t="s">
        <v>1123</v>
      </c>
      <c r="C367" s="38" t="s">
        <v>1124</v>
      </c>
      <c r="D367" s="26" t="str">
        <f t="shared" si="45"/>
        <v>https://pypi.org/project/redshift-connector/2.1.5</v>
      </c>
      <c r="E367" s="27"/>
      <c r="F367" s="34"/>
      <c r="G367" s="61" t="str">
        <f t="shared" si="46"/>
        <v>https://pypi.org/project/redshift-connector/</v>
      </c>
      <c r="H367" s="32"/>
      <c r="I367" s="28"/>
      <c r="J367" s="53"/>
      <c r="K367" s="26"/>
      <c r="L367" s="26" t="str">
        <f t="shared" si="51"/>
        <v>/security</v>
      </c>
      <c r="M367" s="28"/>
      <c r="N367" s="28"/>
      <c r="O367" s="29" t="str">
        <f t="shared" si="47"/>
        <v>NVD NIST redshift-connector link</v>
      </c>
      <c r="P367" s="28"/>
      <c r="Q367" s="26" t="str">
        <f t="shared" si="48"/>
        <v>CVE MITRE redshift-connector link</v>
      </c>
      <c r="R367" s="28"/>
      <c r="S367" s="29" t="str">
        <f t="shared" si="44"/>
        <v>Snyk redshift-connector link</v>
      </c>
      <c r="T367" s="28"/>
      <c r="U367" s="26" t="str">
        <f t="shared" si="49"/>
        <v>Exploit-DB redshift-connector link</v>
      </c>
      <c r="V367" s="28"/>
      <c r="W367" s="28"/>
    </row>
    <row r="368" spans="1:23" ht="45" x14ac:dyDescent="0.25">
      <c r="A368" s="38">
        <v>365</v>
      </c>
      <c r="B368" s="37" t="s">
        <v>1125</v>
      </c>
      <c r="C368" s="38" t="s">
        <v>1126</v>
      </c>
      <c r="D368" s="26" t="str">
        <f t="shared" si="45"/>
        <v>https://pypi.org/project/regex/2022.7.9</v>
      </c>
      <c r="E368" s="27"/>
      <c r="F368" s="34"/>
      <c r="G368" s="61" t="str">
        <f t="shared" si="46"/>
        <v>https://pypi.org/project/regex/</v>
      </c>
      <c r="H368" s="32"/>
      <c r="I368" s="28"/>
      <c r="J368" s="53"/>
      <c r="K368" s="26"/>
      <c r="L368" s="26" t="str">
        <f t="shared" si="51"/>
        <v>/security</v>
      </c>
      <c r="M368" s="28"/>
      <c r="N368" s="28"/>
      <c r="O368" s="29" t="str">
        <f t="shared" si="47"/>
        <v>NVD NIST regex link</v>
      </c>
      <c r="P368" s="28"/>
      <c r="Q368" s="26" t="str">
        <f t="shared" si="48"/>
        <v>CVE MITRE regex link</v>
      </c>
      <c r="R368" s="28"/>
      <c r="S368" s="29" t="str">
        <f t="shared" si="44"/>
        <v>Snyk regex link</v>
      </c>
      <c r="T368" s="28"/>
      <c r="U368" s="26" t="str">
        <f t="shared" si="49"/>
        <v>Exploit-DB regex link</v>
      </c>
      <c r="V368" s="28"/>
      <c r="W368" s="28"/>
    </row>
    <row r="369" spans="1:23" ht="45" x14ac:dyDescent="0.25">
      <c r="A369" s="38">
        <v>366</v>
      </c>
      <c r="B369" s="37" t="s">
        <v>1127</v>
      </c>
      <c r="C369" s="38" t="s">
        <v>1128</v>
      </c>
      <c r="D369" s="26" t="str">
        <f t="shared" si="45"/>
        <v>https://pypi.org/project/requests/2.29.0</v>
      </c>
      <c r="E369" s="27"/>
      <c r="F369" s="34"/>
      <c r="G369" s="61" t="str">
        <f t="shared" si="46"/>
        <v>https://pypi.org/project/requests/</v>
      </c>
      <c r="H369" s="32"/>
      <c r="I369" s="28"/>
      <c r="J369" s="53"/>
      <c r="K369" s="26"/>
      <c r="L369" s="26" t="str">
        <f t="shared" si="51"/>
        <v>/security</v>
      </c>
      <c r="M369" s="28"/>
      <c r="N369" s="28"/>
      <c r="O369" s="29" t="str">
        <f t="shared" si="47"/>
        <v>NVD NIST requests link</v>
      </c>
      <c r="P369" s="28"/>
      <c r="Q369" s="26" t="str">
        <f t="shared" si="48"/>
        <v>CVE MITRE requests link</v>
      </c>
      <c r="R369" s="28"/>
      <c r="S369" s="29" t="str">
        <f t="shared" ref="S369:S432" si="52">HYPERLINK(CONCATENATE("https://security.snyk.io/vuln/pip?search=",$B369),CONCATENATE("Snyk ",$B369," link"))</f>
        <v>Snyk requests link</v>
      </c>
      <c r="T369" s="28"/>
      <c r="U369" s="26" t="str">
        <f t="shared" si="49"/>
        <v>Exploit-DB requests link</v>
      </c>
      <c r="V369" s="28"/>
      <c r="W369" s="28"/>
    </row>
    <row r="370" spans="1:23" ht="45" x14ac:dyDescent="0.25">
      <c r="A370" s="38">
        <v>367</v>
      </c>
      <c r="B370" s="37" t="s">
        <v>1129</v>
      </c>
      <c r="C370" s="38" t="s">
        <v>567</v>
      </c>
      <c r="D370" s="26" t="str">
        <f t="shared" si="45"/>
        <v>https://pypi.org/project/requests-file/1.5.1</v>
      </c>
      <c r="E370" s="27"/>
      <c r="F370" s="34"/>
      <c r="G370" s="61" t="str">
        <f t="shared" si="46"/>
        <v>https://pypi.org/project/requests-file/</v>
      </c>
      <c r="H370" s="32"/>
      <c r="I370" s="28"/>
      <c r="J370" s="53"/>
      <c r="K370" s="26"/>
      <c r="L370" s="26" t="str">
        <f t="shared" si="51"/>
        <v>/security</v>
      </c>
      <c r="M370" s="28"/>
      <c r="N370" s="28"/>
      <c r="O370" s="29" t="str">
        <f t="shared" si="47"/>
        <v>NVD NIST requests-file link</v>
      </c>
      <c r="P370" s="28"/>
      <c r="Q370" s="26" t="str">
        <f t="shared" si="48"/>
        <v>CVE MITRE requests-file link</v>
      </c>
      <c r="R370" s="28"/>
      <c r="S370" s="29" t="str">
        <f t="shared" si="52"/>
        <v>Snyk requests-file link</v>
      </c>
      <c r="T370" s="28"/>
      <c r="U370" s="26" t="str">
        <f t="shared" si="49"/>
        <v>Exploit-DB requests-file link</v>
      </c>
      <c r="V370" s="28"/>
      <c r="W370" s="28"/>
    </row>
    <row r="371" spans="1:23" ht="60" x14ac:dyDescent="0.25">
      <c r="A371" s="38">
        <v>368</v>
      </c>
      <c r="B371" s="37" t="s">
        <v>1130</v>
      </c>
      <c r="C371" s="38" t="s">
        <v>1131</v>
      </c>
      <c r="D371" s="26" t="str">
        <f t="shared" si="45"/>
        <v>https://pypi.org/project/requests-toolbelt/0.9.1</v>
      </c>
      <c r="E371" s="27"/>
      <c r="F371" s="34"/>
      <c r="G371" s="61" t="str">
        <f t="shared" si="46"/>
        <v>https://pypi.org/project/requests-toolbelt/</v>
      </c>
      <c r="H371" s="32"/>
      <c r="I371" s="28"/>
      <c r="J371" s="53"/>
      <c r="K371" s="26"/>
      <c r="L371" s="26" t="str">
        <f t="shared" si="51"/>
        <v>/security</v>
      </c>
      <c r="M371" s="28"/>
      <c r="N371" s="28"/>
      <c r="O371" s="29" t="str">
        <f t="shared" si="47"/>
        <v>NVD NIST requests-toolbelt link</v>
      </c>
      <c r="P371" s="28"/>
      <c r="Q371" s="26" t="str">
        <f t="shared" si="48"/>
        <v>CVE MITRE requests-toolbelt link</v>
      </c>
      <c r="R371" s="28"/>
      <c r="S371" s="29" t="str">
        <f t="shared" si="52"/>
        <v>Snyk requests-toolbelt link</v>
      </c>
      <c r="T371" s="28"/>
      <c r="U371" s="26" t="str">
        <f t="shared" si="49"/>
        <v>Exploit-DB requests-toolbelt link</v>
      </c>
      <c r="V371" s="28"/>
      <c r="W371" s="28"/>
    </row>
    <row r="372" spans="1:23" ht="45" x14ac:dyDescent="0.25">
      <c r="A372" s="38">
        <v>369</v>
      </c>
      <c r="B372" s="37" t="s">
        <v>1132</v>
      </c>
      <c r="C372" s="38" t="s">
        <v>1133</v>
      </c>
      <c r="D372" s="26" t="str">
        <f t="shared" si="45"/>
        <v>https://pypi.org/project/retrying/1.3.4</v>
      </c>
      <c r="E372" s="27"/>
      <c r="F372" s="34"/>
      <c r="G372" s="61" t="str">
        <f t="shared" si="46"/>
        <v>https://pypi.org/project/retrying/</v>
      </c>
      <c r="H372" s="32"/>
      <c r="I372" s="28"/>
      <c r="J372" s="53"/>
      <c r="K372" s="26"/>
      <c r="L372" s="26" t="str">
        <f t="shared" si="51"/>
        <v>/security</v>
      </c>
      <c r="M372" s="28"/>
      <c r="N372" s="28"/>
      <c r="O372" s="29" t="str">
        <f t="shared" si="47"/>
        <v>NVD NIST retrying link</v>
      </c>
      <c r="P372" s="28"/>
      <c r="Q372" s="26" t="str">
        <f t="shared" si="48"/>
        <v>CVE MITRE retrying link</v>
      </c>
      <c r="R372" s="28"/>
      <c r="S372" s="29" t="str">
        <f t="shared" si="52"/>
        <v>Snyk retrying link</v>
      </c>
      <c r="T372" s="28"/>
      <c r="U372" s="26" t="str">
        <f t="shared" si="49"/>
        <v>Exploit-DB retrying link</v>
      </c>
      <c r="V372" s="28"/>
      <c r="W372" s="28"/>
    </row>
    <row r="373" spans="1:23" ht="60" x14ac:dyDescent="0.25">
      <c r="A373" s="38">
        <v>370</v>
      </c>
      <c r="B373" s="37" t="s">
        <v>1134</v>
      </c>
      <c r="C373" s="38" t="s">
        <v>1135</v>
      </c>
      <c r="D373" s="26" t="str">
        <f t="shared" si="45"/>
        <v>https://pypi.org/project/rfc3339-validator/0.1.4</v>
      </c>
      <c r="E373" s="27"/>
      <c r="F373" s="34"/>
      <c r="G373" s="61" t="str">
        <f t="shared" si="46"/>
        <v>https://pypi.org/project/rfc3339-validator/</v>
      </c>
      <c r="H373" s="32"/>
      <c r="I373" s="28"/>
      <c r="J373" s="53"/>
      <c r="K373" s="26"/>
      <c r="L373" s="26" t="str">
        <f t="shared" si="51"/>
        <v>/security</v>
      </c>
      <c r="M373" s="28"/>
      <c r="N373" s="28"/>
      <c r="O373" s="29" t="str">
        <f t="shared" si="47"/>
        <v>NVD NIST rfc3339-validator link</v>
      </c>
      <c r="P373" s="28"/>
      <c r="Q373" s="26" t="str">
        <f t="shared" si="48"/>
        <v>CVE MITRE rfc3339-validator link</v>
      </c>
      <c r="R373" s="28"/>
      <c r="S373" s="29" t="str">
        <f t="shared" si="52"/>
        <v>Snyk rfc3339-validator link</v>
      </c>
      <c r="T373" s="28"/>
      <c r="U373" s="26" t="str">
        <f t="shared" si="49"/>
        <v>Exploit-DB rfc3339-validator link</v>
      </c>
      <c r="V373" s="28"/>
      <c r="W373" s="28"/>
    </row>
    <row r="374" spans="1:23" ht="60" x14ac:dyDescent="0.25">
      <c r="A374" s="38">
        <v>371</v>
      </c>
      <c r="B374" s="37" t="s">
        <v>1136</v>
      </c>
      <c r="C374" s="38" t="s">
        <v>1137</v>
      </c>
      <c r="D374" s="26" t="str">
        <f t="shared" si="45"/>
        <v>https://pypi.org/project/rfc3986-validator/0.1.1</v>
      </c>
      <c r="E374" s="27"/>
      <c r="F374" s="34"/>
      <c r="G374" s="61" t="str">
        <f t="shared" si="46"/>
        <v>https://pypi.org/project/rfc3986-validator/</v>
      </c>
      <c r="H374" s="32"/>
      <c r="I374" s="28"/>
      <c r="J374" s="53"/>
      <c r="K374" s="26"/>
      <c r="L374" s="26" t="str">
        <f t="shared" si="51"/>
        <v>/security</v>
      </c>
      <c r="M374" s="28"/>
      <c r="N374" s="28"/>
      <c r="O374" s="29" t="str">
        <f t="shared" si="47"/>
        <v>NVD NIST rfc3986-validator link</v>
      </c>
      <c r="P374" s="28"/>
      <c r="Q374" s="26" t="str">
        <f t="shared" si="48"/>
        <v>CVE MITRE rfc3986-validator link</v>
      </c>
      <c r="R374" s="28"/>
      <c r="S374" s="29" t="str">
        <f t="shared" si="52"/>
        <v>Snyk rfc3986-validator link</v>
      </c>
      <c r="T374" s="28"/>
      <c r="U374" s="26" t="str">
        <f t="shared" si="49"/>
        <v>Exploit-DB rfc3986-validator link</v>
      </c>
      <c r="V374" s="28"/>
      <c r="W374" s="28"/>
    </row>
    <row r="375" spans="1:23" ht="45" x14ac:dyDescent="0.25">
      <c r="A375" s="38">
        <v>372</v>
      </c>
      <c r="B375" s="37" t="s">
        <v>1138</v>
      </c>
      <c r="C375" s="38" t="s">
        <v>707</v>
      </c>
      <c r="D375" s="26" t="str">
        <f t="shared" si="45"/>
        <v>https://pypi.org/project/rope/1.7.0</v>
      </c>
      <c r="E375" s="27"/>
      <c r="F375" s="34"/>
      <c r="G375" s="61" t="str">
        <f t="shared" si="46"/>
        <v>https://pypi.org/project/rope/</v>
      </c>
      <c r="H375" s="32"/>
      <c r="I375" s="28"/>
      <c r="J375" s="53"/>
      <c r="K375" s="26"/>
      <c r="L375" s="26" t="str">
        <f t="shared" si="51"/>
        <v>/security</v>
      </c>
      <c r="M375" s="28"/>
      <c r="N375" s="28"/>
      <c r="O375" s="29" t="str">
        <f t="shared" si="47"/>
        <v>NVD NIST rope link</v>
      </c>
      <c r="P375" s="28"/>
      <c r="Q375" s="26" t="str">
        <f t="shared" si="48"/>
        <v>CVE MITRE rope link</v>
      </c>
      <c r="R375" s="28"/>
      <c r="S375" s="29" t="str">
        <f t="shared" si="52"/>
        <v>Snyk rope link</v>
      </c>
      <c r="T375" s="28"/>
      <c r="U375" s="26" t="str">
        <f t="shared" si="49"/>
        <v>Exploit-DB rope link</v>
      </c>
      <c r="V375" s="28"/>
      <c r="W375" s="28"/>
    </row>
    <row r="376" spans="1:23" ht="45" x14ac:dyDescent="0.25">
      <c r="A376" s="38">
        <v>373</v>
      </c>
      <c r="B376" s="37" t="s">
        <v>1139</v>
      </c>
      <c r="C376" s="38" t="s">
        <v>774</v>
      </c>
      <c r="D376" s="26" t="str">
        <f t="shared" si="45"/>
        <v>https://pypi.org/project/Rtree/1.0.1</v>
      </c>
      <c r="E376" s="27"/>
      <c r="F376" s="34"/>
      <c r="G376" s="61" t="str">
        <f t="shared" si="46"/>
        <v>https://pypi.org/project/Rtree/</v>
      </c>
      <c r="H376" s="32"/>
      <c r="I376" s="28"/>
      <c r="J376" s="53"/>
      <c r="K376" s="26"/>
      <c r="L376" s="26" t="str">
        <f t="shared" si="51"/>
        <v>/security</v>
      </c>
      <c r="M376" s="28"/>
      <c r="N376" s="28"/>
      <c r="O376" s="29" t="str">
        <f t="shared" si="47"/>
        <v>NVD NIST Rtree link</v>
      </c>
      <c r="P376" s="28"/>
      <c r="Q376" s="26" t="str">
        <f t="shared" si="48"/>
        <v>CVE MITRE Rtree link</v>
      </c>
      <c r="R376" s="28"/>
      <c r="S376" s="29" t="str">
        <f t="shared" si="52"/>
        <v>Snyk Rtree link</v>
      </c>
      <c r="T376" s="28"/>
      <c r="U376" s="26" t="str">
        <f t="shared" si="49"/>
        <v>Exploit-DB Rtree link</v>
      </c>
      <c r="V376" s="28"/>
      <c r="W376" s="28"/>
    </row>
    <row r="377" spans="1:23" ht="45" x14ac:dyDescent="0.25">
      <c r="A377" s="38">
        <v>374</v>
      </c>
      <c r="B377" s="37" t="s">
        <v>1140</v>
      </c>
      <c r="C377" s="38" t="s">
        <v>1141</v>
      </c>
      <c r="D377" s="26" t="str">
        <f t="shared" si="45"/>
        <v>https://pypi.org/project/ruamel.yaml/0.17.21</v>
      </c>
      <c r="E377" s="27"/>
      <c r="F377" s="34"/>
      <c r="G377" s="61" t="str">
        <f t="shared" si="46"/>
        <v>https://pypi.org/project/ruamel.yaml/</v>
      </c>
      <c r="H377" s="32"/>
      <c r="I377" s="28"/>
      <c r="J377" s="53"/>
      <c r="K377" s="26"/>
      <c r="L377" s="26" t="str">
        <f t="shared" si="51"/>
        <v>/security</v>
      </c>
      <c r="M377" s="28"/>
      <c r="N377" s="28"/>
      <c r="O377" s="29" t="str">
        <f t="shared" si="47"/>
        <v>NVD NIST ruamel.yaml link</v>
      </c>
      <c r="P377" s="28"/>
      <c r="Q377" s="26" t="str">
        <f t="shared" si="48"/>
        <v>CVE MITRE ruamel.yaml link</v>
      </c>
      <c r="R377" s="28"/>
      <c r="S377" s="29" t="str">
        <f t="shared" si="52"/>
        <v>Snyk ruamel.yaml link</v>
      </c>
      <c r="T377" s="28"/>
      <c r="U377" s="26" t="str">
        <f t="shared" si="49"/>
        <v>Exploit-DB ruamel.yaml link</v>
      </c>
      <c r="V377" s="28"/>
      <c r="W377" s="28"/>
    </row>
    <row r="378" spans="1:23" ht="60" x14ac:dyDescent="0.25">
      <c r="A378" s="38">
        <v>375</v>
      </c>
      <c r="B378" s="37" t="s">
        <v>1142</v>
      </c>
      <c r="C378" s="38" t="s">
        <v>1141</v>
      </c>
      <c r="D378" s="26" t="str">
        <f t="shared" si="45"/>
        <v>https://pypi.org/project/ruamel-yaml-conda/0.17.21</v>
      </c>
      <c r="E378" s="27"/>
      <c r="F378" s="34"/>
      <c r="G378" s="61" t="str">
        <f t="shared" si="46"/>
        <v>https://pypi.org/project/ruamel-yaml-conda/</v>
      </c>
      <c r="H378" s="32"/>
      <c r="I378" s="28"/>
      <c r="J378" s="53"/>
      <c r="K378" s="26"/>
      <c r="L378" s="26" t="str">
        <f t="shared" si="51"/>
        <v>/security</v>
      </c>
      <c r="M378" s="28"/>
      <c r="N378" s="28"/>
      <c r="O378" s="29" t="str">
        <f t="shared" si="47"/>
        <v>NVD NIST ruamel-yaml-conda link</v>
      </c>
      <c r="P378" s="28"/>
      <c r="Q378" s="26" t="str">
        <f t="shared" si="48"/>
        <v>CVE MITRE ruamel-yaml-conda link</v>
      </c>
      <c r="R378" s="28"/>
      <c r="S378" s="29" t="str">
        <f t="shared" si="52"/>
        <v>Snyk ruamel-yaml-conda link</v>
      </c>
      <c r="T378" s="28"/>
      <c r="U378" s="26" t="str">
        <f t="shared" si="49"/>
        <v>Exploit-DB ruamel-yaml-conda link</v>
      </c>
      <c r="V378" s="28"/>
      <c r="W378" s="28"/>
    </row>
    <row r="379" spans="1:23" ht="45" x14ac:dyDescent="0.25">
      <c r="A379" s="38">
        <v>376</v>
      </c>
      <c r="B379" s="37" t="s">
        <v>1143</v>
      </c>
      <c r="C379" s="38" t="s">
        <v>756</v>
      </c>
      <c r="D379" s="26" t="str">
        <f t="shared" si="45"/>
        <v>https://pypi.org/project/s3fs/2023.3.0</v>
      </c>
      <c r="E379" s="27"/>
      <c r="F379" s="34"/>
      <c r="G379" s="61" t="str">
        <f t="shared" si="46"/>
        <v>https://pypi.org/project/s3fs/</v>
      </c>
      <c r="H379" s="32"/>
      <c r="I379" s="28"/>
      <c r="J379" s="53"/>
      <c r="K379" s="26"/>
      <c r="L379" s="26" t="str">
        <f t="shared" si="51"/>
        <v>/security</v>
      </c>
      <c r="M379" s="28"/>
      <c r="N379" s="28"/>
      <c r="O379" s="29" t="str">
        <f t="shared" si="47"/>
        <v>NVD NIST s3fs link</v>
      </c>
      <c r="P379" s="28"/>
      <c r="Q379" s="26" t="str">
        <f t="shared" si="48"/>
        <v>CVE MITRE s3fs link</v>
      </c>
      <c r="R379" s="28"/>
      <c r="S379" s="29" t="str">
        <f t="shared" si="52"/>
        <v>Snyk s3fs link</v>
      </c>
      <c r="T379" s="28"/>
      <c r="U379" s="26" t="str">
        <f t="shared" si="49"/>
        <v>Exploit-DB s3fs link</v>
      </c>
      <c r="V379" s="28"/>
      <c r="W379" s="28"/>
    </row>
    <row r="380" spans="1:23" ht="45" x14ac:dyDescent="0.25">
      <c r="A380" s="38">
        <v>377</v>
      </c>
      <c r="B380" s="37" t="s">
        <v>1144</v>
      </c>
      <c r="C380" s="38" t="s">
        <v>654</v>
      </c>
      <c r="D380" s="26" t="str">
        <f t="shared" si="45"/>
        <v>https://pypi.org/project/s3transfer/0.6.0</v>
      </c>
      <c r="E380" s="27"/>
      <c r="F380" s="34"/>
      <c r="G380" s="61" t="str">
        <f t="shared" si="46"/>
        <v>https://pypi.org/project/s3transfer/</v>
      </c>
      <c r="H380" s="32"/>
      <c r="I380" s="28"/>
      <c r="J380" s="53"/>
      <c r="K380" s="26"/>
      <c r="L380" s="26" t="str">
        <f t="shared" si="51"/>
        <v>/security</v>
      </c>
      <c r="M380" s="28"/>
      <c r="N380" s="28"/>
      <c r="O380" s="29" t="str">
        <f t="shared" si="47"/>
        <v>NVD NIST s3transfer link</v>
      </c>
      <c r="P380" s="28"/>
      <c r="Q380" s="26" t="str">
        <f t="shared" si="48"/>
        <v>CVE MITRE s3transfer link</v>
      </c>
      <c r="R380" s="28"/>
      <c r="S380" s="29" t="str">
        <f t="shared" si="52"/>
        <v>Snyk s3transfer link</v>
      </c>
      <c r="T380" s="28"/>
      <c r="U380" s="26" t="str">
        <f t="shared" si="49"/>
        <v>Exploit-DB s3transfer link</v>
      </c>
      <c r="V380" s="28"/>
      <c r="W380" s="28"/>
    </row>
    <row r="381" spans="1:23" ht="45" x14ac:dyDescent="0.25">
      <c r="A381" s="38">
        <v>378</v>
      </c>
      <c r="B381" s="37" t="s">
        <v>1145</v>
      </c>
      <c r="C381" s="38" t="s">
        <v>1146</v>
      </c>
      <c r="D381" s="26" t="str">
        <f t="shared" ref="D381:D444" si="53">HYPERLINK(_xlfn.CONCAT("https://pypi.org/project/",$B381,"/",$C381))</f>
        <v>https://pypi.org/project/sacremoses/0.0.43</v>
      </c>
      <c r="E381" s="27"/>
      <c r="F381" s="34"/>
      <c r="G381" s="61" t="str">
        <f t="shared" si="46"/>
        <v>https://pypi.org/project/sacremoses/</v>
      </c>
      <c r="H381" s="32"/>
      <c r="I381" s="28"/>
      <c r="J381" s="53"/>
      <c r="K381" s="26"/>
      <c r="L381" s="26" t="str">
        <f t="shared" si="51"/>
        <v>/security</v>
      </c>
      <c r="M381" s="28"/>
      <c r="N381" s="28"/>
      <c r="O381" s="29" t="str">
        <f t="shared" si="47"/>
        <v>NVD NIST sacremoses link</v>
      </c>
      <c r="P381" s="28"/>
      <c r="Q381" s="26" t="str">
        <f t="shared" si="48"/>
        <v>CVE MITRE sacremoses link</v>
      </c>
      <c r="R381" s="28"/>
      <c r="S381" s="29" t="str">
        <f t="shared" si="52"/>
        <v>Snyk sacremoses link</v>
      </c>
      <c r="T381" s="28"/>
      <c r="U381" s="26" t="str">
        <f t="shared" si="49"/>
        <v>Exploit-DB sacremoses link</v>
      </c>
      <c r="V381" s="28"/>
      <c r="W381" s="28"/>
    </row>
    <row r="382" spans="1:23" ht="45" x14ac:dyDescent="0.25">
      <c r="A382" s="38">
        <v>379</v>
      </c>
      <c r="B382" s="37" t="s">
        <v>1147</v>
      </c>
      <c r="C382" s="38" t="s">
        <v>1148</v>
      </c>
      <c r="D382" s="26" t="str">
        <f t="shared" si="53"/>
        <v>https://pypi.org/project/SAS-kernel/2.4.13</v>
      </c>
      <c r="E382" s="27"/>
      <c r="F382" s="34"/>
      <c r="G382" s="61" t="str">
        <f t="shared" si="46"/>
        <v>https://pypi.org/project/SAS-kernel/</v>
      </c>
      <c r="H382" s="32"/>
      <c r="I382" s="28"/>
      <c r="J382" s="53"/>
      <c r="K382" s="26"/>
      <c r="L382" s="26" t="str">
        <f t="shared" si="51"/>
        <v>/security</v>
      </c>
      <c r="M382" s="28"/>
      <c r="N382" s="28"/>
      <c r="O382" s="29" t="str">
        <f t="shared" si="47"/>
        <v>NVD NIST SAS-kernel link</v>
      </c>
      <c r="P382" s="28"/>
      <c r="Q382" s="26" t="str">
        <f t="shared" si="48"/>
        <v>CVE MITRE SAS-kernel link</v>
      </c>
      <c r="R382" s="28"/>
      <c r="S382" s="29" t="str">
        <f t="shared" si="52"/>
        <v>Snyk SAS-kernel link</v>
      </c>
      <c r="T382" s="28"/>
      <c r="U382" s="26" t="str">
        <f t="shared" si="49"/>
        <v>Exploit-DB SAS-kernel link</v>
      </c>
      <c r="V382" s="28"/>
      <c r="W382" s="28"/>
    </row>
    <row r="383" spans="1:23" ht="45" x14ac:dyDescent="0.25">
      <c r="A383" s="38">
        <v>380</v>
      </c>
      <c r="B383" s="37" t="s">
        <v>1149</v>
      </c>
      <c r="C383" s="38" t="s">
        <v>27</v>
      </c>
      <c r="D383" s="26" t="str">
        <f t="shared" si="53"/>
        <v>https://pypi.org/project/sas7bdat/2.2.3</v>
      </c>
      <c r="E383" s="27"/>
      <c r="F383" s="34"/>
      <c r="G383" s="61" t="str">
        <f t="shared" si="46"/>
        <v>https://pypi.org/project/sas7bdat/</v>
      </c>
      <c r="H383" s="32"/>
      <c r="I383" s="28"/>
      <c r="J383" s="53"/>
      <c r="K383" s="26"/>
      <c r="L383" s="26" t="str">
        <f t="shared" si="51"/>
        <v>/security</v>
      </c>
      <c r="M383" s="28"/>
      <c r="N383" s="28"/>
      <c r="O383" s="29" t="str">
        <f t="shared" si="47"/>
        <v>NVD NIST sas7bdat link</v>
      </c>
      <c r="P383" s="28"/>
      <c r="Q383" s="26" t="str">
        <f t="shared" si="48"/>
        <v>CVE MITRE sas7bdat link</v>
      </c>
      <c r="R383" s="28"/>
      <c r="S383" s="29" t="str">
        <f t="shared" si="52"/>
        <v>Snyk sas7bdat link</v>
      </c>
      <c r="T383" s="28"/>
      <c r="U383" s="26" t="str">
        <f t="shared" si="49"/>
        <v>Exploit-DB sas7bdat link</v>
      </c>
      <c r="V383" s="28"/>
      <c r="W383" s="28"/>
    </row>
    <row r="384" spans="1:23" ht="45" x14ac:dyDescent="0.25">
      <c r="A384" s="38">
        <v>381</v>
      </c>
      <c r="B384" s="37" t="s">
        <v>1150</v>
      </c>
      <c r="C384" s="38" t="s">
        <v>1151</v>
      </c>
      <c r="D384" s="26" t="str">
        <f t="shared" si="53"/>
        <v>https://pypi.org/project/saspy/5.2.3</v>
      </c>
      <c r="E384" s="27"/>
      <c r="F384" s="34"/>
      <c r="G384" s="61" t="str">
        <f t="shared" si="46"/>
        <v>https://pypi.org/project/saspy/</v>
      </c>
      <c r="H384" s="32"/>
      <c r="I384" s="28"/>
      <c r="J384" s="53"/>
      <c r="K384" s="26"/>
      <c r="L384" s="26" t="str">
        <f t="shared" si="51"/>
        <v>/security</v>
      </c>
      <c r="M384" s="28"/>
      <c r="N384" s="28"/>
      <c r="O384" s="29" t="str">
        <f t="shared" si="47"/>
        <v>NVD NIST saspy link</v>
      </c>
      <c r="P384" s="28"/>
      <c r="Q384" s="26" t="str">
        <f t="shared" si="48"/>
        <v>CVE MITRE saspy link</v>
      </c>
      <c r="R384" s="28"/>
      <c r="S384" s="29" t="str">
        <f t="shared" si="52"/>
        <v>Snyk saspy link</v>
      </c>
      <c r="T384" s="28"/>
      <c r="U384" s="26" t="str">
        <f t="shared" si="49"/>
        <v>Exploit-DB saspy link</v>
      </c>
      <c r="V384" s="28"/>
      <c r="W384" s="28"/>
    </row>
    <row r="385" spans="1:23" ht="45" x14ac:dyDescent="0.25">
      <c r="A385" s="38">
        <v>382</v>
      </c>
      <c r="B385" s="37" t="s">
        <v>1152</v>
      </c>
      <c r="C385" s="38" t="s">
        <v>1153</v>
      </c>
      <c r="D385" s="26" t="str">
        <f t="shared" si="53"/>
        <v>https://pypi.org/project/scikit-image/0.20.0</v>
      </c>
      <c r="E385" s="27"/>
      <c r="F385" s="34"/>
      <c r="G385" s="61" t="str">
        <f t="shared" si="46"/>
        <v>https://pypi.org/project/scikit-image/</v>
      </c>
      <c r="H385" s="32"/>
      <c r="I385" s="28"/>
      <c r="J385" s="53"/>
      <c r="K385" s="26"/>
      <c r="L385" s="26" t="str">
        <f t="shared" si="51"/>
        <v>/security</v>
      </c>
      <c r="M385" s="28"/>
      <c r="N385" s="28"/>
      <c r="O385" s="29" t="str">
        <f t="shared" si="47"/>
        <v>NVD NIST scikit-image link</v>
      </c>
      <c r="P385" s="28"/>
      <c r="Q385" s="26" t="str">
        <f t="shared" si="48"/>
        <v>CVE MITRE scikit-image link</v>
      </c>
      <c r="R385" s="28"/>
      <c r="S385" s="29" t="str">
        <f t="shared" si="52"/>
        <v>Snyk scikit-image link</v>
      </c>
      <c r="T385" s="28"/>
      <c r="U385" s="26" t="str">
        <f t="shared" si="49"/>
        <v>Exploit-DB scikit-image link</v>
      </c>
      <c r="V385" s="28"/>
      <c r="W385" s="28"/>
    </row>
    <row r="386" spans="1:23" ht="45" x14ac:dyDescent="0.25">
      <c r="A386" s="38">
        <v>383</v>
      </c>
      <c r="B386" s="37" t="s">
        <v>1154</v>
      </c>
      <c r="C386" s="38" t="s">
        <v>635</v>
      </c>
      <c r="D386" s="26" t="str">
        <f t="shared" si="53"/>
        <v>https://pypi.org/project/scikit-learn/1.2.2</v>
      </c>
      <c r="E386" s="27"/>
      <c r="F386" s="34"/>
      <c r="G386" s="61" t="str">
        <f t="shared" si="46"/>
        <v>https://pypi.org/project/scikit-learn/</v>
      </c>
      <c r="H386" s="32"/>
      <c r="I386" s="28"/>
      <c r="J386" s="53"/>
      <c r="K386" s="26"/>
      <c r="L386" s="26" t="str">
        <f t="shared" si="51"/>
        <v>/security</v>
      </c>
      <c r="M386" s="28"/>
      <c r="N386" s="28"/>
      <c r="O386" s="29" t="str">
        <f t="shared" si="47"/>
        <v>NVD NIST scikit-learn link</v>
      </c>
      <c r="P386" s="28"/>
      <c r="Q386" s="26" t="str">
        <f t="shared" si="48"/>
        <v>CVE MITRE scikit-learn link</v>
      </c>
      <c r="R386" s="28"/>
      <c r="S386" s="29" t="str">
        <f t="shared" si="52"/>
        <v>Snyk scikit-learn link</v>
      </c>
      <c r="T386" s="28"/>
      <c r="U386" s="26" t="str">
        <f t="shared" si="49"/>
        <v>Exploit-DB scikit-learn link</v>
      </c>
      <c r="V386" s="28"/>
      <c r="W386" s="28"/>
    </row>
    <row r="387" spans="1:23" ht="75" x14ac:dyDescent="0.25">
      <c r="A387" s="38">
        <v>384</v>
      </c>
      <c r="B387" s="37" t="s">
        <v>1155</v>
      </c>
      <c r="C387" s="38">
        <v>20230426.121932</v>
      </c>
      <c r="D387" s="26" t="str">
        <f t="shared" si="53"/>
        <v>https://pypi.org/project/scikit-learn-intelex/20230426.121932</v>
      </c>
      <c r="E387" s="27"/>
      <c r="F387" s="34"/>
      <c r="G387" s="61" t="str">
        <f t="shared" ref="G387:G450" si="54">HYPERLINK(_xlfn.CONCAT("https://pypi.org/project/",$B387,"/",$F387))</f>
        <v>https://pypi.org/project/scikit-learn-intelex/</v>
      </c>
      <c r="H387" s="32"/>
      <c r="I387" s="28"/>
      <c r="J387" s="53"/>
      <c r="K387" s="26"/>
      <c r="L387" s="26" t="str">
        <f t="shared" si="51"/>
        <v>/security</v>
      </c>
      <c r="M387" s="28"/>
      <c r="N387" s="28"/>
      <c r="O387" s="29" t="str">
        <f t="shared" ref="O387:O450" si="55">HYPERLINK(_xlfn.CONCAT("https://nvd.nist.gov/vuln/search/results?form_type=Basic&amp;results_type=overview&amp;query=",$B387,"&amp;search_type=all&amp;isCpeNameSearch=false"),CONCATENATE("NVD NIST ",$B387," link"))</f>
        <v>NVD NIST scikit-learn-intelex link</v>
      </c>
      <c r="P387" s="28"/>
      <c r="Q387" s="26" t="str">
        <f t="shared" ref="Q387:Q450" si="56">HYPERLINK(CONCATENATE("https://cve.mitre.org/cgi-bin/cvekey.cgi?keyword=",$B387),CONCATENATE("CVE MITRE ",$B387," link"))</f>
        <v>CVE MITRE scikit-learn-intelex link</v>
      </c>
      <c r="R387" s="28"/>
      <c r="S387" s="29" t="str">
        <f t="shared" si="52"/>
        <v>Snyk scikit-learn-intelex link</v>
      </c>
      <c r="T387" s="28"/>
      <c r="U387" s="26" t="str">
        <f t="shared" si="49"/>
        <v>Exploit-DB scikit-learn-intelex link</v>
      </c>
      <c r="V387" s="28"/>
      <c r="W387" s="28"/>
    </row>
    <row r="388" spans="1:23" ht="45" x14ac:dyDescent="0.25">
      <c r="A388" s="38">
        <v>385</v>
      </c>
      <c r="B388" s="37" t="s">
        <v>1156</v>
      </c>
      <c r="C388" s="38" t="s">
        <v>1157</v>
      </c>
      <c r="D388" s="26" t="str">
        <f t="shared" si="53"/>
        <v>https://pypi.org/project/scipy/1.10.1</v>
      </c>
      <c r="E388" s="27"/>
      <c r="F388" s="34"/>
      <c r="G388" s="61" t="str">
        <f t="shared" si="54"/>
        <v>https://pypi.org/project/scipy/</v>
      </c>
      <c r="H388" s="32"/>
      <c r="I388" s="28"/>
      <c r="J388" s="53"/>
      <c r="K388" s="26"/>
      <c r="L388" s="26" t="str">
        <f t="shared" si="51"/>
        <v>/security</v>
      </c>
      <c r="M388" s="28"/>
      <c r="N388" s="28"/>
      <c r="O388" s="29" t="str">
        <f t="shared" si="55"/>
        <v>NVD NIST scipy link</v>
      </c>
      <c r="P388" s="28"/>
      <c r="Q388" s="26" t="str">
        <f t="shared" si="56"/>
        <v>CVE MITRE scipy link</v>
      </c>
      <c r="R388" s="28"/>
      <c r="S388" s="29" t="str">
        <f t="shared" si="52"/>
        <v>Snyk scipy link</v>
      </c>
      <c r="T388" s="28"/>
      <c r="U388" s="26" t="str">
        <f t="shared" ref="U388:U451" si="57">HYPERLINK(CONCATENATE("https://www.exploit-db.com/search?q=",$B388,"&amp;verified=true"),CONCATENATE("Exploit-DB ",$B388," link"))</f>
        <v>Exploit-DB scipy link</v>
      </c>
      <c r="V388" s="28"/>
      <c r="W388" s="28"/>
    </row>
    <row r="389" spans="1:23" ht="45" x14ac:dyDescent="0.25">
      <c r="A389" s="38">
        <v>386</v>
      </c>
      <c r="B389" s="37" t="s">
        <v>1158</v>
      </c>
      <c r="C389" s="38" t="s">
        <v>1159</v>
      </c>
      <c r="D389" s="26" t="str">
        <f t="shared" si="53"/>
        <v>https://pypi.org/project/scramp/1.4.5</v>
      </c>
      <c r="E389" s="27"/>
      <c r="F389" s="34"/>
      <c r="G389" s="61" t="str">
        <f t="shared" si="54"/>
        <v>https://pypi.org/project/scramp/</v>
      </c>
      <c r="H389" s="32"/>
      <c r="I389" s="28"/>
      <c r="J389" s="53"/>
      <c r="K389" s="26"/>
      <c r="L389" s="26" t="str">
        <f t="shared" si="51"/>
        <v>/security</v>
      </c>
      <c r="M389" s="28"/>
      <c r="N389" s="28"/>
      <c r="O389" s="29" t="str">
        <f t="shared" si="55"/>
        <v>NVD NIST scramp link</v>
      </c>
      <c r="P389" s="28"/>
      <c r="Q389" s="26" t="str">
        <f t="shared" si="56"/>
        <v>CVE MITRE scramp link</v>
      </c>
      <c r="R389" s="28"/>
      <c r="S389" s="29" t="str">
        <f t="shared" si="52"/>
        <v>Snyk scramp link</v>
      </c>
      <c r="T389" s="28"/>
      <c r="U389" s="26" t="str">
        <f t="shared" si="57"/>
        <v>Exploit-DB scramp link</v>
      </c>
      <c r="V389" s="28"/>
      <c r="W389" s="28"/>
    </row>
    <row r="390" spans="1:23" ht="45" x14ac:dyDescent="0.25">
      <c r="A390" s="38">
        <v>387</v>
      </c>
      <c r="B390" s="37" t="s">
        <v>1160</v>
      </c>
      <c r="C390" s="38" t="s">
        <v>599</v>
      </c>
      <c r="D390" s="26" t="str">
        <f t="shared" si="53"/>
        <v>https://pypi.org/project/Scrapy/2.8.0</v>
      </c>
      <c r="E390" s="27"/>
      <c r="F390" s="34"/>
      <c r="G390" s="61" t="str">
        <f t="shared" si="54"/>
        <v>https://pypi.org/project/Scrapy/</v>
      </c>
      <c r="H390" s="32"/>
      <c r="I390" s="28"/>
      <c r="J390" s="53"/>
      <c r="K390" s="26"/>
      <c r="L390" s="26" t="str">
        <f t="shared" si="51"/>
        <v>/security</v>
      </c>
      <c r="M390" s="28"/>
      <c r="N390" s="28"/>
      <c r="O390" s="29" t="str">
        <f t="shared" si="55"/>
        <v>NVD NIST Scrapy link</v>
      </c>
      <c r="P390" s="28"/>
      <c r="Q390" s="26" t="str">
        <f t="shared" si="56"/>
        <v>CVE MITRE Scrapy link</v>
      </c>
      <c r="R390" s="28"/>
      <c r="S390" s="29" t="str">
        <f t="shared" si="52"/>
        <v>Snyk Scrapy link</v>
      </c>
      <c r="T390" s="28"/>
      <c r="U390" s="26" t="str">
        <f t="shared" si="57"/>
        <v>Exploit-DB Scrapy link</v>
      </c>
      <c r="V390" s="28"/>
      <c r="W390" s="28"/>
    </row>
    <row r="391" spans="1:23" ht="45" x14ac:dyDescent="0.25">
      <c r="A391" s="38">
        <v>388</v>
      </c>
      <c r="B391" s="37" t="s">
        <v>1161</v>
      </c>
      <c r="C391" s="38" t="s">
        <v>1162</v>
      </c>
      <c r="D391" s="26" t="str">
        <f t="shared" si="53"/>
        <v>https://pypi.org/project/seaborn/0.12.2</v>
      </c>
      <c r="E391" s="27"/>
      <c r="F391" s="34"/>
      <c r="G391" s="61" t="str">
        <f t="shared" si="54"/>
        <v>https://pypi.org/project/seaborn/</v>
      </c>
      <c r="H391" s="32"/>
      <c r="I391" s="28"/>
      <c r="J391" s="53"/>
      <c r="K391" s="26"/>
      <c r="L391" s="26" t="str">
        <f t="shared" si="51"/>
        <v>/security</v>
      </c>
      <c r="M391" s="28"/>
      <c r="N391" s="28"/>
      <c r="O391" s="29" t="str">
        <f t="shared" si="55"/>
        <v>NVD NIST seaborn link</v>
      </c>
      <c r="P391" s="28"/>
      <c r="Q391" s="26" t="str">
        <f t="shared" si="56"/>
        <v>CVE MITRE seaborn link</v>
      </c>
      <c r="R391" s="28"/>
      <c r="S391" s="29" t="str">
        <f t="shared" si="52"/>
        <v>Snyk seaborn link</v>
      </c>
      <c r="T391" s="28"/>
      <c r="U391" s="26" t="str">
        <f t="shared" si="57"/>
        <v>Exploit-DB seaborn link</v>
      </c>
      <c r="V391" s="28"/>
      <c r="W391" s="28"/>
    </row>
    <row r="392" spans="1:23" ht="45" x14ac:dyDescent="0.25">
      <c r="A392" s="38">
        <v>389</v>
      </c>
      <c r="B392" s="37" t="s">
        <v>1163</v>
      </c>
      <c r="C392" s="38" t="s">
        <v>553</v>
      </c>
      <c r="D392" s="26" t="str">
        <f t="shared" si="53"/>
        <v>https://pypi.org/project/Send2Trash/1.8.0</v>
      </c>
      <c r="E392" s="27"/>
      <c r="F392" s="34"/>
      <c r="G392" s="61" t="str">
        <f t="shared" si="54"/>
        <v>https://pypi.org/project/Send2Trash/</v>
      </c>
      <c r="H392" s="32"/>
      <c r="I392" s="28"/>
      <c r="J392" s="53"/>
      <c r="K392" s="26"/>
      <c r="L392" s="26" t="str">
        <f t="shared" si="51"/>
        <v>/security</v>
      </c>
      <c r="M392" s="28"/>
      <c r="N392" s="28"/>
      <c r="O392" s="29" t="str">
        <f t="shared" si="55"/>
        <v>NVD NIST Send2Trash link</v>
      </c>
      <c r="P392" s="28"/>
      <c r="Q392" s="26" t="str">
        <f t="shared" si="56"/>
        <v>CVE MITRE Send2Trash link</v>
      </c>
      <c r="R392" s="28"/>
      <c r="S392" s="29" t="str">
        <f t="shared" si="52"/>
        <v>Snyk Send2Trash link</v>
      </c>
      <c r="T392" s="28"/>
      <c r="U392" s="26" t="str">
        <f t="shared" si="57"/>
        <v>Exploit-DB Send2Trash link</v>
      </c>
      <c r="V392" s="28"/>
      <c r="W392" s="28"/>
    </row>
    <row r="393" spans="1:23" ht="60" x14ac:dyDescent="0.25">
      <c r="A393" s="38">
        <v>390</v>
      </c>
      <c r="B393" s="37" t="s">
        <v>1164</v>
      </c>
      <c r="C393" s="38" t="s">
        <v>1165</v>
      </c>
      <c r="D393" s="26" t="str">
        <f t="shared" si="53"/>
        <v>https://pypi.org/project/service-identity/18.1.0</v>
      </c>
      <c r="E393" s="27"/>
      <c r="F393" s="34"/>
      <c r="G393" s="61" t="str">
        <f t="shared" si="54"/>
        <v>https://pypi.org/project/service-identity/</v>
      </c>
      <c r="H393" s="32"/>
      <c r="I393" s="28"/>
      <c r="J393" s="53"/>
      <c r="K393" s="26"/>
      <c r="L393" s="26" t="str">
        <f t="shared" si="51"/>
        <v>/security</v>
      </c>
      <c r="M393" s="28"/>
      <c r="N393" s="28"/>
      <c r="O393" s="29" t="str">
        <f t="shared" si="55"/>
        <v>NVD NIST service-identity link</v>
      </c>
      <c r="P393" s="28"/>
      <c r="Q393" s="26" t="str">
        <f t="shared" si="56"/>
        <v>CVE MITRE service-identity link</v>
      </c>
      <c r="R393" s="28"/>
      <c r="S393" s="29" t="str">
        <f t="shared" si="52"/>
        <v>Snyk service-identity link</v>
      </c>
      <c r="T393" s="28"/>
      <c r="U393" s="26" t="str">
        <f t="shared" si="57"/>
        <v>Exploit-DB service-identity link</v>
      </c>
      <c r="V393" s="28"/>
      <c r="W393" s="28"/>
    </row>
    <row r="394" spans="1:23" ht="45" x14ac:dyDescent="0.25">
      <c r="A394" s="38">
        <v>391</v>
      </c>
      <c r="B394" s="37" t="s">
        <v>1166</v>
      </c>
      <c r="C394" s="38" t="s">
        <v>1167</v>
      </c>
      <c r="D394" s="26" t="str">
        <f t="shared" si="53"/>
        <v>https://pypi.org/project/setuptools/67.8.0</v>
      </c>
      <c r="E394" s="27"/>
      <c r="F394" s="34"/>
      <c r="G394" s="61" t="str">
        <f t="shared" si="54"/>
        <v>https://pypi.org/project/setuptools/</v>
      </c>
      <c r="H394" s="32"/>
      <c r="I394" s="28"/>
      <c r="J394" s="53"/>
      <c r="K394" s="26"/>
      <c r="L394" s="26" t="str">
        <f t="shared" si="51"/>
        <v>/security</v>
      </c>
      <c r="M394" s="28"/>
      <c r="N394" s="28"/>
      <c r="O394" s="29" t="str">
        <f t="shared" si="55"/>
        <v>NVD NIST setuptools link</v>
      </c>
      <c r="P394" s="28"/>
      <c r="Q394" s="26" t="str">
        <f t="shared" si="56"/>
        <v>CVE MITRE setuptools link</v>
      </c>
      <c r="R394" s="28"/>
      <c r="S394" s="29" t="str">
        <f t="shared" si="52"/>
        <v>Snyk setuptools link</v>
      </c>
      <c r="T394" s="28"/>
      <c r="U394" s="26" t="str">
        <f t="shared" si="57"/>
        <v>Exploit-DB setuptools link</v>
      </c>
      <c r="V394" s="28"/>
      <c r="W394" s="28"/>
    </row>
    <row r="395" spans="1:23" ht="45" x14ac:dyDescent="0.25">
      <c r="A395" s="38">
        <v>392</v>
      </c>
      <c r="B395" s="37" t="s">
        <v>1168</v>
      </c>
      <c r="C395" s="38" t="s">
        <v>1169</v>
      </c>
      <c r="D395" s="26" t="str">
        <f t="shared" si="53"/>
        <v>https://pypi.org/project/shap/0.42.1</v>
      </c>
      <c r="E395" s="27"/>
      <c r="F395" s="34"/>
      <c r="G395" s="61" t="str">
        <f t="shared" si="54"/>
        <v>https://pypi.org/project/shap/</v>
      </c>
      <c r="H395" s="32"/>
      <c r="I395" s="28"/>
      <c r="J395" s="53"/>
      <c r="K395" s="26"/>
      <c r="L395" s="26" t="str">
        <f t="shared" si="51"/>
        <v>/security</v>
      </c>
      <c r="M395" s="28"/>
      <c r="N395" s="28"/>
      <c r="O395" s="29" t="str">
        <f t="shared" si="55"/>
        <v>NVD NIST shap link</v>
      </c>
      <c r="P395" s="28"/>
      <c r="Q395" s="26" t="str">
        <f t="shared" si="56"/>
        <v>CVE MITRE shap link</v>
      </c>
      <c r="R395" s="28"/>
      <c r="S395" s="29" t="str">
        <f t="shared" si="52"/>
        <v>Snyk shap link</v>
      </c>
      <c r="T395" s="28"/>
      <c r="U395" s="26" t="str">
        <f t="shared" si="57"/>
        <v>Exploit-DB shap link</v>
      </c>
      <c r="V395" s="28"/>
      <c r="W395" s="28"/>
    </row>
    <row r="396" spans="1:23" ht="45" x14ac:dyDescent="0.25">
      <c r="A396" s="38">
        <v>393</v>
      </c>
      <c r="B396" s="37" t="s">
        <v>1170</v>
      </c>
      <c r="C396" s="38" t="s">
        <v>583</v>
      </c>
      <c r="D396" s="26" t="str">
        <f t="shared" si="53"/>
        <v>https://pypi.org/project/simpful/2.11.0</v>
      </c>
      <c r="E396" s="27"/>
      <c r="F396" s="34"/>
      <c r="G396" s="61" t="str">
        <f t="shared" si="54"/>
        <v>https://pypi.org/project/simpful/</v>
      </c>
      <c r="H396" s="32"/>
      <c r="I396" s="28"/>
      <c r="J396" s="53"/>
      <c r="K396" s="26"/>
      <c r="L396" s="26" t="str">
        <f t="shared" si="51"/>
        <v>/security</v>
      </c>
      <c r="M396" s="28"/>
      <c r="N396" s="28"/>
      <c r="O396" s="29" t="str">
        <f t="shared" si="55"/>
        <v>NVD NIST simpful link</v>
      </c>
      <c r="P396" s="28"/>
      <c r="Q396" s="26" t="str">
        <f t="shared" si="56"/>
        <v>CVE MITRE simpful link</v>
      </c>
      <c r="R396" s="28"/>
      <c r="S396" s="29" t="str">
        <f t="shared" si="52"/>
        <v>Snyk simpful link</v>
      </c>
      <c r="T396" s="28"/>
      <c r="U396" s="26" t="str">
        <f t="shared" si="57"/>
        <v>Exploit-DB simpful link</v>
      </c>
      <c r="V396" s="28"/>
      <c r="W396" s="28"/>
    </row>
    <row r="397" spans="1:23" ht="60" x14ac:dyDescent="0.25">
      <c r="A397" s="38">
        <v>394</v>
      </c>
      <c r="B397" s="37" t="s">
        <v>1171</v>
      </c>
      <c r="C397" s="38" t="s">
        <v>1172</v>
      </c>
      <c r="D397" s="26" t="str">
        <f t="shared" si="53"/>
        <v>https://pypi.org/project/simplegeneric/0.8.1</v>
      </c>
      <c r="E397" s="27"/>
      <c r="F397" s="34"/>
      <c r="G397" s="61" t="str">
        <f t="shared" si="54"/>
        <v>https://pypi.org/project/simplegeneric/</v>
      </c>
      <c r="H397" s="32"/>
      <c r="I397" s="28"/>
      <c r="J397" s="53"/>
      <c r="K397" s="26"/>
      <c r="L397" s="26" t="str">
        <f t="shared" si="51"/>
        <v>/security</v>
      </c>
      <c r="M397" s="28"/>
      <c r="N397" s="28"/>
      <c r="O397" s="29" t="str">
        <f t="shared" si="55"/>
        <v>NVD NIST simplegeneric link</v>
      </c>
      <c r="P397" s="28"/>
      <c r="Q397" s="26" t="str">
        <f t="shared" si="56"/>
        <v>CVE MITRE simplegeneric link</v>
      </c>
      <c r="R397" s="28"/>
      <c r="S397" s="29" t="str">
        <f t="shared" si="52"/>
        <v>Snyk simplegeneric link</v>
      </c>
      <c r="T397" s="28"/>
      <c r="U397" s="26" t="str">
        <f t="shared" si="57"/>
        <v>Exploit-DB simplegeneric link</v>
      </c>
      <c r="V397" s="28"/>
      <c r="W397" s="28"/>
    </row>
    <row r="398" spans="1:23" ht="60" x14ac:dyDescent="0.25">
      <c r="A398" s="38">
        <v>395</v>
      </c>
      <c r="B398" s="37" t="s">
        <v>1173</v>
      </c>
      <c r="C398" s="38" t="s">
        <v>627</v>
      </c>
      <c r="D398" s="26" t="str">
        <f t="shared" si="53"/>
        <v>https://pypi.org/project/singledispatch/4.0.0</v>
      </c>
      <c r="E398" s="27"/>
      <c r="F398" s="34"/>
      <c r="G398" s="61" t="str">
        <f t="shared" si="54"/>
        <v>https://pypi.org/project/singledispatch/</v>
      </c>
      <c r="H398" s="32"/>
      <c r="I398" s="28"/>
      <c r="J398" s="53"/>
      <c r="K398" s="26"/>
      <c r="L398" s="26" t="str">
        <f t="shared" si="51"/>
        <v>/security</v>
      </c>
      <c r="M398" s="28"/>
      <c r="N398" s="28"/>
      <c r="O398" s="29" t="str">
        <f t="shared" si="55"/>
        <v>NVD NIST singledispatch link</v>
      </c>
      <c r="P398" s="28"/>
      <c r="Q398" s="26" t="str">
        <f t="shared" si="56"/>
        <v>CVE MITRE singledispatch link</v>
      </c>
      <c r="R398" s="28"/>
      <c r="S398" s="29" t="str">
        <f t="shared" si="52"/>
        <v>Snyk singledispatch link</v>
      </c>
      <c r="T398" s="28"/>
      <c r="U398" s="26" t="str">
        <f t="shared" si="57"/>
        <v>Exploit-DB singledispatch link</v>
      </c>
      <c r="V398" s="28"/>
      <c r="W398" s="28"/>
    </row>
    <row r="399" spans="1:23" ht="45" x14ac:dyDescent="0.25">
      <c r="A399" s="38">
        <v>396</v>
      </c>
      <c r="B399" s="37" t="s">
        <v>1174</v>
      </c>
      <c r="C399" s="38" t="s">
        <v>1175</v>
      </c>
      <c r="D399" s="26" t="str">
        <f t="shared" si="53"/>
        <v>https://pypi.org/project/sip/6.6.2</v>
      </c>
      <c r="E399" s="27"/>
      <c r="F399" s="34"/>
      <c r="G399" s="61" t="str">
        <f t="shared" si="54"/>
        <v>https://pypi.org/project/sip/</v>
      </c>
      <c r="H399" s="32"/>
      <c r="I399" s="28"/>
      <c r="J399" s="53"/>
      <c r="K399" s="26"/>
      <c r="L399" s="26" t="str">
        <f t="shared" si="51"/>
        <v>/security</v>
      </c>
      <c r="M399" s="28"/>
      <c r="N399" s="28"/>
      <c r="O399" s="29" t="str">
        <f t="shared" si="55"/>
        <v>NVD NIST sip link</v>
      </c>
      <c r="P399" s="28"/>
      <c r="Q399" s="26" t="str">
        <f t="shared" si="56"/>
        <v>CVE MITRE sip link</v>
      </c>
      <c r="R399" s="28"/>
      <c r="S399" s="29" t="str">
        <f t="shared" si="52"/>
        <v>Snyk sip link</v>
      </c>
      <c r="T399" s="28"/>
      <c r="U399" s="26" t="str">
        <f t="shared" si="57"/>
        <v>Exploit-DB sip link</v>
      </c>
      <c r="V399" s="28"/>
      <c r="W399" s="28"/>
    </row>
    <row r="400" spans="1:23" ht="45" x14ac:dyDescent="0.25">
      <c r="A400" s="38">
        <v>397</v>
      </c>
      <c r="B400" s="37" t="s">
        <v>1176</v>
      </c>
      <c r="C400" s="38" t="s">
        <v>1177</v>
      </c>
      <c r="D400" s="26" t="str">
        <f t="shared" si="53"/>
        <v>https://pypi.org/project/six/1.16.0</v>
      </c>
      <c r="E400" s="27"/>
      <c r="F400" s="34"/>
      <c r="G400" s="61" t="str">
        <f t="shared" si="54"/>
        <v>https://pypi.org/project/six/</v>
      </c>
      <c r="H400" s="32"/>
      <c r="I400" s="28"/>
      <c r="J400" s="53"/>
      <c r="K400" s="26"/>
      <c r="L400" s="26" t="str">
        <f t="shared" si="51"/>
        <v>/security</v>
      </c>
      <c r="M400" s="28"/>
      <c r="N400" s="28"/>
      <c r="O400" s="29" t="str">
        <f t="shared" si="55"/>
        <v>NVD NIST six link</v>
      </c>
      <c r="P400" s="28"/>
      <c r="Q400" s="26" t="str">
        <f t="shared" si="56"/>
        <v>CVE MITRE six link</v>
      </c>
      <c r="R400" s="28"/>
      <c r="S400" s="29" t="str">
        <f t="shared" si="52"/>
        <v>Snyk six link</v>
      </c>
      <c r="T400" s="28"/>
      <c r="U400" s="26" t="str">
        <f t="shared" si="57"/>
        <v>Exploit-DB six link</v>
      </c>
      <c r="V400" s="28"/>
      <c r="W400" s="28"/>
    </row>
    <row r="401" spans="1:23" ht="45" x14ac:dyDescent="0.25">
      <c r="A401" s="38">
        <v>398</v>
      </c>
      <c r="B401" s="37" t="s">
        <v>1178</v>
      </c>
      <c r="C401" s="38" t="s">
        <v>1179</v>
      </c>
      <c r="D401" s="26" t="str">
        <f t="shared" si="53"/>
        <v>https://pypi.org/project/slicer/0.0.7</v>
      </c>
      <c r="E401" s="27"/>
      <c r="F401" s="34"/>
      <c r="G401" s="61" t="str">
        <f t="shared" si="54"/>
        <v>https://pypi.org/project/slicer/</v>
      </c>
      <c r="H401" s="32"/>
      <c r="I401" s="28"/>
      <c r="J401" s="53"/>
      <c r="K401" s="26"/>
      <c r="L401" s="26" t="str">
        <f t="shared" si="51"/>
        <v>/security</v>
      </c>
      <c r="M401" s="28"/>
      <c r="N401" s="28"/>
      <c r="O401" s="29" t="str">
        <f t="shared" si="55"/>
        <v>NVD NIST slicer link</v>
      </c>
      <c r="P401" s="28"/>
      <c r="Q401" s="26" t="str">
        <f t="shared" si="56"/>
        <v>CVE MITRE slicer link</v>
      </c>
      <c r="R401" s="28"/>
      <c r="S401" s="29" t="str">
        <f t="shared" si="52"/>
        <v>Snyk slicer link</v>
      </c>
      <c r="T401" s="28"/>
      <c r="U401" s="26" t="str">
        <f t="shared" si="57"/>
        <v>Exploit-DB slicer link</v>
      </c>
      <c r="V401" s="28"/>
      <c r="W401" s="28"/>
    </row>
    <row r="402" spans="1:23" ht="45" x14ac:dyDescent="0.25">
      <c r="A402" s="38">
        <v>399</v>
      </c>
      <c r="B402" s="37" t="s">
        <v>1180</v>
      </c>
      <c r="C402" s="38" t="s">
        <v>1181</v>
      </c>
      <c r="D402" s="26" t="str">
        <f t="shared" si="53"/>
        <v>https://pypi.org/project/smart-open/5.2.1</v>
      </c>
      <c r="E402" s="27"/>
      <c r="F402" s="34"/>
      <c r="G402" s="61" t="str">
        <f t="shared" si="54"/>
        <v>https://pypi.org/project/smart-open/</v>
      </c>
      <c r="H402" s="32"/>
      <c r="I402" s="28"/>
      <c r="J402" s="53"/>
      <c r="K402" s="26"/>
      <c r="L402" s="26" t="str">
        <f t="shared" si="51"/>
        <v>/security</v>
      </c>
      <c r="M402" s="28"/>
      <c r="N402" s="28"/>
      <c r="O402" s="29" t="str">
        <f t="shared" si="55"/>
        <v>NVD NIST smart-open link</v>
      </c>
      <c r="P402" s="28"/>
      <c r="Q402" s="26" t="str">
        <f t="shared" si="56"/>
        <v>CVE MITRE smart-open link</v>
      </c>
      <c r="R402" s="28"/>
      <c r="S402" s="29" t="str">
        <f t="shared" si="52"/>
        <v>Snyk smart-open link</v>
      </c>
      <c r="T402" s="28"/>
      <c r="U402" s="26" t="str">
        <f t="shared" si="57"/>
        <v>Exploit-DB smart-open link</v>
      </c>
      <c r="V402" s="28"/>
      <c r="W402" s="28"/>
    </row>
    <row r="403" spans="1:23" ht="60" x14ac:dyDescent="0.25">
      <c r="A403" s="38">
        <v>400</v>
      </c>
      <c r="B403" s="37" t="s">
        <v>1182</v>
      </c>
      <c r="C403" s="38" t="s">
        <v>536</v>
      </c>
      <c r="D403" s="26" t="str">
        <f t="shared" si="53"/>
        <v>https://pypi.org/project/sniffio/1.2.0</v>
      </c>
      <c r="E403" s="27">
        <v>44116</v>
      </c>
      <c r="F403" s="34" t="s">
        <v>1456</v>
      </c>
      <c r="G403" s="61" t="str">
        <f t="shared" si="54"/>
        <v>https://pypi.org/project/sniffio/1.3.1</v>
      </c>
      <c r="H403" s="32">
        <v>45348</v>
      </c>
      <c r="I403" s="47" t="s">
        <v>1458</v>
      </c>
      <c r="J403" s="47" t="s">
        <v>1437</v>
      </c>
      <c r="K403" s="26" t="s">
        <v>1457</v>
      </c>
      <c r="L403" s="26" t="str">
        <f t="shared" si="51"/>
        <v>https://github.com/python-trio/sniffio/security</v>
      </c>
      <c r="M403" s="31" t="s">
        <v>9</v>
      </c>
      <c r="N403" s="28"/>
      <c r="O403" s="29" t="str">
        <f t="shared" si="55"/>
        <v>NVD NIST sniffio link</v>
      </c>
      <c r="P403" s="49" t="s">
        <v>10</v>
      </c>
      <c r="Q403" s="26" t="str">
        <f t="shared" si="56"/>
        <v>CVE MITRE sniffio link</v>
      </c>
      <c r="R403" s="49" t="s">
        <v>10</v>
      </c>
      <c r="S403" s="29" t="str">
        <f t="shared" si="52"/>
        <v>Snyk sniffio link</v>
      </c>
      <c r="T403" s="49" t="s">
        <v>10</v>
      </c>
      <c r="U403" s="26" t="str">
        <f t="shared" si="57"/>
        <v>Exploit-DB sniffio link</v>
      </c>
      <c r="V403" s="49" t="s">
        <v>10</v>
      </c>
      <c r="W403" s="49" t="s">
        <v>32</v>
      </c>
    </row>
    <row r="404" spans="1:23" ht="60" x14ac:dyDescent="0.25">
      <c r="A404" s="38">
        <v>401</v>
      </c>
      <c r="B404" s="37" t="s">
        <v>1183</v>
      </c>
      <c r="C404" s="38" t="s">
        <v>887</v>
      </c>
      <c r="D404" s="26" t="str">
        <f t="shared" si="53"/>
        <v>https://pypi.org/project/snowballstemmer/2.2.0</v>
      </c>
      <c r="E404" s="27"/>
      <c r="F404" s="34"/>
      <c r="G404" s="61" t="str">
        <f t="shared" si="54"/>
        <v>https://pypi.org/project/snowballstemmer/</v>
      </c>
      <c r="H404" s="32"/>
      <c r="I404" s="28"/>
      <c r="J404" s="53"/>
      <c r="K404" s="26"/>
      <c r="L404" s="26" t="str">
        <f t="shared" si="51"/>
        <v>/security</v>
      </c>
      <c r="M404" s="28"/>
      <c r="N404" s="28"/>
      <c r="O404" s="29" t="str">
        <f t="shared" si="55"/>
        <v>NVD NIST snowballstemmer link</v>
      </c>
      <c r="P404" s="28"/>
      <c r="Q404" s="26" t="str">
        <f t="shared" si="56"/>
        <v>CVE MITRE snowballstemmer link</v>
      </c>
      <c r="R404" s="28"/>
      <c r="S404" s="29" t="str">
        <f t="shared" si="52"/>
        <v>Snyk snowballstemmer link</v>
      </c>
      <c r="T404" s="28"/>
      <c r="U404" s="26" t="str">
        <f t="shared" si="57"/>
        <v>Exploit-DB snowballstemmer link</v>
      </c>
      <c r="V404" s="28"/>
      <c r="W404" s="28"/>
    </row>
    <row r="405" spans="1:23" ht="60" x14ac:dyDescent="0.25">
      <c r="A405" s="38">
        <v>402</v>
      </c>
      <c r="B405" s="37" t="s">
        <v>1184</v>
      </c>
      <c r="C405" s="38" t="s">
        <v>656</v>
      </c>
      <c r="D405" s="26" t="str">
        <f t="shared" si="53"/>
        <v>https://pypi.org/project/sortedcollections/2.1.0</v>
      </c>
      <c r="E405" s="27"/>
      <c r="F405" s="34"/>
      <c r="G405" s="61" t="str">
        <f t="shared" si="54"/>
        <v>https://pypi.org/project/sortedcollections/</v>
      </c>
      <c r="H405" s="32"/>
      <c r="I405" s="28"/>
      <c r="J405" s="53"/>
      <c r="K405" s="26"/>
      <c r="L405" s="26" t="str">
        <f t="shared" si="51"/>
        <v>/security</v>
      </c>
      <c r="M405" s="28"/>
      <c r="N405" s="28"/>
      <c r="O405" s="29" t="str">
        <f t="shared" si="55"/>
        <v>NVD NIST sortedcollections link</v>
      </c>
      <c r="P405" s="28"/>
      <c r="Q405" s="26" t="str">
        <f t="shared" si="56"/>
        <v>CVE MITRE sortedcollections link</v>
      </c>
      <c r="R405" s="28"/>
      <c r="S405" s="29" t="str">
        <f t="shared" si="52"/>
        <v>Snyk sortedcollections link</v>
      </c>
      <c r="T405" s="28"/>
      <c r="U405" s="26" t="str">
        <f t="shared" si="57"/>
        <v>Exploit-DB sortedcollections link</v>
      </c>
      <c r="V405" s="28"/>
      <c r="W405" s="28"/>
    </row>
    <row r="406" spans="1:23" ht="60" x14ac:dyDescent="0.25">
      <c r="A406" s="38">
        <v>403</v>
      </c>
      <c r="B406" s="37" t="s">
        <v>1185</v>
      </c>
      <c r="C406" s="38" t="s">
        <v>912</v>
      </c>
      <c r="D406" s="26" t="str">
        <f t="shared" si="53"/>
        <v>https://pypi.org/project/sortedcontainers/2.4.0</v>
      </c>
      <c r="E406" s="27"/>
      <c r="F406" s="34"/>
      <c r="G406" s="61" t="str">
        <f t="shared" si="54"/>
        <v>https://pypi.org/project/sortedcontainers/</v>
      </c>
      <c r="H406" s="32"/>
      <c r="I406" s="28"/>
      <c r="J406" s="53"/>
      <c r="K406" s="26"/>
      <c r="L406" s="26" t="str">
        <f t="shared" si="51"/>
        <v>/security</v>
      </c>
      <c r="M406" s="28"/>
      <c r="N406" s="28"/>
      <c r="O406" s="29" t="str">
        <f t="shared" si="55"/>
        <v>NVD NIST sortedcontainers link</v>
      </c>
      <c r="P406" s="28"/>
      <c r="Q406" s="26" t="str">
        <f t="shared" si="56"/>
        <v>CVE MITRE sortedcontainers link</v>
      </c>
      <c r="R406" s="28"/>
      <c r="S406" s="29" t="str">
        <f t="shared" si="52"/>
        <v>Snyk sortedcontainers link</v>
      </c>
      <c r="T406" s="28"/>
      <c r="U406" s="26" t="str">
        <f t="shared" si="57"/>
        <v>Exploit-DB sortedcontainers link</v>
      </c>
      <c r="V406" s="28"/>
      <c r="W406" s="28"/>
    </row>
    <row r="407" spans="1:23" ht="45" x14ac:dyDescent="0.25">
      <c r="A407" s="38">
        <v>404</v>
      </c>
      <c r="B407" s="37" t="s">
        <v>1186</v>
      </c>
      <c r="C407" s="38">
        <v>2.4</v>
      </c>
      <c r="D407" s="26" t="str">
        <f t="shared" si="53"/>
        <v>https://pypi.org/project/soupsieve/2.4</v>
      </c>
      <c r="E407" s="27"/>
      <c r="F407" s="34"/>
      <c r="G407" s="61" t="str">
        <f t="shared" si="54"/>
        <v>https://pypi.org/project/soupsieve/</v>
      </c>
      <c r="H407" s="32"/>
      <c r="I407" s="28"/>
      <c r="J407" s="53"/>
      <c r="K407" s="26"/>
      <c r="L407" s="26" t="str">
        <f t="shared" si="51"/>
        <v>/security</v>
      </c>
      <c r="M407" s="28"/>
      <c r="N407" s="28"/>
      <c r="O407" s="29" t="str">
        <f t="shared" si="55"/>
        <v>NVD NIST soupsieve link</v>
      </c>
      <c r="P407" s="28"/>
      <c r="Q407" s="26" t="str">
        <f t="shared" si="56"/>
        <v>CVE MITRE soupsieve link</v>
      </c>
      <c r="R407" s="28"/>
      <c r="S407" s="29" t="str">
        <f t="shared" si="52"/>
        <v>Snyk soupsieve link</v>
      </c>
      <c r="T407" s="28"/>
      <c r="U407" s="26" t="str">
        <f t="shared" si="57"/>
        <v>Exploit-DB soupsieve link</v>
      </c>
      <c r="V407" s="28"/>
      <c r="W407" s="28"/>
    </row>
    <row r="408" spans="1:23" ht="45" x14ac:dyDescent="0.25">
      <c r="A408" s="38">
        <v>405</v>
      </c>
      <c r="B408" s="37" t="s">
        <v>1187</v>
      </c>
      <c r="C408" s="38" t="s">
        <v>1098</v>
      </c>
      <c r="D408" s="26" t="str">
        <f t="shared" si="53"/>
        <v>https://pypi.org/project/Sphinx/5.0.2</v>
      </c>
      <c r="E408" s="27"/>
      <c r="F408" s="34"/>
      <c r="G408" s="61" t="str">
        <f t="shared" si="54"/>
        <v>https://pypi.org/project/Sphinx/</v>
      </c>
      <c r="H408" s="32"/>
      <c r="I408" s="28"/>
      <c r="J408" s="53"/>
      <c r="K408" s="26"/>
      <c r="L408" s="26" t="str">
        <f t="shared" si="51"/>
        <v>/security</v>
      </c>
      <c r="M408" s="28"/>
      <c r="N408" s="28"/>
      <c r="O408" s="29" t="str">
        <f t="shared" si="55"/>
        <v>NVD NIST Sphinx link</v>
      </c>
      <c r="P408" s="28"/>
      <c r="Q408" s="26" t="str">
        <f t="shared" si="56"/>
        <v>CVE MITRE Sphinx link</v>
      </c>
      <c r="R408" s="28"/>
      <c r="S408" s="29" t="str">
        <f t="shared" si="52"/>
        <v>Snyk Sphinx link</v>
      </c>
      <c r="T408" s="28"/>
      <c r="U408" s="26" t="str">
        <f t="shared" si="57"/>
        <v>Exploit-DB Sphinx link</v>
      </c>
      <c r="V408" s="28"/>
      <c r="W408" s="28"/>
    </row>
    <row r="409" spans="1:23" ht="60" x14ac:dyDescent="0.25">
      <c r="A409" s="38">
        <v>406</v>
      </c>
      <c r="B409" s="37" t="s">
        <v>1188</v>
      </c>
      <c r="C409" s="38" t="s">
        <v>1189</v>
      </c>
      <c r="D409" s="26" t="str">
        <f t="shared" si="53"/>
        <v>https://pypi.org/project/sphinxcontrib-applehelp/1.0.2</v>
      </c>
      <c r="E409" s="27"/>
      <c r="F409" s="34"/>
      <c r="G409" s="61" t="str">
        <f t="shared" si="54"/>
        <v>https://pypi.org/project/sphinxcontrib-applehelp/</v>
      </c>
      <c r="H409" s="32"/>
      <c r="I409" s="28"/>
      <c r="J409" s="53"/>
      <c r="K409" s="26"/>
      <c r="L409" s="26" t="str">
        <f t="shared" si="51"/>
        <v>/security</v>
      </c>
      <c r="M409" s="28"/>
      <c r="N409" s="28"/>
      <c r="O409" s="29" t="str">
        <f t="shared" si="55"/>
        <v>NVD NIST sphinxcontrib-applehelp link</v>
      </c>
      <c r="P409" s="28"/>
      <c r="Q409" s="26" t="str">
        <f t="shared" si="56"/>
        <v>CVE MITRE sphinxcontrib-applehelp link</v>
      </c>
      <c r="R409" s="28"/>
      <c r="S409" s="29" t="str">
        <f t="shared" si="52"/>
        <v>Snyk sphinxcontrib-applehelp link</v>
      </c>
      <c r="T409" s="28"/>
      <c r="U409" s="26" t="str">
        <f t="shared" si="57"/>
        <v>Exploit-DB sphinxcontrib-applehelp link</v>
      </c>
      <c r="V409" s="28"/>
      <c r="W409" s="28"/>
    </row>
    <row r="410" spans="1:23" ht="60" x14ac:dyDescent="0.25">
      <c r="A410" s="38">
        <v>407</v>
      </c>
      <c r="B410" s="37" t="s">
        <v>1190</v>
      </c>
      <c r="C410" s="38" t="s">
        <v>1189</v>
      </c>
      <c r="D410" s="26" t="str">
        <f t="shared" si="53"/>
        <v>https://pypi.org/project/sphinxcontrib-devhelp/1.0.2</v>
      </c>
      <c r="E410" s="27"/>
      <c r="F410" s="34"/>
      <c r="G410" s="61" t="str">
        <f t="shared" si="54"/>
        <v>https://pypi.org/project/sphinxcontrib-devhelp/</v>
      </c>
      <c r="H410" s="32"/>
      <c r="I410" s="28"/>
      <c r="J410" s="53"/>
      <c r="K410" s="26"/>
      <c r="L410" s="26" t="str">
        <f t="shared" si="51"/>
        <v>/security</v>
      </c>
      <c r="M410" s="28"/>
      <c r="N410" s="28"/>
      <c r="O410" s="29" t="str">
        <f t="shared" si="55"/>
        <v>NVD NIST sphinxcontrib-devhelp link</v>
      </c>
      <c r="P410" s="28"/>
      <c r="Q410" s="26" t="str">
        <f t="shared" si="56"/>
        <v>CVE MITRE sphinxcontrib-devhelp link</v>
      </c>
      <c r="R410" s="28"/>
      <c r="S410" s="29" t="str">
        <f t="shared" si="52"/>
        <v>Snyk sphinxcontrib-devhelp link</v>
      </c>
      <c r="T410" s="28"/>
      <c r="U410" s="26" t="str">
        <f t="shared" si="57"/>
        <v>Exploit-DB sphinxcontrib-devhelp link</v>
      </c>
      <c r="V410" s="28"/>
      <c r="W410" s="28"/>
    </row>
    <row r="411" spans="1:23" ht="60" x14ac:dyDescent="0.25">
      <c r="A411" s="38">
        <v>408</v>
      </c>
      <c r="B411" s="37" t="s">
        <v>1191</v>
      </c>
      <c r="C411" s="38" t="s">
        <v>606</v>
      </c>
      <c r="D411" s="26" t="str">
        <f t="shared" si="53"/>
        <v>https://pypi.org/project/sphinxcontrib-htmlhelp/2.0.0</v>
      </c>
      <c r="E411" s="27"/>
      <c r="F411" s="34"/>
      <c r="G411" s="61" t="str">
        <f t="shared" si="54"/>
        <v>https://pypi.org/project/sphinxcontrib-htmlhelp/</v>
      </c>
      <c r="H411" s="32"/>
      <c r="I411" s="28"/>
      <c r="J411" s="53"/>
      <c r="K411" s="26"/>
      <c r="L411" s="26" t="str">
        <f t="shared" si="51"/>
        <v>/security</v>
      </c>
      <c r="M411" s="28"/>
      <c r="N411" s="28"/>
      <c r="O411" s="29" t="str">
        <f t="shared" si="55"/>
        <v>NVD NIST sphinxcontrib-htmlhelp link</v>
      </c>
      <c r="P411" s="28"/>
      <c r="Q411" s="26" t="str">
        <f t="shared" si="56"/>
        <v>CVE MITRE sphinxcontrib-htmlhelp link</v>
      </c>
      <c r="R411" s="28"/>
      <c r="S411" s="29" t="str">
        <f t="shared" si="52"/>
        <v>Snyk sphinxcontrib-htmlhelp link</v>
      </c>
      <c r="T411" s="28"/>
      <c r="U411" s="26" t="str">
        <f t="shared" si="57"/>
        <v>Exploit-DB sphinxcontrib-htmlhelp link</v>
      </c>
      <c r="V411" s="28"/>
      <c r="W411" s="28"/>
    </row>
    <row r="412" spans="1:23" ht="60" x14ac:dyDescent="0.25">
      <c r="A412" s="38">
        <v>409</v>
      </c>
      <c r="B412" s="37" t="s">
        <v>1192</v>
      </c>
      <c r="C412" s="38" t="s">
        <v>774</v>
      </c>
      <c r="D412" s="26" t="str">
        <f t="shared" si="53"/>
        <v>https://pypi.org/project/sphinxcontrib-jsmath/1.0.1</v>
      </c>
      <c r="E412" s="27"/>
      <c r="F412" s="34"/>
      <c r="G412" s="61" t="str">
        <f t="shared" si="54"/>
        <v>https://pypi.org/project/sphinxcontrib-jsmath/</v>
      </c>
      <c r="H412" s="32"/>
      <c r="I412" s="28"/>
      <c r="J412" s="53"/>
      <c r="K412" s="26"/>
      <c r="L412" s="26" t="str">
        <f t="shared" si="51"/>
        <v>/security</v>
      </c>
      <c r="M412" s="28"/>
      <c r="N412" s="28"/>
      <c r="O412" s="29" t="str">
        <f t="shared" si="55"/>
        <v>NVD NIST sphinxcontrib-jsmath link</v>
      </c>
      <c r="P412" s="28"/>
      <c r="Q412" s="26" t="str">
        <f t="shared" si="56"/>
        <v>CVE MITRE sphinxcontrib-jsmath link</v>
      </c>
      <c r="R412" s="28"/>
      <c r="S412" s="29" t="str">
        <f t="shared" si="52"/>
        <v>Snyk sphinxcontrib-jsmath link</v>
      </c>
      <c r="T412" s="28"/>
      <c r="U412" s="26" t="str">
        <f t="shared" si="57"/>
        <v>Exploit-DB sphinxcontrib-jsmath link</v>
      </c>
      <c r="V412" s="28"/>
      <c r="W412" s="28"/>
    </row>
    <row r="413" spans="1:23" ht="60" x14ac:dyDescent="0.25">
      <c r="A413" s="38">
        <v>410</v>
      </c>
      <c r="B413" s="37" t="s">
        <v>1193</v>
      </c>
      <c r="C413" s="38" t="s">
        <v>920</v>
      </c>
      <c r="D413" s="26" t="str">
        <f t="shared" si="53"/>
        <v>https://pypi.org/project/sphinxcontrib-qthelp/1.0.3</v>
      </c>
      <c r="E413" s="27"/>
      <c r="F413" s="34"/>
      <c r="G413" s="61" t="str">
        <f t="shared" si="54"/>
        <v>https://pypi.org/project/sphinxcontrib-qthelp/</v>
      </c>
      <c r="H413" s="32"/>
      <c r="I413" s="28"/>
      <c r="J413" s="53"/>
      <c r="K413" s="26"/>
      <c r="L413" s="26" t="str">
        <f t="shared" si="51"/>
        <v>/security</v>
      </c>
      <c r="M413" s="28"/>
      <c r="N413" s="28"/>
      <c r="O413" s="29" t="str">
        <f t="shared" si="55"/>
        <v>NVD NIST sphinxcontrib-qthelp link</v>
      </c>
      <c r="P413" s="28"/>
      <c r="Q413" s="26" t="str">
        <f t="shared" si="56"/>
        <v>CVE MITRE sphinxcontrib-qthelp link</v>
      </c>
      <c r="R413" s="28"/>
      <c r="S413" s="29" t="str">
        <f t="shared" si="52"/>
        <v>Snyk sphinxcontrib-qthelp link</v>
      </c>
      <c r="T413" s="28"/>
      <c r="U413" s="26" t="str">
        <f t="shared" si="57"/>
        <v>Exploit-DB sphinxcontrib-qthelp link</v>
      </c>
      <c r="V413" s="28"/>
      <c r="W413" s="28"/>
    </row>
    <row r="414" spans="1:23" ht="75" x14ac:dyDescent="0.25">
      <c r="A414" s="38">
        <v>411</v>
      </c>
      <c r="B414" s="37" t="s">
        <v>1194</v>
      </c>
      <c r="C414" s="38" t="s">
        <v>1195</v>
      </c>
      <c r="D414" s="26" t="str">
        <f t="shared" si="53"/>
        <v>https://pypi.org/project/sphinxcontrib-serializinghtml/1.1.5</v>
      </c>
      <c r="E414" s="27"/>
      <c r="F414" s="34"/>
      <c r="G414" s="61" t="str">
        <f t="shared" si="54"/>
        <v>https://pypi.org/project/sphinxcontrib-serializinghtml/</v>
      </c>
      <c r="H414" s="32"/>
      <c r="I414" s="28"/>
      <c r="J414" s="53"/>
      <c r="K414" s="26"/>
      <c r="L414" s="26" t="str">
        <f t="shared" si="51"/>
        <v>/security</v>
      </c>
      <c r="M414" s="28"/>
      <c r="N414" s="28"/>
      <c r="O414" s="29" t="str">
        <f t="shared" si="55"/>
        <v>NVD NIST sphinxcontrib-serializinghtml link</v>
      </c>
      <c r="P414" s="28"/>
      <c r="Q414" s="26" t="str">
        <f t="shared" si="56"/>
        <v>CVE MITRE sphinxcontrib-serializinghtml link</v>
      </c>
      <c r="R414" s="28"/>
      <c r="S414" s="29" t="str">
        <f t="shared" si="52"/>
        <v>Snyk sphinxcontrib-serializinghtml link</v>
      </c>
      <c r="T414" s="28"/>
      <c r="U414" s="26" t="str">
        <f t="shared" si="57"/>
        <v>Exploit-DB sphinxcontrib-serializinghtml link</v>
      </c>
      <c r="V414" s="28"/>
      <c r="W414" s="28"/>
    </row>
    <row r="415" spans="1:23" ht="75" x14ac:dyDescent="0.25">
      <c r="A415" s="38">
        <v>412</v>
      </c>
      <c r="B415" s="37" t="s">
        <v>1196</v>
      </c>
      <c r="C415" s="38" t="s">
        <v>1197</v>
      </c>
      <c r="D415" s="26" t="str">
        <f t="shared" si="53"/>
        <v>https://pypi.org/project/sphinxcontrib-websupport/1.2.4</v>
      </c>
      <c r="E415" s="27"/>
      <c r="F415" s="34"/>
      <c r="G415" s="61" t="str">
        <f t="shared" si="54"/>
        <v>https://pypi.org/project/sphinxcontrib-websupport/</v>
      </c>
      <c r="H415" s="32"/>
      <c r="I415" s="28"/>
      <c r="J415" s="53"/>
      <c r="K415" s="26"/>
      <c r="L415" s="26" t="str">
        <f t="shared" si="51"/>
        <v>/security</v>
      </c>
      <c r="M415" s="28"/>
      <c r="N415" s="28"/>
      <c r="O415" s="29" t="str">
        <f t="shared" si="55"/>
        <v>NVD NIST sphinxcontrib-websupport link</v>
      </c>
      <c r="P415" s="28"/>
      <c r="Q415" s="26" t="str">
        <f t="shared" si="56"/>
        <v>CVE MITRE sphinxcontrib-websupport link</v>
      </c>
      <c r="R415" s="28"/>
      <c r="S415" s="29" t="str">
        <f t="shared" si="52"/>
        <v>Snyk sphinxcontrib-websupport link</v>
      </c>
      <c r="T415" s="28"/>
      <c r="U415" s="26" t="str">
        <f t="shared" si="57"/>
        <v>Exploit-DB sphinxcontrib-websupport link</v>
      </c>
      <c r="V415" s="28"/>
      <c r="W415" s="28"/>
    </row>
    <row r="416" spans="1:23" ht="45" x14ac:dyDescent="0.25">
      <c r="A416" s="38">
        <v>413</v>
      </c>
      <c r="B416" s="37" t="s">
        <v>1198</v>
      </c>
      <c r="C416" s="38" t="s">
        <v>1199</v>
      </c>
      <c r="D416" s="26" t="str">
        <f t="shared" si="53"/>
        <v>https://pypi.org/project/spyder/5.4.4</v>
      </c>
      <c r="E416" s="27"/>
      <c r="F416" s="34"/>
      <c r="G416" s="61" t="str">
        <f t="shared" si="54"/>
        <v>https://pypi.org/project/spyder/</v>
      </c>
      <c r="H416" s="32"/>
      <c r="I416" s="28"/>
      <c r="J416" s="53"/>
      <c r="K416" s="26"/>
      <c r="L416" s="26" t="str">
        <f t="shared" si="51"/>
        <v>/security</v>
      </c>
      <c r="M416" s="28"/>
      <c r="N416" s="28"/>
      <c r="O416" s="29" t="str">
        <f t="shared" si="55"/>
        <v>NVD NIST spyder link</v>
      </c>
      <c r="P416" s="28"/>
      <c r="Q416" s="26" t="str">
        <f t="shared" si="56"/>
        <v>CVE MITRE spyder link</v>
      </c>
      <c r="R416" s="28"/>
      <c r="S416" s="29" t="str">
        <f t="shared" si="52"/>
        <v>Snyk spyder link</v>
      </c>
      <c r="T416" s="28"/>
      <c r="U416" s="26" t="str">
        <f t="shared" si="57"/>
        <v>Exploit-DB spyder link</v>
      </c>
      <c r="V416" s="28"/>
      <c r="W416" s="28"/>
    </row>
    <row r="417" spans="1:23" ht="60" x14ac:dyDescent="0.25">
      <c r="A417" s="38">
        <v>414</v>
      </c>
      <c r="B417" s="37" t="s">
        <v>1200</v>
      </c>
      <c r="C417" s="38" t="s">
        <v>1201</v>
      </c>
      <c r="D417" s="26" t="str">
        <f t="shared" si="53"/>
        <v>https://pypi.org/project/spyder-kernels/2.4.4</v>
      </c>
      <c r="E417" s="27"/>
      <c r="F417" s="34"/>
      <c r="G417" s="61" t="str">
        <f t="shared" si="54"/>
        <v>https://pypi.org/project/spyder-kernels/</v>
      </c>
      <c r="H417" s="32"/>
      <c r="I417" s="28"/>
      <c r="J417" s="53"/>
      <c r="K417" s="26"/>
      <c r="L417" s="26" t="str">
        <f t="shared" si="51"/>
        <v>/security</v>
      </c>
      <c r="M417" s="28"/>
      <c r="N417" s="28"/>
      <c r="O417" s="29" t="str">
        <f t="shared" si="55"/>
        <v>NVD NIST spyder-kernels link</v>
      </c>
      <c r="P417" s="28"/>
      <c r="Q417" s="26" t="str">
        <f t="shared" si="56"/>
        <v>CVE MITRE spyder-kernels link</v>
      </c>
      <c r="R417" s="28"/>
      <c r="S417" s="29" t="str">
        <f t="shared" si="52"/>
        <v>Snyk spyder-kernels link</v>
      </c>
      <c r="T417" s="28"/>
      <c r="U417" s="26" t="str">
        <f t="shared" si="57"/>
        <v>Exploit-DB spyder-kernels link</v>
      </c>
      <c r="V417" s="28"/>
      <c r="W417" s="28"/>
    </row>
    <row r="418" spans="1:23" ht="45" x14ac:dyDescent="0.25">
      <c r="A418" s="38">
        <v>415</v>
      </c>
      <c r="B418" s="37" t="s">
        <v>1202</v>
      </c>
      <c r="C418" s="38" t="s">
        <v>1203</v>
      </c>
      <c r="D418" s="26" t="str">
        <f t="shared" si="53"/>
        <v>https://pypi.org/project/SQLAlchemy/1.4.39</v>
      </c>
      <c r="E418" s="27"/>
      <c r="F418" s="34"/>
      <c r="G418" s="61" t="str">
        <f t="shared" si="54"/>
        <v>https://pypi.org/project/SQLAlchemy/</v>
      </c>
      <c r="H418" s="32"/>
      <c r="I418" s="28"/>
      <c r="J418" s="53"/>
      <c r="K418" s="26"/>
      <c r="L418" s="26" t="str">
        <f t="shared" si="51"/>
        <v>/security</v>
      </c>
      <c r="M418" s="28"/>
      <c r="N418" s="28"/>
      <c r="O418" s="29" t="str">
        <f t="shared" si="55"/>
        <v>NVD NIST SQLAlchemy link</v>
      </c>
      <c r="P418" s="28"/>
      <c r="Q418" s="26" t="str">
        <f t="shared" si="56"/>
        <v>CVE MITRE SQLAlchemy link</v>
      </c>
      <c r="R418" s="28"/>
      <c r="S418" s="29" t="str">
        <f t="shared" si="52"/>
        <v>Snyk SQLAlchemy link</v>
      </c>
      <c r="T418" s="28"/>
      <c r="U418" s="26" t="str">
        <f t="shared" si="57"/>
        <v>Exploit-DB SQLAlchemy link</v>
      </c>
      <c r="V418" s="28"/>
      <c r="W418" s="28"/>
    </row>
    <row r="419" spans="1:23" ht="60" x14ac:dyDescent="0.25">
      <c r="A419" s="38">
        <v>416</v>
      </c>
      <c r="B419" s="37" t="s">
        <v>1204</v>
      </c>
      <c r="C419" s="38" t="s">
        <v>1205</v>
      </c>
      <c r="D419" s="26" t="str">
        <f t="shared" si="53"/>
        <v>https://pypi.org/project/sqlalchemy-redshift/0.8.14</v>
      </c>
      <c r="E419" s="27"/>
      <c r="F419" s="34"/>
      <c r="G419" s="61" t="str">
        <f t="shared" si="54"/>
        <v>https://pypi.org/project/sqlalchemy-redshift/</v>
      </c>
      <c r="H419" s="32"/>
      <c r="I419" s="28"/>
      <c r="J419" s="53"/>
      <c r="K419" s="26"/>
      <c r="L419" s="26" t="str">
        <f t="shared" si="51"/>
        <v>/security</v>
      </c>
      <c r="M419" s="28"/>
      <c r="N419" s="28"/>
      <c r="O419" s="29" t="str">
        <f t="shared" si="55"/>
        <v>NVD NIST sqlalchemy-redshift link</v>
      </c>
      <c r="P419" s="28"/>
      <c r="Q419" s="26" t="str">
        <f t="shared" si="56"/>
        <v>CVE MITRE sqlalchemy-redshift link</v>
      </c>
      <c r="R419" s="28"/>
      <c r="S419" s="29" t="str">
        <f t="shared" si="52"/>
        <v>Snyk sqlalchemy-redshift link</v>
      </c>
      <c r="T419" s="28"/>
      <c r="U419" s="26" t="str">
        <f t="shared" si="57"/>
        <v>Exploit-DB sqlalchemy-redshift link</v>
      </c>
      <c r="V419" s="28"/>
      <c r="W419" s="28"/>
    </row>
    <row r="420" spans="1:23" ht="45" x14ac:dyDescent="0.25">
      <c r="A420" s="38">
        <v>417</v>
      </c>
      <c r="B420" s="37" t="s">
        <v>1206</v>
      </c>
      <c r="C420" s="38" t="s">
        <v>713</v>
      </c>
      <c r="D420" s="26" t="str">
        <f t="shared" si="53"/>
        <v>https://pypi.org/project/sqlparse/0.5.1</v>
      </c>
      <c r="E420" s="27"/>
      <c r="F420" s="34"/>
      <c r="G420" s="61" t="str">
        <f t="shared" si="54"/>
        <v>https://pypi.org/project/sqlparse/</v>
      </c>
      <c r="H420" s="32"/>
      <c r="I420" s="28"/>
      <c r="J420" s="53"/>
      <c r="K420" s="26"/>
      <c r="L420" s="26" t="str">
        <f t="shared" si="51"/>
        <v>/security</v>
      </c>
      <c r="M420" s="28"/>
      <c r="N420" s="28"/>
      <c r="O420" s="29" t="str">
        <f t="shared" si="55"/>
        <v>NVD NIST sqlparse link</v>
      </c>
      <c r="P420" s="28"/>
      <c r="Q420" s="26" t="str">
        <f t="shared" si="56"/>
        <v>CVE MITRE sqlparse link</v>
      </c>
      <c r="R420" s="28"/>
      <c r="S420" s="29" t="str">
        <f t="shared" si="52"/>
        <v>Snyk sqlparse link</v>
      </c>
      <c r="T420" s="28"/>
      <c r="U420" s="26" t="str">
        <f t="shared" si="57"/>
        <v>Exploit-DB sqlparse link</v>
      </c>
      <c r="V420" s="28"/>
      <c r="W420" s="28"/>
    </row>
    <row r="421" spans="1:23" ht="45" x14ac:dyDescent="0.25">
      <c r="A421" s="38">
        <v>418</v>
      </c>
      <c r="B421" s="37" t="s">
        <v>1207</v>
      </c>
      <c r="C421" s="38" t="s">
        <v>544</v>
      </c>
      <c r="D421" s="26" t="str">
        <f t="shared" si="53"/>
        <v>https://pypi.org/project/stack-data/0.2.0</v>
      </c>
      <c r="E421" s="27"/>
      <c r="F421" s="34"/>
      <c r="G421" s="61" t="str">
        <f t="shared" si="54"/>
        <v>https://pypi.org/project/stack-data/</v>
      </c>
      <c r="H421" s="32"/>
      <c r="I421" s="28"/>
      <c r="J421" s="53"/>
      <c r="K421" s="26"/>
      <c r="L421" s="26" t="str">
        <f t="shared" si="51"/>
        <v>/security</v>
      </c>
      <c r="M421" s="28"/>
      <c r="N421" s="28"/>
      <c r="O421" s="29" t="str">
        <f t="shared" si="55"/>
        <v>NVD NIST stack-data link</v>
      </c>
      <c r="P421" s="28"/>
      <c r="Q421" s="26" t="str">
        <f t="shared" si="56"/>
        <v>CVE MITRE stack-data link</v>
      </c>
      <c r="R421" s="28"/>
      <c r="S421" s="29" t="str">
        <f t="shared" si="52"/>
        <v>Snyk stack-data link</v>
      </c>
      <c r="T421" s="28"/>
      <c r="U421" s="26" t="str">
        <f t="shared" si="57"/>
        <v>Exploit-DB stack-data link</v>
      </c>
      <c r="V421" s="28"/>
      <c r="W421" s="28"/>
    </row>
    <row r="422" spans="1:23" ht="45" x14ac:dyDescent="0.25">
      <c r="A422" s="38">
        <v>419</v>
      </c>
      <c r="B422" s="37" t="s">
        <v>1208</v>
      </c>
      <c r="C422" s="38" t="s">
        <v>1209</v>
      </c>
      <c r="D422" s="26" t="str">
        <f t="shared" si="53"/>
        <v>https://pypi.org/project/statsmodels/0.13.5</v>
      </c>
      <c r="E422" s="27"/>
      <c r="F422" s="34"/>
      <c r="G422" s="61" t="str">
        <f t="shared" si="54"/>
        <v>https://pypi.org/project/statsmodels/</v>
      </c>
      <c r="H422" s="32"/>
      <c r="I422" s="28"/>
      <c r="J422" s="53"/>
      <c r="K422" s="26"/>
      <c r="L422" s="26" t="str">
        <f t="shared" si="51"/>
        <v>/security</v>
      </c>
      <c r="M422" s="28"/>
      <c r="N422" s="28"/>
      <c r="O422" s="29" t="str">
        <f t="shared" si="55"/>
        <v>NVD NIST statsmodels link</v>
      </c>
      <c r="P422" s="28"/>
      <c r="Q422" s="26" t="str">
        <f t="shared" si="56"/>
        <v>CVE MITRE statsmodels link</v>
      </c>
      <c r="R422" s="28"/>
      <c r="S422" s="29" t="str">
        <f t="shared" si="52"/>
        <v>Snyk statsmodels link</v>
      </c>
      <c r="T422" s="28"/>
      <c r="U422" s="26" t="str">
        <f t="shared" si="57"/>
        <v>Exploit-DB statsmodels link</v>
      </c>
      <c r="V422" s="28"/>
      <c r="W422" s="28"/>
    </row>
    <row r="423" spans="1:23" ht="45" x14ac:dyDescent="0.25">
      <c r="A423" s="38">
        <v>420</v>
      </c>
      <c r="B423" s="37" t="s">
        <v>1210</v>
      </c>
      <c r="C423" s="38" t="s">
        <v>1211</v>
      </c>
      <c r="D423" s="26" t="str">
        <f t="shared" si="53"/>
        <v>https://pypi.org/project/sympy/1.11.1</v>
      </c>
      <c r="E423" s="27"/>
      <c r="F423" s="34"/>
      <c r="G423" s="61" t="str">
        <f t="shared" si="54"/>
        <v>https://pypi.org/project/sympy/</v>
      </c>
      <c r="H423" s="32"/>
      <c r="I423" s="28"/>
      <c r="J423" s="53"/>
      <c r="K423" s="26"/>
      <c r="L423" s="26" t="str">
        <f t="shared" si="51"/>
        <v>/security</v>
      </c>
      <c r="M423" s="28"/>
      <c r="N423" s="28"/>
      <c r="O423" s="29" t="str">
        <f t="shared" si="55"/>
        <v>NVD NIST sympy link</v>
      </c>
      <c r="P423" s="28"/>
      <c r="Q423" s="26" t="str">
        <f t="shared" si="56"/>
        <v>CVE MITRE sympy link</v>
      </c>
      <c r="R423" s="28"/>
      <c r="S423" s="29" t="str">
        <f t="shared" si="52"/>
        <v>Snyk sympy link</v>
      </c>
      <c r="T423" s="28"/>
      <c r="U423" s="26" t="str">
        <f t="shared" si="57"/>
        <v>Exploit-DB sympy link</v>
      </c>
      <c r="V423" s="28"/>
      <c r="W423" s="28"/>
    </row>
    <row r="424" spans="1:23" ht="45" x14ac:dyDescent="0.25">
      <c r="A424" s="38">
        <v>421</v>
      </c>
      <c r="B424" s="37" t="s">
        <v>1212</v>
      </c>
      <c r="C424" s="38" t="s">
        <v>1213</v>
      </c>
      <c r="D424" s="26" t="str">
        <f t="shared" si="53"/>
        <v>https://pypi.org/project/tables/3.8.0</v>
      </c>
      <c r="E424" s="27"/>
      <c r="F424" s="34"/>
      <c r="G424" s="61" t="str">
        <f t="shared" si="54"/>
        <v>https://pypi.org/project/tables/</v>
      </c>
      <c r="H424" s="32"/>
      <c r="I424" s="28"/>
      <c r="J424" s="53"/>
      <c r="K424" s="26"/>
      <c r="L424" s="26" t="str">
        <f t="shared" si="51"/>
        <v>/security</v>
      </c>
      <c r="M424" s="28"/>
      <c r="N424" s="28"/>
      <c r="O424" s="29" t="str">
        <f t="shared" si="55"/>
        <v>NVD NIST tables link</v>
      </c>
      <c r="P424" s="28"/>
      <c r="Q424" s="26" t="str">
        <f t="shared" si="56"/>
        <v>CVE MITRE tables link</v>
      </c>
      <c r="R424" s="28"/>
      <c r="S424" s="29" t="str">
        <f t="shared" si="52"/>
        <v>Snyk tables link</v>
      </c>
      <c r="T424" s="28"/>
      <c r="U424" s="26" t="str">
        <f t="shared" si="57"/>
        <v>Exploit-DB tables link</v>
      </c>
      <c r="V424" s="28"/>
      <c r="W424" s="28"/>
    </row>
    <row r="425" spans="1:23" ht="45" x14ac:dyDescent="0.25">
      <c r="A425" s="38">
        <v>422</v>
      </c>
      <c r="B425" s="37" t="s">
        <v>1214</v>
      </c>
      <c r="C425" s="38" t="s">
        <v>1215</v>
      </c>
      <c r="D425" s="26" t="str">
        <f t="shared" si="53"/>
        <v>https://pypi.org/project/tabulate/0.8.10</v>
      </c>
      <c r="E425" s="27"/>
      <c r="F425" s="34"/>
      <c r="G425" s="61" t="str">
        <f t="shared" si="54"/>
        <v>https://pypi.org/project/tabulate/</v>
      </c>
      <c r="H425" s="32"/>
      <c r="I425" s="28"/>
      <c r="J425" s="53"/>
      <c r="K425" s="26"/>
      <c r="L425" s="26" t="str">
        <f t="shared" si="51"/>
        <v>/security</v>
      </c>
      <c r="M425" s="28"/>
      <c r="N425" s="28"/>
      <c r="O425" s="29" t="str">
        <f t="shared" si="55"/>
        <v>NVD NIST tabulate link</v>
      </c>
      <c r="P425" s="28"/>
      <c r="Q425" s="26" t="str">
        <f t="shared" si="56"/>
        <v>CVE MITRE tabulate link</v>
      </c>
      <c r="R425" s="28"/>
      <c r="S425" s="29" t="str">
        <f t="shared" si="52"/>
        <v>Snyk tabulate link</v>
      </c>
      <c r="T425" s="28"/>
      <c r="U425" s="26" t="str">
        <f t="shared" si="57"/>
        <v>Exploit-DB tabulate link</v>
      </c>
      <c r="V425" s="28"/>
      <c r="W425" s="28"/>
    </row>
    <row r="426" spans="1:23" ht="45" x14ac:dyDescent="0.25">
      <c r="A426" s="38">
        <v>423</v>
      </c>
      <c r="B426" s="37" t="s">
        <v>1216</v>
      </c>
      <c r="C426" s="38">
        <v>0.2</v>
      </c>
      <c r="D426" s="26" t="str">
        <f t="shared" si="53"/>
        <v>https://pypi.org/project/TBB/0.2</v>
      </c>
      <c r="E426" s="27"/>
      <c r="F426" s="34"/>
      <c r="G426" s="61" t="str">
        <f t="shared" si="54"/>
        <v>https://pypi.org/project/TBB/</v>
      </c>
      <c r="H426" s="32"/>
      <c r="I426" s="28"/>
      <c r="J426" s="53"/>
      <c r="K426" s="26"/>
      <c r="L426" s="26" t="str">
        <f t="shared" ref="L426:L488" si="58">HYPERLINK(_xlfn.CONCAT($K426,"/security"))</f>
        <v>/security</v>
      </c>
      <c r="M426" s="28"/>
      <c r="N426" s="28"/>
      <c r="O426" s="29" t="str">
        <f t="shared" si="55"/>
        <v>NVD NIST TBB link</v>
      </c>
      <c r="P426" s="28"/>
      <c r="Q426" s="26" t="str">
        <f t="shared" si="56"/>
        <v>CVE MITRE TBB link</v>
      </c>
      <c r="R426" s="28"/>
      <c r="S426" s="29" t="str">
        <f t="shared" si="52"/>
        <v>Snyk TBB link</v>
      </c>
      <c r="T426" s="28"/>
      <c r="U426" s="26" t="str">
        <f t="shared" si="57"/>
        <v>Exploit-DB TBB link</v>
      </c>
      <c r="V426" s="28"/>
      <c r="W426" s="28"/>
    </row>
    <row r="427" spans="1:23" ht="45" x14ac:dyDescent="0.25">
      <c r="A427" s="38">
        <v>424</v>
      </c>
      <c r="B427" s="37" t="s">
        <v>1217</v>
      </c>
      <c r="C427" s="38" t="s">
        <v>707</v>
      </c>
      <c r="D427" s="26" t="str">
        <f t="shared" si="53"/>
        <v>https://pypi.org/project/tblib/1.7.0</v>
      </c>
      <c r="E427" s="27"/>
      <c r="F427" s="34"/>
      <c r="G427" s="61" t="str">
        <f t="shared" si="54"/>
        <v>https://pypi.org/project/tblib/</v>
      </c>
      <c r="H427" s="32"/>
      <c r="I427" s="28"/>
      <c r="J427" s="53"/>
      <c r="K427" s="26"/>
      <c r="L427" s="26" t="str">
        <f t="shared" si="58"/>
        <v>/security</v>
      </c>
      <c r="M427" s="28"/>
      <c r="N427" s="28"/>
      <c r="O427" s="29" t="str">
        <f t="shared" si="55"/>
        <v>NVD NIST tblib link</v>
      </c>
      <c r="P427" s="28"/>
      <c r="Q427" s="26" t="str">
        <f t="shared" si="56"/>
        <v>CVE MITRE tblib link</v>
      </c>
      <c r="R427" s="28"/>
      <c r="S427" s="29" t="str">
        <f t="shared" si="52"/>
        <v>Snyk tblib link</v>
      </c>
      <c r="T427" s="28"/>
      <c r="U427" s="26" t="str">
        <f t="shared" si="57"/>
        <v>Exploit-DB tblib link</v>
      </c>
      <c r="V427" s="28"/>
      <c r="W427" s="28"/>
    </row>
    <row r="428" spans="1:23" ht="45" x14ac:dyDescent="0.25">
      <c r="A428" s="38">
        <v>425</v>
      </c>
      <c r="B428" s="37" t="s">
        <v>1218</v>
      </c>
      <c r="C428" s="38" t="s">
        <v>1219</v>
      </c>
      <c r="D428" s="26" t="str">
        <f t="shared" si="53"/>
        <v>https://pypi.org/project/tenacity/8.2.2</v>
      </c>
      <c r="E428" s="27"/>
      <c r="F428" s="34"/>
      <c r="G428" s="61" t="str">
        <f t="shared" si="54"/>
        <v>https://pypi.org/project/tenacity/</v>
      </c>
      <c r="H428" s="32"/>
      <c r="I428" s="28"/>
      <c r="J428" s="53"/>
      <c r="K428" s="26"/>
      <c r="L428" s="26" t="str">
        <f t="shared" si="58"/>
        <v>/security</v>
      </c>
      <c r="M428" s="28"/>
      <c r="N428" s="28"/>
      <c r="O428" s="29" t="str">
        <f t="shared" si="55"/>
        <v>NVD NIST tenacity link</v>
      </c>
      <c r="P428" s="28"/>
      <c r="Q428" s="26" t="str">
        <f t="shared" si="56"/>
        <v>CVE MITRE tenacity link</v>
      </c>
      <c r="R428" s="28"/>
      <c r="S428" s="29" t="str">
        <f t="shared" si="52"/>
        <v>Snyk tenacity link</v>
      </c>
      <c r="T428" s="28"/>
      <c r="U428" s="26" t="str">
        <f t="shared" si="57"/>
        <v>Exploit-DB tenacity link</v>
      </c>
      <c r="V428" s="28"/>
      <c r="W428" s="28"/>
    </row>
    <row r="429" spans="1:23" ht="45" x14ac:dyDescent="0.25">
      <c r="A429" s="38">
        <v>426</v>
      </c>
      <c r="B429" s="37" t="s">
        <v>1220</v>
      </c>
      <c r="C429" s="38" t="s">
        <v>1221</v>
      </c>
      <c r="D429" s="26" t="str">
        <f t="shared" si="53"/>
        <v>https://pypi.org/project/terminado/0.17.1</v>
      </c>
      <c r="E429" s="27"/>
      <c r="F429" s="34"/>
      <c r="G429" s="61" t="str">
        <f t="shared" si="54"/>
        <v>https://pypi.org/project/terminado/</v>
      </c>
      <c r="H429" s="32"/>
      <c r="I429" s="28"/>
      <c r="J429" s="53"/>
      <c r="K429" s="26"/>
      <c r="L429" s="26" t="str">
        <f t="shared" si="58"/>
        <v>/security</v>
      </c>
      <c r="M429" s="28"/>
      <c r="N429" s="28"/>
      <c r="O429" s="29" t="str">
        <f t="shared" si="55"/>
        <v>NVD NIST terminado link</v>
      </c>
      <c r="P429" s="28"/>
      <c r="Q429" s="26" t="str">
        <f t="shared" si="56"/>
        <v>CVE MITRE terminado link</v>
      </c>
      <c r="R429" s="28"/>
      <c r="S429" s="29" t="str">
        <f t="shared" si="52"/>
        <v>Snyk terminado link</v>
      </c>
      <c r="T429" s="28"/>
      <c r="U429" s="26" t="str">
        <f t="shared" si="57"/>
        <v>Exploit-DB terminado link</v>
      </c>
      <c r="V429" s="28"/>
      <c r="W429" s="28"/>
    </row>
    <row r="430" spans="1:23" ht="45" x14ac:dyDescent="0.25">
      <c r="A430" s="38">
        <v>427</v>
      </c>
      <c r="B430" s="37" t="s">
        <v>1222</v>
      </c>
      <c r="C430" s="38" t="s">
        <v>654</v>
      </c>
      <c r="D430" s="26" t="str">
        <f t="shared" si="53"/>
        <v>https://pypi.org/project/testpath/0.6.0</v>
      </c>
      <c r="E430" s="27"/>
      <c r="F430" s="34"/>
      <c r="G430" s="61" t="str">
        <f t="shared" si="54"/>
        <v>https://pypi.org/project/testpath/</v>
      </c>
      <c r="H430" s="32"/>
      <c r="I430" s="28"/>
      <c r="J430" s="53"/>
      <c r="K430" s="26"/>
      <c r="L430" s="26" t="str">
        <f t="shared" si="58"/>
        <v>/security</v>
      </c>
      <c r="M430" s="28"/>
      <c r="N430" s="28"/>
      <c r="O430" s="29" t="str">
        <f t="shared" si="55"/>
        <v>NVD NIST testpath link</v>
      </c>
      <c r="P430" s="28"/>
      <c r="Q430" s="26" t="str">
        <f t="shared" si="56"/>
        <v>CVE MITRE testpath link</v>
      </c>
      <c r="R430" s="28"/>
      <c r="S430" s="29" t="str">
        <f t="shared" si="52"/>
        <v>Snyk testpath link</v>
      </c>
      <c r="T430" s="28"/>
      <c r="U430" s="26" t="str">
        <f t="shared" si="57"/>
        <v>Exploit-DB testpath link</v>
      </c>
      <c r="V430" s="28"/>
      <c r="W430" s="28"/>
    </row>
    <row r="431" spans="1:23" ht="60" x14ac:dyDescent="0.25">
      <c r="A431" s="38">
        <v>428</v>
      </c>
      <c r="B431" s="37" t="s">
        <v>1223</v>
      </c>
      <c r="C431" s="38">
        <v>1.3</v>
      </c>
      <c r="D431" s="26" t="str">
        <f t="shared" si="53"/>
        <v>https://pypi.org/project/text-unidecode/1.3</v>
      </c>
      <c r="E431" s="27"/>
      <c r="F431" s="34"/>
      <c r="G431" s="61" t="str">
        <f t="shared" si="54"/>
        <v>https://pypi.org/project/text-unidecode/</v>
      </c>
      <c r="H431" s="32"/>
      <c r="I431" s="28"/>
      <c r="J431" s="53"/>
      <c r="K431" s="26"/>
      <c r="L431" s="26" t="str">
        <f t="shared" si="58"/>
        <v>/security</v>
      </c>
      <c r="M431" s="28"/>
      <c r="N431" s="28"/>
      <c r="O431" s="29" t="str">
        <f t="shared" si="55"/>
        <v>NVD NIST text-unidecode link</v>
      </c>
      <c r="P431" s="28"/>
      <c r="Q431" s="26" t="str">
        <f t="shared" si="56"/>
        <v>CVE MITRE text-unidecode link</v>
      </c>
      <c r="R431" s="28"/>
      <c r="S431" s="29" t="str">
        <f t="shared" si="52"/>
        <v>Snyk text-unidecode link</v>
      </c>
      <c r="T431" s="28"/>
      <c r="U431" s="26" t="str">
        <f t="shared" si="57"/>
        <v>Exploit-DB text-unidecode link</v>
      </c>
      <c r="V431" s="28"/>
      <c r="W431" s="28"/>
    </row>
    <row r="432" spans="1:23" ht="45" x14ac:dyDescent="0.25">
      <c r="A432" s="38">
        <v>429</v>
      </c>
      <c r="B432" s="37" t="s">
        <v>1224</v>
      </c>
      <c r="C432" s="38" t="s">
        <v>1225</v>
      </c>
      <c r="D432" s="26" t="str">
        <f t="shared" si="53"/>
        <v>https://pypi.org/project/textdistance/4.2.1</v>
      </c>
      <c r="E432" s="27"/>
      <c r="F432" s="34"/>
      <c r="G432" s="61" t="str">
        <f t="shared" si="54"/>
        <v>https://pypi.org/project/textdistance/</v>
      </c>
      <c r="H432" s="32"/>
      <c r="I432" s="28"/>
      <c r="J432" s="53"/>
      <c r="K432" s="26"/>
      <c r="L432" s="26" t="str">
        <f t="shared" si="58"/>
        <v>/security</v>
      </c>
      <c r="M432" s="28"/>
      <c r="N432" s="28"/>
      <c r="O432" s="29" t="str">
        <f t="shared" si="55"/>
        <v>NVD NIST textdistance link</v>
      </c>
      <c r="P432" s="28"/>
      <c r="Q432" s="26" t="str">
        <f t="shared" si="56"/>
        <v>CVE MITRE textdistance link</v>
      </c>
      <c r="R432" s="28"/>
      <c r="S432" s="29" t="str">
        <f t="shared" si="52"/>
        <v>Snyk textdistance link</v>
      </c>
      <c r="T432" s="28"/>
      <c r="U432" s="26" t="str">
        <f t="shared" si="57"/>
        <v>Exploit-DB textdistance link</v>
      </c>
      <c r="V432" s="28"/>
      <c r="W432" s="28"/>
    </row>
    <row r="433" spans="1:23" ht="60" x14ac:dyDescent="0.25">
      <c r="A433" s="38">
        <v>430</v>
      </c>
      <c r="B433" s="37" t="s">
        <v>1226</v>
      </c>
      <c r="C433" s="38" t="s">
        <v>887</v>
      </c>
      <c r="D433" s="26" t="str">
        <f t="shared" si="53"/>
        <v>https://pypi.org/project/threadpoolctl/2.2.0</v>
      </c>
      <c r="E433" s="27"/>
      <c r="F433" s="34"/>
      <c r="G433" s="61" t="str">
        <f t="shared" si="54"/>
        <v>https://pypi.org/project/threadpoolctl/</v>
      </c>
      <c r="H433" s="32"/>
      <c r="I433" s="28"/>
      <c r="J433" s="53"/>
      <c r="K433" s="26"/>
      <c r="L433" s="26" t="str">
        <f t="shared" si="58"/>
        <v>/security</v>
      </c>
      <c r="M433" s="28"/>
      <c r="N433" s="28"/>
      <c r="O433" s="29" t="str">
        <f t="shared" si="55"/>
        <v>NVD NIST threadpoolctl link</v>
      </c>
      <c r="P433" s="28"/>
      <c r="Q433" s="26" t="str">
        <f t="shared" si="56"/>
        <v>CVE MITRE threadpoolctl link</v>
      </c>
      <c r="R433" s="28"/>
      <c r="S433" s="29" t="str">
        <f t="shared" ref="S433:S488" si="59">HYPERLINK(CONCATENATE("https://security.snyk.io/vuln/pip?search=",$B433),CONCATENATE("Snyk ",$B433," link"))</f>
        <v>Snyk threadpoolctl link</v>
      </c>
      <c r="T433" s="28"/>
      <c r="U433" s="26" t="str">
        <f t="shared" si="57"/>
        <v>Exploit-DB threadpoolctl link</v>
      </c>
      <c r="V433" s="28"/>
      <c r="W433" s="28"/>
    </row>
    <row r="434" spans="1:23" ht="45" x14ac:dyDescent="0.25">
      <c r="A434" s="38">
        <v>431</v>
      </c>
      <c r="B434" s="37" t="s">
        <v>1227</v>
      </c>
      <c r="C434" s="38" t="s">
        <v>1137</v>
      </c>
      <c r="D434" s="26" t="str">
        <f t="shared" si="53"/>
        <v>https://pypi.org/project/three-merge/0.1.1</v>
      </c>
      <c r="E434" s="27"/>
      <c r="F434" s="34"/>
      <c r="G434" s="61" t="str">
        <f t="shared" si="54"/>
        <v>https://pypi.org/project/three-merge/</v>
      </c>
      <c r="H434" s="32"/>
      <c r="I434" s="28"/>
      <c r="J434" s="53"/>
      <c r="K434" s="26"/>
      <c r="L434" s="26" t="str">
        <f t="shared" si="58"/>
        <v>/security</v>
      </c>
      <c r="M434" s="28"/>
      <c r="N434" s="28"/>
      <c r="O434" s="29" t="str">
        <f t="shared" si="55"/>
        <v>NVD NIST three-merge link</v>
      </c>
      <c r="P434" s="28"/>
      <c r="Q434" s="26" t="str">
        <f t="shared" si="56"/>
        <v>CVE MITRE three-merge link</v>
      </c>
      <c r="R434" s="28"/>
      <c r="S434" s="29" t="str">
        <f t="shared" si="59"/>
        <v>Snyk three-merge link</v>
      </c>
      <c r="T434" s="28"/>
      <c r="U434" s="26" t="str">
        <f t="shared" si="57"/>
        <v>Exploit-DB three-merge link</v>
      </c>
      <c r="V434" s="28"/>
      <c r="W434" s="28"/>
    </row>
    <row r="435" spans="1:23" ht="45" x14ac:dyDescent="0.25">
      <c r="A435" s="38">
        <v>432</v>
      </c>
      <c r="B435" s="37" t="s">
        <v>1228</v>
      </c>
      <c r="C435" s="38" t="s">
        <v>1229</v>
      </c>
      <c r="D435" s="26" t="str">
        <f t="shared" si="53"/>
        <v>https://pypi.org/project/tifffile/2021.7.2</v>
      </c>
      <c r="E435" s="27"/>
      <c r="F435" s="34"/>
      <c r="G435" s="61" t="str">
        <f t="shared" si="54"/>
        <v>https://pypi.org/project/tifffile/</v>
      </c>
      <c r="H435" s="32"/>
      <c r="I435" s="28"/>
      <c r="J435" s="53"/>
      <c r="K435" s="26"/>
      <c r="L435" s="26" t="str">
        <f t="shared" si="58"/>
        <v>/security</v>
      </c>
      <c r="M435" s="28"/>
      <c r="N435" s="28"/>
      <c r="O435" s="29" t="str">
        <f t="shared" si="55"/>
        <v>NVD NIST tifffile link</v>
      </c>
      <c r="P435" s="28"/>
      <c r="Q435" s="26" t="str">
        <f t="shared" si="56"/>
        <v>CVE MITRE tifffile link</v>
      </c>
      <c r="R435" s="28"/>
      <c r="S435" s="29" t="str">
        <f t="shared" si="59"/>
        <v>Snyk tifffile link</v>
      </c>
      <c r="T435" s="28"/>
      <c r="U435" s="26" t="str">
        <f t="shared" si="57"/>
        <v>Exploit-DB tifffile link</v>
      </c>
      <c r="V435" s="28"/>
      <c r="W435" s="28"/>
    </row>
    <row r="436" spans="1:23" ht="45" x14ac:dyDescent="0.25">
      <c r="A436" s="38">
        <v>433</v>
      </c>
      <c r="B436" s="37" t="s">
        <v>1230</v>
      </c>
      <c r="C436" s="38" t="s">
        <v>918</v>
      </c>
      <c r="D436" s="26" t="str">
        <f t="shared" si="53"/>
        <v>https://pypi.org/project/tinycss2/1.2.1</v>
      </c>
      <c r="E436" s="27"/>
      <c r="F436" s="34"/>
      <c r="G436" s="61" t="str">
        <f t="shared" si="54"/>
        <v>https://pypi.org/project/tinycss2/</v>
      </c>
      <c r="H436" s="32"/>
      <c r="I436" s="28"/>
      <c r="J436" s="53"/>
      <c r="K436" s="26"/>
      <c r="L436" s="26" t="str">
        <f t="shared" si="58"/>
        <v>/security</v>
      </c>
      <c r="M436" s="28"/>
      <c r="N436" s="28"/>
      <c r="O436" s="29" t="str">
        <f t="shared" si="55"/>
        <v>NVD NIST tinycss2 link</v>
      </c>
      <c r="P436" s="28"/>
      <c r="Q436" s="26" t="str">
        <f t="shared" si="56"/>
        <v>CVE MITRE tinycss2 link</v>
      </c>
      <c r="R436" s="28"/>
      <c r="S436" s="29" t="str">
        <f t="shared" si="59"/>
        <v>Snyk tinycss2 link</v>
      </c>
      <c r="T436" s="28"/>
      <c r="U436" s="26" t="str">
        <f t="shared" si="57"/>
        <v>Exploit-DB tinycss2 link</v>
      </c>
      <c r="V436" s="28"/>
      <c r="W436" s="28"/>
    </row>
    <row r="437" spans="1:23" ht="45" x14ac:dyDescent="0.25">
      <c r="A437" s="38">
        <v>434</v>
      </c>
      <c r="B437" s="37" t="s">
        <v>1231</v>
      </c>
      <c r="C437" s="38" t="s">
        <v>593</v>
      </c>
      <c r="D437" s="26" t="str">
        <f t="shared" si="53"/>
        <v>https://pypi.org/project/tldextract/3.2.0</v>
      </c>
      <c r="E437" s="27"/>
      <c r="F437" s="34"/>
      <c r="G437" s="61" t="str">
        <f t="shared" si="54"/>
        <v>https://pypi.org/project/tldextract/</v>
      </c>
      <c r="H437" s="32"/>
      <c r="I437" s="28"/>
      <c r="J437" s="53"/>
      <c r="K437" s="26"/>
      <c r="L437" s="26" t="str">
        <f t="shared" si="58"/>
        <v>/security</v>
      </c>
      <c r="M437" s="28"/>
      <c r="N437" s="28"/>
      <c r="O437" s="29" t="str">
        <f t="shared" si="55"/>
        <v>NVD NIST tldextract link</v>
      </c>
      <c r="P437" s="28"/>
      <c r="Q437" s="26" t="str">
        <f t="shared" si="56"/>
        <v>CVE MITRE tldextract link</v>
      </c>
      <c r="R437" s="28"/>
      <c r="S437" s="29" t="str">
        <f t="shared" si="59"/>
        <v>Snyk tldextract link</v>
      </c>
      <c r="T437" s="28"/>
      <c r="U437" s="26" t="str">
        <f t="shared" si="57"/>
        <v>Exploit-DB tldextract link</v>
      </c>
      <c r="V437" s="28"/>
      <c r="W437" s="28"/>
    </row>
    <row r="438" spans="1:23" ht="45" x14ac:dyDescent="0.25">
      <c r="A438" s="38">
        <v>435</v>
      </c>
      <c r="B438" s="37" t="s">
        <v>1232</v>
      </c>
      <c r="C438" s="38" t="s">
        <v>1233</v>
      </c>
      <c r="D438" s="26" t="str">
        <f t="shared" si="53"/>
        <v>https://pypi.org/project/toml/0.10.2</v>
      </c>
      <c r="E438" s="27"/>
      <c r="F438" s="34"/>
      <c r="G438" s="61" t="str">
        <f t="shared" si="54"/>
        <v>https://pypi.org/project/toml/</v>
      </c>
      <c r="H438" s="32"/>
      <c r="I438" s="28"/>
      <c r="J438" s="53"/>
      <c r="K438" s="26"/>
      <c r="L438" s="26" t="str">
        <f t="shared" si="58"/>
        <v>/security</v>
      </c>
      <c r="M438" s="28"/>
      <c r="N438" s="28"/>
      <c r="O438" s="29" t="str">
        <f t="shared" si="55"/>
        <v>NVD NIST toml link</v>
      </c>
      <c r="P438" s="28"/>
      <c r="Q438" s="26" t="str">
        <f t="shared" si="56"/>
        <v>CVE MITRE toml link</v>
      </c>
      <c r="R438" s="28"/>
      <c r="S438" s="29" t="str">
        <f t="shared" si="59"/>
        <v>Snyk toml link</v>
      </c>
      <c r="T438" s="28"/>
      <c r="U438" s="26" t="str">
        <f t="shared" si="57"/>
        <v>Exploit-DB toml link</v>
      </c>
      <c r="V438" s="28"/>
      <c r="W438" s="28"/>
    </row>
    <row r="439" spans="1:23" ht="45" x14ac:dyDescent="0.25">
      <c r="A439" s="38">
        <v>436</v>
      </c>
      <c r="B439" s="37" t="s">
        <v>1234</v>
      </c>
      <c r="C439" s="38" t="s">
        <v>768</v>
      </c>
      <c r="D439" s="26" t="str">
        <f t="shared" si="53"/>
        <v>https://pypi.org/project/tomli/2.0.1</v>
      </c>
      <c r="E439" s="27"/>
      <c r="F439" s="34"/>
      <c r="G439" s="61" t="str">
        <f t="shared" si="54"/>
        <v>https://pypi.org/project/tomli/</v>
      </c>
      <c r="H439" s="32"/>
      <c r="I439" s="28"/>
      <c r="J439" s="53"/>
      <c r="K439" s="26"/>
      <c r="L439" s="26" t="str">
        <f t="shared" si="58"/>
        <v>/security</v>
      </c>
      <c r="M439" s="28"/>
      <c r="N439" s="28"/>
      <c r="O439" s="29" t="str">
        <f t="shared" si="55"/>
        <v>NVD NIST tomli link</v>
      </c>
      <c r="P439" s="28"/>
      <c r="Q439" s="26" t="str">
        <f t="shared" si="56"/>
        <v>CVE MITRE tomli link</v>
      </c>
      <c r="R439" s="28"/>
      <c r="S439" s="29" t="str">
        <f t="shared" si="59"/>
        <v>Snyk tomli link</v>
      </c>
      <c r="T439" s="28"/>
      <c r="U439" s="26" t="str">
        <f t="shared" si="57"/>
        <v>Exploit-DB tomli link</v>
      </c>
      <c r="V439" s="28"/>
      <c r="W439" s="28"/>
    </row>
    <row r="440" spans="1:23" ht="45" x14ac:dyDescent="0.25">
      <c r="A440" s="38">
        <v>437</v>
      </c>
      <c r="B440" s="37" t="s">
        <v>1235</v>
      </c>
      <c r="C440" s="38" t="s">
        <v>549</v>
      </c>
      <c r="D440" s="26" t="str">
        <f t="shared" si="53"/>
        <v>https://pypi.org/project/tomlkit/0.11.1</v>
      </c>
      <c r="E440" s="27"/>
      <c r="F440" s="34"/>
      <c r="G440" s="61" t="str">
        <f t="shared" si="54"/>
        <v>https://pypi.org/project/tomlkit/</v>
      </c>
      <c r="H440" s="32"/>
      <c r="I440" s="28"/>
      <c r="J440" s="53"/>
      <c r="K440" s="26"/>
      <c r="L440" s="26" t="str">
        <f t="shared" si="58"/>
        <v>/security</v>
      </c>
      <c r="M440" s="28"/>
      <c r="N440" s="28"/>
      <c r="O440" s="29" t="str">
        <f t="shared" si="55"/>
        <v>NVD NIST tomlkit link</v>
      </c>
      <c r="P440" s="28"/>
      <c r="Q440" s="26" t="str">
        <f t="shared" si="56"/>
        <v>CVE MITRE tomlkit link</v>
      </c>
      <c r="R440" s="28"/>
      <c r="S440" s="29" t="str">
        <f t="shared" si="59"/>
        <v>Snyk tomlkit link</v>
      </c>
      <c r="T440" s="28"/>
      <c r="U440" s="26" t="str">
        <f t="shared" si="57"/>
        <v>Exploit-DB tomlkit link</v>
      </c>
      <c r="V440" s="28"/>
      <c r="W440" s="28"/>
    </row>
    <row r="441" spans="1:23" ht="45" x14ac:dyDescent="0.25">
      <c r="A441" s="38">
        <v>438</v>
      </c>
      <c r="B441" s="37" t="s">
        <v>1236</v>
      </c>
      <c r="C441" s="38" t="s">
        <v>684</v>
      </c>
      <c r="D441" s="26" t="str">
        <f t="shared" si="53"/>
        <v>https://pypi.org/project/toolz/0.12.0</v>
      </c>
      <c r="E441" s="27"/>
      <c r="F441" s="34"/>
      <c r="G441" s="61" t="str">
        <f t="shared" si="54"/>
        <v>https://pypi.org/project/toolz/</v>
      </c>
      <c r="H441" s="32"/>
      <c r="I441" s="28"/>
      <c r="J441" s="53"/>
      <c r="K441" s="26"/>
      <c r="L441" s="26" t="str">
        <f t="shared" si="58"/>
        <v>/security</v>
      </c>
      <c r="M441" s="28"/>
      <c r="N441" s="28"/>
      <c r="O441" s="29" t="str">
        <f t="shared" si="55"/>
        <v>NVD NIST toolz link</v>
      </c>
      <c r="P441" s="28"/>
      <c r="Q441" s="26" t="str">
        <f t="shared" si="56"/>
        <v>CVE MITRE toolz link</v>
      </c>
      <c r="R441" s="28"/>
      <c r="S441" s="29" t="str">
        <f t="shared" si="59"/>
        <v>Snyk toolz link</v>
      </c>
      <c r="T441" s="28"/>
      <c r="U441" s="26" t="str">
        <f t="shared" si="57"/>
        <v>Exploit-DB toolz link</v>
      </c>
      <c r="V441" s="28"/>
      <c r="W441" s="28"/>
    </row>
    <row r="442" spans="1:23" ht="45" x14ac:dyDescent="0.25">
      <c r="A442" s="38">
        <v>439</v>
      </c>
      <c r="B442" s="37" t="s">
        <v>1237</v>
      </c>
      <c r="C442" s="38">
        <v>6.2</v>
      </c>
      <c r="D442" s="26" t="str">
        <f t="shared" si="53"/>
        <v>https://pypi.org/project/tornado/6.2</v>
      </c>
      <c r="E442" s="27"/>
      <c r="F442" s="34"/>
      <c r="G442" s="61" t="str">
        <f t="shared" si="54"/>
        <v>https://pypi.org/project/tornado/</v>
      </c>
      <c r="H442" s="32"/>
      <c r="I442" s="28"/>
      <c r="J442" s="53"/>
      <c r="K442" s="26"/>
      <c r="L442" s="26" t="str">
        <f t="shared" si="58"/>
        <v>/security</v>
      </c>
      <c r="M442" s="28"/>
      <c r="N442" s="28"/>
      <c r="O442" s="29" t="str">
        <f t="shared" si="55"/>
        <v>NVD NIST tornado link</v>
      </c>
      <c r="P442" s="28"/>
      <c r="Q442" s="26" t="str">
        <f t="shared" si="56"/>
        <v>CVE MITRE tornado link</v>
      </c>
      <c r="R442" s="28"/>
      <c r="S442" s="29" t="str">
        <f t="shared" si="59"/>
        <v>Snyk tornado link</v>
      </c>
      <c r="T442" s="28"/>
      <c r="U442" s="26" t="str">
        <f t="shared" si="57"/>
        <v>Exploit-DB tornado link</v>
      </c>
      <c r="V442" s="28"/>
      <c r="W442" s="28"/>
    </row>
    <row r="443" spans="1:23" ht="45" x14ac:dyDescent="0.25">
      <c r="A443" s="38">
        <v>440</v>
      </c>
      <c r="B443" s="37" t="s">
        <v>1238</v>
      </c>
      <c r="C443" s="38" t="s">
        <v>1239</v>
      </c>
      <c r="D443" s="26" t="str">
        <f t="shared" si="53"/>
        <v>https://pypi.org/project/tqdm/4.65.0</v>
      </c>
      <c r="E443" s="27"/>
      <c r="F443" s="34"/>
      <c r="G443" s="61" t="str">
        <f t="shared" si="54"/>
        <v>https://pypi.org/project/tqdm/</v>
      </c>
      <c r="H443" s="32"/>
      <c r="I443" s="28"/>
      <c r="J443" s="53"/>
      <c r="K443" s="26"/>
      <c r="L443" s="26" t="str">
        <f t="shared" si="58"/>
        <v>/security</v>
      </c>
      <c r="M443" s="28"/>
      <c r="N443" s="28"/>
      <c r="O443" s="29" t="str">
        <f t="shared" si="55"/>
        <v>NVD NIST tqdm link</v>
      </c>
      <c r="P443" s="28"/>
      <c r="Q443" s="26" t="str">
        <f t="shared" si="56"/>
        <v>CVE MITRE tqdm link</v>
      </c>
      <c r="R443" s="28"/>
      <c r="S443" s="29" t="str">
        <f t="shared" si="59"/>
        <v>Snyk tqdm link</v>
      </c>
      <c r="T443" s="28"/>
      <c r="U443" s="26" t="str">
        <f t="shared" si="57"/>
        <v>Exploit-DB tqdm link</v>
      </c>
      <c r="V443" s="28"/>
      <c r="W443" s="28"/>
    </row>
    <row r="444" spans="1:23" ht="45" x14ac:dyDescent="0.25">
      <c r="A444" s="38">
        <v>441</v>
      </c>
      <c r="B444" s="37" t="s">
        <v>1240</v>
      </c>
      <c r="C444" s="38" t="s">
        <v>1241</v>
      </c>
      <c r="D444" s="26" t="str">
        <f t="shared" si="53"/>
        <v>https://pypi.org/project/traitlets/5.7.1</v>
      </c>
      <c r="E444" s="27"/>
      <c r="F444" s="34"/>
      <c r="G444" s="61" t="str">
        <f t="shared" si="54"/>
        <v>https://pypi.org/project/traitlets/</v>
      </c>
      <c r="H444" s="32"/>
      <c r="I444" s="28"/>
      <c r="J444" s="53"/>
      <c r="K444" s="26"/>
      <c r="L444" s="26" t="str">
        <f t="shared" si="58"/>
        <v>/security</v>
      </c>
      <c r="M444" s="28"/>
      <c r="N444" s="28"/>
      <c r="O444" s="29" t="str">
        <f t="shared" si="55"/>
        <v>NVD NIST traitlets link</v>
      </c>
      <c r="P444" s="28"/>
      <c r="Q444" s="26" t="str">
        <f t="shared" si="56"/>
        <v>CVE MITRE traitlets link</v>
      </c>
      <c r="R444" s="28"/>
      <c r="S444" s="29" t="str">
        <f t="shared" si="59"/>
        <v>Snyk traitlets link</v>
      </c>
      <c r="T444" s="28"/>
      <c r="U444" s="26" t="str">
        <f t="shared" si="57"/>
        <v>Exploit-DB traitlets link</v>
      </c>
      <c r="V444" s="28"/>
      <c r="W444" s="28"/>
    </row>
    <row r="445" spans="1:23" ht="60" x14ac:dyDescent="0.25">
      <c r="A445" s="38">
        <v>442</v>
      </c>
      <c r="B445" s="37" t="s">
        <v>1242</v>
      </c>
      <c r="C445" s="56" t="s">
        <v>889</v>
      </c>
      <c r="D445" s="26" t="str">
        <f t="shared" ref="D445:D488" si="60">HYPERLINK(_xlfn.CONCAT("https://pypi.org/project/",$B445,"/",$C445))</f>
        <v>https://pypi.org/project/transformers/2.1.1</v>
      </c>
      <c r="E445" s="27">
        <v>43750</v>
      </c>
      <c r="F445" s="34" t="s">
        <v>1649</v>
      </c>
      <c r="G445" s="61" t="str">
        <f t="shared" si="54"/>
        <v>https://pypi.org/project/transformers/4.53.1</v>
      </c>
      <c r="H445" s="32">
        <v>45842</v>
      </c>
      <c r="I445" s="47" t="s">
        <v>1433</v>
      </c>
      <c r="J445" s="47" t="s">
        <v>1441</v>
      </c>
      <c r="K445" s="26" t="s">
        <v>1650</v>
      </c>
      <c r="L445" s="26" t="str">
        <f t="shared" si="58"/>
        <v>https://github.com/huggingface/transformers/security</v>
      </c>
      <c r="M445" s="31" t="s">
        <v>9</v>
      </c>
      <c r="N445" s="32" t="s">
        <v>1652</v>
      </c>
      <c r="O445" s="29" t="str">
        <f t="shared" si="55"/>
        <v>NVD NIST transformers link</v>
      </c>
      <c r="P445" s="36" t="s">
        <v>31</v>
      </c>
      <c r="Q445" s="26" t="str">
        <f t="shared" si="56"/>
        <v>CVE MITRE transformers link</v>
      </c>
      <c r="R445" s="36" t="s">
        <v>31</v>
      </c>
      <c r="S445" s="29" t="str">
        <f t="shared" si="59"/>
        <v>Snyk transformers link</v>
      </c>
      <c r="T445" s="36" t="s">
        <v>31</v>
      </c>
      <c r="U445" s="26" t="str">
        <f t="shared" si="57"/>
        <v>Exploit-DB transformers link</v>
      </c>
      <c r="V445" s="49" t="s">
        <v>10</v>
      </c>
      <c r="W445" s="49" t="s">
        <v>32</v>
      </c>
    </row>
    <row r="446" spans="1:23" ht="45" x14ac:dyDescent="0.25">
      <c r="A446" s="38">
        <v>443</v>
      </c>
      <c r="B446" s="37" t="s">
        <v>1243</v>
      </c>
      <c r="C446" s="38" t="s">
        <v>1244</v>
      </c>
      <c r="D446" s="26" t="str">
        <f t="shared" si="60"/>
        <v>https://pypi.org/project/Twisted/22.10.0</v>
      </c>
      <c r="E446" s="27"/>
      <c r="F446" s="34"/>
      <c r="G446" s="61" t="str">
        <f t="shared" si="54"/>
        <v>https://pypi.org/project/Twisted/</v>
      </c>
      <c r="H446" s="32"/>
      <c r="I446" s="28"/>
      <c r="J446" s="53"/>
      <c r="K446" s="26"/>
      <c r="L446" s="26" t="str">
        <f t="shared" si="58"/>
        <v>/security</v>
      </c>
      <c r="M446" s="28"/>
      <c r="N446" s="28"/>
      <c r="O446" s="29" t="str">
        <f t="shared" si="55"/>
        <v>NVD NIST Twisted link</v>
      </c>
      <c r="P446" s="28"/>
      <c r="Q446" s="26" t="str">
        <f t="shared" si="56"/>
        <v>CVE MITRE Twisted link</v>
      </c>
      <c r="R446" s="28"/>
      <c r="S446" s="29" t="str">
        <f t="shared" si="59"/>
        <v>Snyk Twisted link</v>
      </c>
      <c r="T446" s="28"/>
      <c r="U446" s="26" t="str">
        <f t="shared" si="57"/>
        <v>Exploit-DB Twisted link</v>
      </c>
      <c r="V446" s="28"/>
      <c r="W446" s="28"/>
    </row>
    <row r="447" spans="1:23" ht="75" x14ac:dyDescent="0.25">
      <c r="A447" s="38">
        <v>444</v>
      </c>
      <c r="B447" s="37" t="s">
        <v>1245</v>
      </c>
      <c r="C447" s="38" t="s">
        <v>1189</v>
      </c>
      <c r="D447" s="26" t="str">
        <f t="shared" si="60"/>
        <v>https://pypi.org/project/twisted-iocpsupport/1.0.2</v>
      </c>
      <c r="E447" s="27"/>
      <c r="F447" s="34"/>
      <c r="G447" s="61" t="str">
        <f t="shared" si="54"/>
        <v>https://pypi.org/project/twisted-iocpsupport/</v>
      </c>
      <c r="H447" s="32"/>
      <c r="I447" s="28"/>
      <c r="J447" s="53"/>
      <c r="K447" s="26"/>
      <c r="L447" s="26" t="str">
        <f t="shared" si="58"/>
        <v>/security</v>
      </c>
      <c r="M447" s="28"/>
      <c r="N447" s="28"/>
      <c r="O447" s="29" t="str">
        <f t="shared" si="55"/>
        <v>NVD NIST twisted-iocpsupport link</v>
      </c>
      <c r="P447" s="28"/>
      <c r="Q447" s="26" t="str">
        <f t="shared" si="56"/>
        <v>CVE MITRE twisted-iocpsupport link</v>
      </c>
      <c r="R447" s="28"/>
      <c r="S447" s="29" t="str">
        <f t="shared" si="59"/>
        <v>Snyk twisted-iocpsupport link</v>
      </c>
      <c r="T447" s="28"/>
      <c r="U447" s="26" t="str">
        <f t="shared" si="57"/>
        <v>Exploit-DB twisted-iocpsupport link</v>
      </c>
      <c r="V447" s="28"/>
      <c r="W447" s="28"/>
    </row>
    <row r="448" spans="1:23" ht="45" x14ac:dyDescent="0.25">
      <c r="A448" s="38">
        <v>445</v>
      </c>
      <c r="B448" s="37" t="s">
        <v>1246</v>
      </c>
      <c r="C448" s="38" t="s">
        <v>1247</v>
      </c>
      <c r="D448" s="26" t="str">
        <f t="shared" si="60"/>
        <v>https://pypi.org/project/typed-ast/1.5.5</v>
      </c>
      <c r="E448" s="27"/>
      <c r="F448" s="34"/>
      <c r="G448" s="61" t="str">
        <f t="shared" si="54"/>
        <v>https://pypi.org/project/typed-ast/</v>
      </c>
      <c r="H448" s="32"/>
      <c r="I448" s="28"/>
      <c r="J448" s="53"/>
      <c r="K448" s="26"/>
      <c r="L448" s="26" t="str">
        <f t="shared" si="58"/>
        <v>/security</v>
      </c>
      <c r="M448" s="28"/>
      <c r="N448" s="28"/>
      <c r="O448" s="29" t="str">
        <f t="shared" si="55"/>
        <v>NVD NIST typed-ast link</v>
      </c>
      <c r="P448" s="28"/>
      <c r="Q448" s="26" t="str">
        <f t="shared" si="56"/>
        <v>CVE MITRE typed-ast link</v>
      </c>
      <c r="R448" s="28"/>
      <c r="S448" s="29" t="str">
        <f t="shared" si="59"/>
        <v>Snyk typed-ast link</v>
      </c>
      <c r="T448" s="28"/>
      <c r="U448" s="26" t="str">
        <f t="shared" si="57"/>
        <v>Exploit-DB typed-ast link</v>
      </c>
      <c r="V448" s="28"/>
      <c r="W448" s="28"/>
    </row>
    <row r="449" spans="1:23" ht="60" x14ac:dyDescent="0.25">
      <c r="A449" s="38">
        <v>446</v>
      </c>
      <c r="B449" s="37" t="s">
        <v>1248</v>
      </c>
      <c r="C449" s="38" t="s">
        <v>1249</v>
      </c>
      <c r="D449" s="26" t="str">
        <f t="shared" si="60"/>
        <v>https://pypi.org/project/typing_extensions/4.6.3</v>
      </c>
      <c r="E449" s="27"/>
      <c r="F449" s="34"/>
      <c r="G449" s="61" t="str">
        <f t="shared" si="54"/>
        <v>https://pypi.org/project/typing_extensions/</v>
      </c>
      <c r="H449" s="32"/>
      <c r="I449" s="28"/>
      <c r="J449" s="53"/>
      <c r="K449" s="26"/>
      <c r="L449" s="26" t="str">
        <f t="shared" si="58"/>
        <v>/security</v>
      </c>
      <c r="M449" s="28"/>
      <c r="N449" s="28"/>
      <c r="O449" s="29" t="str">
        <f t="shared" si="55"/>
        <v>NVD NIST typing_extensions link</v>
      </c>
      <c r="P449" s="28"/>
      <c r="Q449" s="26" t="str">
        <f t="shared" si="56"/>
        <v>CVE MITRE typing_extensions link</v>
      </c>
      <c r="R449" s="28"/>
      <c r="S449" s="29" t="str">
        <f t="shared" si="59"/>
        <v>Snyk typing_extensions link</v>
      </c>
      <c r="T449" s="28"/>
      <c r="U449" s="26" t="str">
        <f t="shared" si="57"/>
        <v>Exploit-DB typing_extensions link</v>
      </c>
      <c r="V449" s="28"/>
      <c r="W449" s="28"/>
    </row>
    <row r="450" spans="1:23" ht="45" x14ac:dyDescent="0.25">
      <c r="A450" s="38">
        <v>447</v>
      </c>
      <c r="B450" s="37" t="s">
        <v>1250</v>
      </c>
      <c r="C450" s="38">
        <v>2024.1</v>
      </c>
      <c r="D450" s="26" t="str">
        <f t="shared" si="60"/>
        <v>https://pypi.org/project/tzdata/2024.1</v>
      </c>
      <c r="E450" s="27"/>
      <c r="F450" s="34"/>
      <c r="G450" s="61" t="str">
        <f t="shared" si="54"/>
        <v>https://pypi.org/project/tzdata/</v>
      </c>
      <c r="H450" s="32"/>
      <c r="I450" s="28"/>
      <c r="J450" s="53"/>
      <c r="K450" s="26"/>
      <c r="L450" s="26" t="str">
        <f t="shared" si="58"/>
        <v>/security</v>
      </c>
      <c r="M450" s="28"/>
      <c r="N450" s="28"/>
      <c r="O450" s="29" t="str">
        <f t="shared" si="55"/>
        <v>NVD NIST tzdata link</v>
      </c>
      <c r="P450" s="28"/>
      <c r="Q450" s="26" t="str">
        <f t="shared" si="56"/>
        <v>CVE MITRE tzdata link</v>
      </c>
      <c r="R450" s="28"/>
      <c r="S450" s="29" t="str">
        <f t="shared" si="59"/>
        <v>Snyk tzdata link</v>
      </c>
      <c r="T450" s="28"/>
      <c r="U450" s="26" t="str">
        <f t="shared" si="57"/>
        <v>Exploit-DB tzdata link</v>
      </c>
      <c r="V450" s="28"/>
      <c r="W450" s="28"/>
    </row>
    <row r="451" spans="1:23" ht="45" x14ac:dyDescent="0.25">
      <c r="A451" s="38">
        <v>448</v>
      </c>
      <c r="B451" s="37" t="s">
        <v>1251</v>
      </c>
      <c r="C451" s="38" t="s">
        <v>774</v>
      </c>
      <c r="D451" s="26" t="str">
        <f t="shared" si="60"/>
        <v>https://pypi.org/project/uc-micro-py/1.0.1</v>
      </c>
      <c r="E451" s="27"/>
      <c r="F451" s="34"/>
      <c r="G451" s="61" t="str">
        <f t="shared" ref="G451:G488" si="61">HYPERLINK(_xlfn.CONCAT("https://pypi.org/project/",$B451,"/",$F451))</f>
        <v>https://pypi.org/project/uc-micro-py/</v>
      </c>
      <c r="H451" s="32"/>
      <c r="I451" s="28"/>
      <c r="J451" s="53"/>
      <c r="K451" s="26"/>
      <c r="L451" s="26" t="str">
        <f t="shared" si="58"/>
        <v>/security</v>
      </c>
      <c r="M451" s="28"/>
      <c r="N451" s="28"/>
      <c r="O451" s="29" t="str">
        <f t="shared" ref="O451:O490" si="62">HYPERLINK(_xlfn.CONCAT("https://nvd.nist.gov/vuln/search/results?form_type=Basic&amp;results_type=overview&amp;query=",$B451,"&amp;search_type=all&amp;isCpeNameSearch=false"),CONCATENATE("NVD NIST ",$B451," link"))</f>
        <v>NVD NIST uc-micro-py link</v>
      </c>
      <c r="P451" s="28"/>
      <c r="Q451" s="26" t="str">
        <f t="shared" ref="Q451:Q490" si="63">HYPERLINK(CONCATENATE("https://cve.mitre.org/cgi-bin/cvekey.cgi?keyword=",$B451),CONCATENATE("CVE MITRE ",$B451," link"))</f>
        <v>CVE MITRE uc-micro-py link</v>
      </c>
      <c r="R451" s="28"/>
      <c r="S451" s="29" t="str">
        <f t="shared" si="59"/>
        <v>Snyk uc-micro-py link</v>
      </c>
      <c r="T451" s="28"/>
      <c r="U451" s="26" t="str">
        <f t="shared" si="57"/>
        <v>Exploit-DB uc-micro-py link</v>
      </c>
      <c r="V451" s="28"/>
      <c r="W451" s="28"/>
    </row>
    <row r="452" spans="1:23" ht="45" x14ac:dyDescent="0.25">
      <c r="A452" s="38">
        <v>449</v>
      </c>
      <c r="B452" s="37" t="s">
        <v>1252</v>
      </c>
      <c r="C452" s="38" t="s">
        <v>1253</v>
      </c>
      <c r="D452" s="26" t="str">
        <f t="shared" si="60"/>
        <v>https://pypi.org/project/ujson/5.4.0</v>
      </c>
      <c r="E452" s="27"/>
      <c r="F452" s="34"/>
      <c r="G452" s="61" t="str">
        <f t="shared" si="61"/>
        <v>https://pypi.org/project/ujson/</v>
      </c>
      <c r="H452" s="32"/>
      <c r="I452" s="28"/>
      <c r="J452" s="53"/>
      <c r="K452" s="26"/>
      <c r="L452" s="26" t="str">
        <f t="shared" si="58"/>
        <v>/security</v>
      </c>
      <c r="M452" s="28"/>
      <c r="N452" s="28"/>
      <c r="O452" s="29" t="str">
        <f t="shared" si="62"/>
        <v>NVD NIST ujson link</v>
      </c>
      <c r="P452" s="28"/>
      <c r="Q452" s="26" t="str">
        <f t="shared" si="63"/>
        <v>CVE MITRE ujson link</v>
      </c>
      <c r="R452" s="28"/>
      <c r="S452" s="29" t="str">
        <f t="shared" si="59"/>
        <v>Snyk ujson link</v>
      </c>
      <c r="T452" s="28"/>
      <c r="U452" s="26" t="str">
        <f t="shared" ref="U452:U490" si="64">HYPERLINK(CONCATENATE("https://www.exploit-db.com/search?q=",$B452,"&amp;verified=true"),CONCATENATE("Exploit-DB ",$B452," link"))</f>
        <v>Exploit-DB ujson link</v>
      </c>
      <c r="V452" s="28"/>
      <c r="W452" s="28"/>
    </row>
    <row r="453" spans="1:23" ht="45" x14ac:dyDescent="0.25">
      <c r="A453" s="38">
        <v>450</v>
      </c>
      <c r="B453" s="37" t="s">
        <v>1254</v>
      </c>
      <c r="C453" s="38" t="s">
        <v>1001</v>
      </c>
      <c r="D453" s="26" t="str">
        <f t="shared" si="60"/>
        <v>https://pypi.org/project/unicodecsv/0.14.1</v>
      </c>
      <c r="E453" s="27"/>
      <c r="F453" s="34"/>
      <c r="G453" s="61" t="str">
        <f t="shared" si="61"/>
        <v>https://pypi.org/project/unicodecsv/</v>
      </c>
      <c r="H453" s="32"/>
      <c r="I453" s="28"/>
      <c r="J453" s="53"/>
      <c r="K453" s="26"/>
      <c r="L453" s="26" t="str">
        <f t="shared" si="58"/>
        <v>/security</v>
      </c>
      <c r="M453" s="28"/>
      <c r="N453" s="28"/>
      <c r="O453" s="29" t="str">
        <f t="shared" si="62"/>
        <v>NVD NIST unicodecsv link</v>
      </c>
      <c r="P453" s="28"/>
      <c r="Q453" s="26" t="str">
        <f t="shared" si="63"/>
        <v>CVE MITRE unicodecsv link</v>
      </c>
      <c r="R453" s="28"/>
      <c r="S453" s="29" t="str">
        <f t="shared" si="59"/>
        <v>Snyk unicodecsv link</v>
      </c>
      <c r="T453" s="28"/>
      <c r="U453" s="26" t="str">
        <f t="shared" si="64"/>
        <v>Exploit-DB unicodecsv link</v>
      </c>
      <c r="V453" s="28"/>
      <c r="W453" s="28"/>
    </row>
    <row r="454" spans="1:23" ht="45" x14ac:dyDescent="0.25">
      <c r="A454" s="38">
        <v>451</v>
      </c>
      <c r="B454" s="37" t="s">
        <v>1255</v>
      </c>
      <c r="C454" s="38" t="s">
        <v>536</v>
      </c>
      <c r="D454" s="26" t="str">
        <f t="shared" si="60"/>
        <v>https://pypi.org/project/Unidecode/1.2.0</v>
      </c>
      <c r="E454" s="27"/>
      <c r="F454" s="34"/>
      <c r="G454" s="61" t="str">
        <f t="shared" si="61"/>
        <v>https://pypi.org/project/Unidecode/</v>
      </c>
      <c r="H454" s="32"/>
      <c r="I454" s="28"/>
      <c r="J454" s="53"/>
      <c r="K454" s="26"/>
      <c r="L454" s="26" t="str">
        <f t="shared" si="58"/>
        <v>/security</v>
      </c>
      <c r="M454" s="28"/>
      <c r="N454" s="28"/>
      <c r="O454" s="29" t="str">
        <f t="shared" si="62"/>
        <v>NVD NIST Unidecode link</v>
      </c>
      <c r="P454" s="28"/>
      <c r="Q454" s="26" t="str">
        <f t="shared" si="63"/>
        <v>CVE MITRE Unidecode link</v>
      </c>
      <c r="R454" s="28"/>
      <c r="S454" s="29" t="str">
        <f t="shared" si="59"/>
        <v>Snyk Unidecode link</v>
      </c>
      <c r="T454" s="28"/>
      <c r="U454" s="26" t="str">
        <f t="shared" si="64"/>
        <v>Exploit-DB Unidecode link</v>
      </c>
      <c r="V454" s="28"/>
      <c r="W454" s="28"/>
    </row>
    <row r="455" spans="1:23" ht="45" x14ac:dyDescent="0.25">
      <c r="A455" s="38">
        <v>452</v>
      </c>
      <c r="B455" s="37" t="s">
        <v>1256</v>
      </c>
      <c r="C455" s="38" t="s">
        <v>1257</v>
      </c>
      <c r="D455" s="26" t="str">
        <f t="shared" si="60"/>
        <v>https://pypi.org/project/uri-template/1.3.0</v>
      </c>
      <c r="E455" s="27"/>
      <c r="F455" s="34"/>
      <c r="G455" s="61" t="str">
        <f t="shared" si="61"/>
        <v>https://pypi.org/project/uri-template/</v>
      </c>
      <c r="H455" s="32"/>
      <c r="I455" s="28"/>
      <c r="J455" s="53"/>
      <c r="K455" s="26"/>
      <c r="L455" s="26" t="str">
        <f t="shared" si="58"/>
        <v>/security</v>
      </c>
      <c r="M455" s="28"/>
      <c r="N455" s="28"/>
      <c r="O455" s="29" t="str">
        <f t="shared" si="62"/>
        <v>NVD NIST uri-template link</v>
      </c>
      <c r="P455" s="28"/>
      <c r="Q455" s="26" t="str">
        <f t="shared" si="63"/>
        <v>CVE MITRE uri-template link</v>
      </c>
      <c r="R455" s="28"/>
      <c r="S455" s="29" t="str">
        <f t="shared" si="59"/>
        <v>Snyk uri-template link</v>
      </c>
      <c r="T455" s="28"/>
      <c r="U455" s="26" t="str">
        <f t="shared" si="64"/>
        <v>Exploit-DB uri-template link</v>
      </c>
      <c r="V455" s="28"/>
      <c r="W455" s="28"/>
    </row>
    <row r="456" spans="1:23" ht="45" x14ac:dyDescent="0.25">
      <c r="A456" s="38">
        <v>453</v>
      </c>
      <c r="B456" s="37" t="s">
        <v>1258</v>
      </c>
      <c r="C456" s="38" t="s">
        <v>1259</v>
      </c>
      <c r="D456" s="26" t="str">
        <f t="shared" si="60"/>
        <v>https://pypi.org/project/urllib3/1.26.16</v>
      </c>
      <c r="E456" s="27"/>
      <c r="F456" s="34"/>
      <c r="G456" s="61" t="str">
        <f t="shared" si="61"/>
        <v>https://pypi.org/project/urllib3/</v>
      </c>
      <c r="H456" s="32"/>
      <c r="I456" s="28"/>
      <c r="J456" s="53"/>
      <c r="K456" s="26"/>
      <c r="L456" s="26" t="str">
        <f t="shared" si="58"/>
        <v>/security</v>
      </c>
      <c r="M456" s="28"/>
      <c r="N456" s="28"/>
      <c r="O456" s="29" t="str">
        <f t="shared" si="62"/>
        <v>NVD NIST urllib3 link</v>
      </c>
      <c r="P456" s="28"/>
      <c r="Q456" s="26" t="str">
        <f t="shared" si="63"/>
        <v>CVE MITRE urllib3 link</v>
      </c>
      <c r="R456" s="28"/>
      <c r="S456" s="29" t="str">
        <f t="shared" si="59"/>
        <v>Snyk urllib3 link</v>
      </c>
      <c r="T456" s="28"/>
      <c r="U456" s="26" t="str">
        <f t="shared" si="64"/>
        <v>Exploit-DB urllib3 link</v>
      </c>
      <c r="V456" s="28"/>
      <c r="W456" s="28"/>
    </row>
    <row r="457" spans="1:23" ht="45" x14ac:dyDescent="0.25">
      <c r="A457" s="38">
        <v>454</v>
      </c>
      <c r="B457" s="37" t="s">
        <v>1260</v>
      </c>
      <c r="C457" s="38" t="s">
        <v>1261</v>
      </c>
      <c r="D457" s="26" t="str">
        <f t="shared" si="60"/>
        <v>https://pypi.org/project/virtualenv/20.24.2</v>
      </c>
      <c r="E457" s="27"/>
      <c r="F457" s="34"/>
      <c r="G457" s="61" t="str">
        <f t="shared" si="61"/>
        <v>https://pypi.org/project/virtualenv/</v>
      </c>
      <c r="H457" s="32"/>
      <c r="I457" s="28"/>
      <c r="J457" s="53"/>
      <c r="K457" s="26"/>
      <c r="L457" s="26" t="str">
        <f t="shared" si="58"/>
        <v>/security</v>
      </c>
      <c r="M457" s="28"/>
      <c r="N457" s="28"/>
      <c r="O457" s="29" t="str">
        <f t="shared" si="62"/>
        <v>NVD NIST virtualenv link</v>
      </c>
      <c r="P457" s="28"/>
      <c r="Q457" s="26" t="str">
        <f t="shared" si="63"/>
        <v>CVE MITRE virtualenv link</v>
      </c>
      <c r="R457" s="28"/>
      <c r="S457" s="29" t="str">
        <f t="shared" si="59"/>
        <v>Snyk virtualenv link</v>
      </c>
      <c r="T457" s="28"/>
      <c r="U457" s="26" t="str">
        <f t="shared" si="64"/>
        <v>Exploit-DB virtualenv link</v>
      </c>
      <c r="V457" s="28"/>
      <c r="W457" s="28"/>
    </row>
    <row r="458" spans="1:23" ht="45" x14ac:dyDescent="0.25">
      <c r="A458" s="38">
        <v>455</v>
      </c>
      <c r="B458" s="37" t="s">
        <v>1262</v>
      </c>
      <c r="C458" s="38" t="s">
        <v>1263</v>
      </c>
      <c r="D458" s="26" t="str">
        <f t="shared" si="60"/>
        <v>https://pypi.org/project/w3lib/1.21.0</v>
      </c>
      <c r="E458" s="27"/>
      <c r="F458" s="34"/>
      <c r="G458" s="61" t="str">
        <f t="shared" si="61"/>
        <v>https://pypi.org/project/w3lib/</v>
      </c>
      <c r="H458" s="32"/>
      <c r="I458" s="28"/>
      <c r="J458" s="53"/>
      <c r="K458" s="26"/>
      <c r="L458" s="26" t="str">
        <f t="shared" si="58"/>
        <v>/security</v>
      </c>
      <c r="M458" s="28"/>
      <c r="N458" s="28"/>
      <c r="O458" s="29" t="str">
        <f t="shared" si="62"/>
        <v>NVD NIST w3lib link</v>
      </c>
      <c r="P458" s="28"/>
      <c r="Q458" s="26" t="str">
        <f t="shared" si="63"/>
        <v>CVE MITRE w3lib link</v>
      </c>
      <c r="R458" s="28"/>
      <c r="S458" s="29" t="str">
        <f t="shared" si="59"/>
        <v>Snyk w3lib link</v>
      </c>
      <c r="T458" s="28"/>
      <c r="U458" s="26" t="str">
        <f t="shared" si="64"/>
        <v>Exploit-DB w3lib link</v>
      </c>
      <c r="V458" s="28"/>
      <c r="W458" s="28"/>
    </row>
    <row r="459" spans="1:23" ht="45" x14ac:dyDescent="0.25">
      <c r="A459" s="38">
        <v>456</v>
      </c>
      <c r="B459" s="37" t="s">
        <v>1264</v>
      </c>
      <c r="C459" s="38" t="s">
        <v>1265</v>
      </c>
      <c r="D459" s="26" t="str">
        <f t="shared" si="60"/>
        <v>https://pypi.org/project/watchdog/2.1.6</v>
      </c>
      <c r="E459" s="27"/>
      <c r="F459" s="34"/>
      <c r="G459" s="61" t="str">
        <f t="shared" si="61"/>
        <v>https://pypi.org/project/watchdog/</v>
      </c>
      <c r="H459" s="32"/>
      <c r="I459" s="28"/>
      <c r="J459" s="53"/>
      <c r="K459" s="26"/>
      <c r="L459" s="26" t="str">
        <f t="shared" si="58"/>
        <v>/security</v>
      </c>
      <c r="M459" s="28"/>
      <c r="N459" s="28"/>
      <c r="O459" s="29" t="str">
        <f t="shared" si="62"/>
        <v>NVD NIST watchdog link</v>
      </c>
      <c r="P459" s="28"/>
      <c r="Q459" s="26" t="str">
        <f t="shared" si="63"/>
        <v>CVE MITRE watchdog link</v>
      </c>
      <c r="R459" s="28"/>
      <c r="S459" s="29" t="str">
        <f t="shared" si="59"/>
        <v>Snyk watchdog link</v>
      </c>
      <c r="T459" s="28"/>
      <c r="U459" s="26" t="str">
        <f t="shared" si="64"/>
        <v>Exploit-DB watchdog link</v>
      </c>
      <c r="V459" s="28"/>
      <c r="W459" s="28"/>
    </row>
    <row r="460" spans="1:23" ht="45" x14ac:dyDescent="0.25">
      <c r="A460" s="38">
        <v>457</v>
      </c>
      <c r="B460" s="37" t="s">
        <v>1266</v>
      </c>
      <c r="C460" s="38" t="s">
        <v>1267</v>
      </c>
      <c r="D460" s="26" t="str">
        <f t="shared" si="60"/>
        <v>https://pypi.org/project/wcwidth/0.2.5</v>
      </c>
      <c r="E460" s="27"/>
      <c r="F460" s="34"/>
      <c r="G460" s="61" t="str">
        <f t="shared" si="61"/>
        <v>https://pypi.org/project/wcwidth/</v>
      </c>
      <c r="H460" s="32"/>
      <c r="I460" s="28"/>
      <c r="J460" s="53"/>
      <c r="K460" s="26"/>
      <c r="L460" s="26" t="str">
        <f t="shared" si="58"/>
        <v>/security</v>
      </c>
      <c r="M460" s="28"/>
      <c r="N460" s="28"/>
      <c r="O460" s="29" t="str">
        <f t="shared" si="62"/>
        <v>NVD NIST wcwidth link</v>
      </c>
      <c r="P460" s="28"/>
      <c r="Q460" s="26" t="str">
        <f t="shared" si="63"/>
        <v>CVE MITRE wcwidth link</v>
      </c>
      <c r="R460" s="28"/>
      <c r="S460" s="29" t="str">
        <f t="shared" si="59"/>
        <v>Snyk wcwidth link</v>
      </c>
      <c r="T460" s="28"/>
      <c r="U460" s="26" t="str">
        <f t="shared" si="64"/>
        <v>Exploit-DB wcwidth link</v>
      </c>
      <c r="V460" s="28"/>
      <c r="W460" s="28"/>
    </row>
    <row r="461" spans="1:23" ht="45" x14ac:dyDescent="0.25">
      <c r="A461" s="38">
        <v>458</v>
      </c>
      <c r="B461" s="37" t="s">
        <v>1268</v>
      </c>
      <c r="C461" s="38">
        <v>1.1299999999999999</v>
      </c>
      <c r="D461" s="26" t="str">
        <f t="shared" si="60"/>
        <v>https://pypi.org/project/webcolors/1.13</v>
      </c>
      <c r="E461" s="27"/>
      <c r="F461" s="34"/>
      <c r="G461" s="61" t="str">
        <f t="shared" si="61"/>
        <v>https://pypi.org/project/webcolors/</v>
      </c>
      <c r="H461" s="32"/>
      <c r="I461" s="28"/>
      <c r="J461" s="53"/>
      <c r="K461" s="26"/>
      <c r="L461" s="26" t="str">
        <f t="shared" si="58"/>
        <v>/security</v>
      </c>
      <c r="M461" s="28"/>
      <c r="N461" s="28"/>
      <c r="O461" s="29" t="str">
        <f t="shared" si="62"/>
        <v>NVD NIST webcolors link</v>
      </c>
      <c r="P461" s="28"/>
      <c r="Q461" s="26" t="str">
        <f t="shared" si="63"/>
        <v>CVE MITRE webcolors link</v>
      </c>
      <c r="R461" s="28"/>
      <c r="S461" s="29" t="str">
        <f t="shared" si="59"/>
        <v>Snyk webcolors link</v>
      </c>
      <c r="T461" s="28"/>
      <c r="U461" s="26" t="str">
        <f t="shared" si="64"/>
        <v>Exploit-DB webcolors link</v>
      </c>
      <c r="V461" s="28"/>
      <c r="W461" s="28"/>
    </row>
    <row r="462" spans="1:23" ht="60" x14ac:dyDescent="0.25">
      <c r="A462" s="38">
        <v>459</v>
      </c>
      <c r="B462" s="37" t="s">
        <v>1269</v>
      </c>
      <c r="C462" s="38" t="s">
        <v>713</v>
      </c>
      <c r="D462" s="26" t="str">
        <f t="shared" si="60"/>
        <v>https://pypi.org/project/webencodings/0.5.1</v>
      </c>
      <c r="E462" s="27"/>
      <c r="F462" s="34"/>
      <c r="G462" s="61" t="str">
        <f t="shared" si="61"/>
        <v>https://pypi.org/project/webencodings/</v>
      </c>
      <c r="H462" s="32"/>
      <c r="I462" s="28"/>
      <c r="J462" s="53"/>
      <c r="K462" s="26"/>
      <c r="L462" s="26" t="str">
        <f t="shared" si="58"/>
        <v>/security</v>
      </c>
      <c r="M462" s="28"/>
      <c r="N462" s="28"/>
      <c r="O462" s="29" t="str">
        <f t="shared" si="62"/>
        <v>NVD NIST webencodings link</v>
      </c>
      <c r="P462" s="28"/>
      <c r="Q462" s="26" t="str">
        <f t="shared" si="63"/>
        <v>CVE MITRE webencodings link</v>
      </c>
      <c r="R462" s="28"/>
      <c r="S462" s="29" t="str">
        <f t="shared" si="59"/>
        <v>Snyk webencodings link</v>
      </c>
      <c r="T462" s="28"/>
      <c r="U462" s="26" t="str">
        <f t="shared" si="64"/>
        <v>Exploit-DB webencodings link</v>
      </c>
      <c r="V462" s="28"/>
      <c r="W462" s="28"/>
    </row>
    <row r="463" spans="1:23" ht="60" x14ac:dyDescent="0.25">
      <c r="A463" s="38">
        <v>460</v>
      </c>
      <c r="B463" s="37" t="s">
        <v>1270</v>
      </c>
      <c r="C463" s="38" t="s">
        <v>1271</v>
      </c>
      <c r="D463" s="26" t="str">
        <f t="shared" si="60"/>
        <v>https://pypi.org/project/websocket-client/0.58.0</v>
      </c>
      <c r="E463" s="27"/>
      <c r="F463" s="34"/>
      <c r="G463" s="61" t="str">
        <f t="shared" si="61"/>
        <v>https://pypi.org/project/websocket-client/</v>
      </c>
      <c r="H463" s="32"/>
      <c r="I463" s="28"/>
      <c r="J463" s="53"/>
      <c r="K463" s="26"/>
      <c r="L463" s="26" t="str">
        <f t="shared" si="58"/>
        <v>/security</v>
      </c>
      <c r="M463" s="28"/>
      <c r="N463" s="28"/>
      <c r="O463" s="29" t="str">
        <f t="shared" si="62"/>
        <v>NVD NIST websocket-client link</v>
      </c>
      <c r="P463" s="28"/>
      <c r="Q463" s="26" t="str">
        <f t="shared" si="63"/>
        <v>CVE MITRE websocket-client link</v>
      </c>
      <c r="R463" s="28"/>
      <c r="S463" s="29" t="str">
        <f t="shared" si="59"/>
        <v>Snyk websocket-client link</v>
      </c>
      <c r="T463" s="28"/>
      <c r="U463" s="26" t="str">
        <f t="shared" si="64"/>
        <v>Exploit-DB websocket-client link</v>
      </c>
      <c r="V463" s="28"/>
      <c r="W463" s="28"/>
    </row>
    <row r="464" spans="1:23" ht="45" x14ac:dyDescent="0.25">
      <c r="A464" s="38">
        <v>461</v>
      </c>
      <c r="B464" s="37" t="s">
        <v>1272</v>
      </c>
      <c r="C464" s="38" t="s">
        <v>27</v>
      </c>
      <c r="D464" s="26" t="str">
        <f t="shared" si="60"/>
        <v>https://pypi.org/project/Werkzeug/2.2.3</v>
      </c>
      <c r="E464" s="27"/>
      <c r="F464" s="34"/>
      <c r="G464" s="61" t="str">
        <f t="shared" si="61"/>
        <v>https://pypi.org/project/Werkzeug/</v>
      </c>
      <c r="H464" s="32"/>
      <c r="I464" s="28"/>
      <c r="J464" s="53"/>
      <c r="K464" s="26"/>
      <c r="L464" s="26" t="str">
        <f t="shared" si="58"/>
        <v>/security</v>
      </c>
      <c r="M464" s="28"/>
      <c r="N464" s="28"/>
      <c r="O464" s="29" t="str">
        <f t="shared" si="62"/>
        <v>NVD NIST Werkzeug link</v>
      </c>
      <c r="P464" s="28"/>
      <c r="Q464" s="26" t="str">
        <f t="shared" si="63"/>
        <v>CVE MITRE Werkzeug link</v>
      </c>
      <c r="R464" s="28"/>
      <c r="S464" s="29" t="str">
        <f t="shared" si="59"/>
        <v>Snyk Werkzeug link</v>
      </c>
      <c r="T464" s="28"/>
      <c r="U464" s="26" t="str">
        <f t="shared" si="64"/>
        <v>Exploit-DB Werkzeug link</v>
      </c>
      <c r="V464" s="28"/>
      <c r="W464" s="28"/>
    </row>
    <row r="465" spans="1:23" ht="60" x14ac:dyDescent="0.25">
      <c r="A465" s="38">
        <v>462</v>
      </c>
      <c r="B465" s="37" t="s">
        <v>1273</v>
      </c>
      <c r="C465" s="38" t="s">
        <v>1189</v>
      </c>
      <c r="D465" s="26" t="str">
        <f t="shared" si="60"/>
        <v>https://pypi.org/project/whatthepatch/1.0.2</v>
      </c>
      <c r="E465" s="27"/>
      <c r="F465" s="34"/>
      <c r="G465" s="61" t="str">
        <f t="shared" si="61"/>
        <v>https://pypi.org/project/whatthepatch/</v>
      </c>
      <c r="H465" s="32"/>
      <c r="I465" s="28"/>
      <c r="J465" s="53"/>
      <c r="K465" s="26"/>
      <c r="L465" s="26" t="str">
        <f t="shared" si="58"/>
        <v>/security</v>
      </c>
      <c r="M465" s="28"/>
      <c r="N465" s="28"/>
      <c r="O465" s="29" t="str">
        <f t="shared" si="62"/>
        <v>NVD NIST whatthepatch link</v>
      </c>
      <c r="P465" s="28"/>
      <c r="Q465" s="26" t="str">
        <f t="shared" si="63"/>
        <v>CVE MITRE whatthepatch link</v>
      </c>
      <c r="R465" s="28"/>
      <c r="S465" s="29" t="str">
        <f t="shared" si="59"/>
        <v>Snyk whatthepatch link</v>
      </c>
      <c r="T465" s="28"/>
      <c r="U465" s="26" t="str">
        <f t="shared" si="64"/>
        <v>Exploit-DB whatthepatch link</v>
      </c>
      <c r="V465" s="28"/>
      <c r="W465" s="28"/>
    </row>
    <row r="466" spans="1:23" ht="45" x14ac:dyDescent="0.25">
      <c r="A466" s="38">
        <v>463</v>
      </c>
      <c r="B466" s="37" t="s">
        <v>1274</v>
      </c>
      <c r="C466" s="38" t="s">
        <v>1275</v>
      </c>
      <c r="D466" s="26" t="str">
        <f t="shared" si="60"/>
        <v>https://pypi.org/project/wheel/0.38.4</v>
      </c>
      <c r="E466" s="27"/>
      <c r="F466" s="34"/>
      <c r="G466" s="61" t="str">
        <f t="shared" si="61"/>
        <v>https://pypi.org/project/wheel/</v>
      </c>
      <c r="H466" s="32"/>
      <c r="I466" s="28"/>
      <c r="J466" s="53"/>
      <c r="K466" s="26"/>
      <c r="L466" s="26" t="str">
        <f t="shared" si="58"/>
        <v>/security</v>
      </c>
      <c r="M466" s="28"/>
      <c r="N466" s="28"/>
      <c r="O466" s="29" t="str">
        <f t="shared" si="62"/>
        <v>NVD NIST wheel link</v>
      </c>
      <c r="P466" s="28"/>
      <c r="Q466" s="26" t="str">
        <f t="shared" si="63"/>
        <v>CVE MITRE wheel link</v>
      </c>
      <c r="R466" s="28"/>
      <c r="S466" s="29" t="str">
        <f t="shared" si="59"/>
        <v>Snyk wheel link</v>
      </c>
      <c r="T466" s="28"/>
      <c r="U466" s="26" t="str">
        <f t="shared" si="64"/>
        <v>Exploit-DB wheel link</v>
      </c>
      <c r="V466" s="28"/>
      <c r="W466" s="28"/>
    </row>
    <row r="467" spans="1:23" ht="60" x14ac:dyDescent="0.25">
      <c r="A467" s="38">
        <v>464</v>
      </c>
      <c r="B467" s="37" t="s">
        <v>1276</v>
      </c>
      <c r="C467" s="38" t="s">
        <v>1277</v>
      </c>
      <c r="D467" s="26" t="str">
        <f t="shared" si="60"/>
        <v>https://pypi.org/project/widgetsnbextension/4.0.5</v>
      </c>
      <c r="E467" s="27"/>
      <c r="F467" s="34"/>
      <c r="G467" s="61" t="str">
        <f t="shared" si="61"/>
        <v>https://pypi.org/project/widgetsnbextension/</v>
      </c>
      <c r="H467" s="32"/>
      <c r="I467" s="28"/>
      <c r="J467" s="53"/>
      <c r="K467" s="26"/>
      <c r="L467" s="26" t="str">
        <f t="shared" si="58"/>
        <v>/security</v>
      </c>
      <c r="M467" s="28"/>
      <c r="N467" s="28"/>
      <c r="O467" s="29" t="str">
        <f t="shared" si="62"/>
        <v>NVD NIST widgetsnbextension link</v>
      </c>
      <c r="P467" s="28"/>
      <c r="Q467" s="26" t="str">
        <f t="shared" si="63"/>
        <v>CVE MITRE widgetsnbextension link</v>
      </c>
      <c r="R467" s="28"/>
      <c r="S467" s="29" t="str">
        <f t="shared" si="59"/>
        <v>Snyk widgetsnbextension link</v>
      </c>
      <c r="T467" s="28"/>
      <c r="U467" s="26" t="str">
        <f t="shared" si="64"/>
        <v>Exploit-DB widgetsnbextension link</v>
      </c>
      <c r="V467" s="28"/>
      <c r="W467" s="28"/>
    </row>
    <row r="468" spans="1:23" ht="60" x14ac:dyDescent="0.25">
      <c r="A468" s="38">
        <v>465</v>
      </c>
      <c r="B468" s="37" t="s">
        <v>1278</v>
      </c>
      <c r="C468" s="38" t="s">
        <v>678</v>
      </c>
      <c r="D468" s="26" t="str">
        <f t="shared" si="60"/>
        <v>https://pypi.org/project/win-inet-pton/1.1.0</v>
      </c>
      <c r="E468" s="27"/>
      <c r="F468" s="34"/>
      <c r="G468" s="61" t="str">
        <f t="shared" si="61"/>
        <v>https://pypi.org/project/win-inet-pton/</v>
      </c>
      <c r="H468" s="32"/>
      <c r="I468" s="28"/>
      <c r="J468" s="53"/>
      <c r="K468" s="26"/>
      <c r="L468" s="26" t="str">
        <f t="shared" si="58"/>
        <v>/security</v>
      </c>
      <c r="M468" s="28"/>
      <c r="N468" s="28"/>
      <c r="O468" s="29" t="str">
        <f t="shared" si="62"/>
        <v>NVD NIST win-inet-pton link</v>
      </c>
      <c r="P468" s="28"/>
      <c r="Q468" s="26" t="str">
        <f t="shared" si="63"/>
        <v>CVE MITRE win-inet-pton link</v>
      </c>
      <c r="R468" s="28"/>
      <c r="S468" s="29" t="str">
        <f t="shared" si="59"/>
        <v>Snyk win-inet-pton link</v>
      </c>
      <c r="T468" s="28"/>
      <c r="U468" s="26" t="str">
        <f t="shared" si="64"/>
        <v>Exploit-DB win-inet-pton link</v>
      </c>
      <c r="V468" s="28"/>
      <c r="W468" s="28"/>
    </row>
    <row r="469" spans="1:23" ht="60" x14ac:dyDescent="0.25">
      <c r="A469" s="38">
        <v>466</v>
      </c>
      <c r="B469" s="37" t="s">
        <v>1279</v>
      </c>
      <c r="C469" s="38">
        <v>0.5</v>
      </c>
      <c r="D469" s="26" t="str">
        <f t="shared" si="60"/>
        <v>https://pypi.org/project/win-unicode-console/0.5</v>
      </c>
      <c r="E469" s="27"/>
      <c r="F469" s="34"/>
      <c r="G469" s="61" t="str">
        <f t="shared" si="61"/>
        <v>https://pypi.org/project/win-unicode-console/</v>
      </c>
      <c r="H469" s="32"/>
      <c r="I469" s="28"/>
      <c r="J469" s="53"/>
      <c r="K469" s="26"/>
      <c r="L469" s="26" t="str">
        <f t="shared" si="58"/>
        <v>/security</v>
      </c>
      <c r="M469" s="28"/>
      <c r="N469" s="28"/>
      <c r="O469" s="29" t="str">
        <f t="shared" si="62"/>
        <v>NVD NIST win-unicode-console link</v>
      </c>
      <c r="P469" s="28"/>
      <c r="Q469" s="26" t="str">
        <f t="shared" si="63"/>
        <v>CVE MITRE win-unicode-console link</v>
      </c>
      <c r="R469" s="28"/>
      <c r="S469" s="29" t="str">
        <f t="shared" si="59"/>
        <v>Snyk win-unicode-console link</v>
      </c>
      <c r="T469" s="28"/>
      <c r="U469" s="26" t="str">
        <f t="shared" si="64"/>
        <v>Exploit-DB win-unicode-console link</v>
      </c>
      <c r="V469" s="28"/>
      <c r="W469" s="28"/>
    </row>
    <row r="470" spans="1:23" ht="60" x14ac:dyDescent="0.25">
      <c r="A470" s="38">
        <v>467</v>
      </c>
      <c r="B470" s="37" t="s">
        <v>1280</v>
      </c>
      <c r="C470" s="38">
        <v>0.2</v>
      </c>
      <c r="D470" s="26" t="str">
        <f t="shared" si="60"/>
        <v>https://pypi.org/project/wincertstore/0.2</v>
      </c>
      <c r="E470" s="27"/>
      <c r="F470" s="34"/>
      <c r="G470" s="61" t="str">
        <f t="shared" si="61"/>
        <v>https://pypi.org/project/wincertstore/</v>
      </c>
      <c r="H470" s="32"/>
      <c r="I470" s="28"/>
      <c r="J470" s="53"/>
      <c r="K470" s="26"/>
      <c r="L470" s="26" t="str">
        <f t="shared" si="58"/>
        <v>/security</v>
      </c>
      <c r="M470" s="28"/>
      <c r="N470" s="28"/>
      <c r="O470" s="29" t="str">
        <f t="shared" si="62"/>
        <v>NVD NIST wincertstore link</v>
      </c>
      <c r="P470" s="28"/>
      <c r="Q470" s="26" t="str">
        <f t="shared" si="63"/>
        <v>CVE MITRE wincertstore link</v>
      </c>
      <c r="R470" s="28"/>
      <c r="S470" s="29" t="str">
        <f t="shared" si="59"/>
        <v>Snyk wincertstore link</v>
      </c>
      <c r="T470" s="28"/>
      <c r="U470" s="26" t="str">
        <f t="shared" si="64"/>
        <v>Exploit-DB wincertstore link</v>
      </c>
      <c r="V470" s="28"/>
      <c r="W470" s="28"/>
    </row>
    <row r="471" spans="1:23" ht="45" x14ac:dyDescent="0.25">
      <c r="A471" s="38">
        <v>468</v>
      </c>
      <c r="B471" s="37" t="s">
        <v>1281</v>
      </c>
      <c r="C471" s="38" t="s">
        <v>1282</v>
      </c>
      <c r="D471" s="26" t="str">
        <f t="shared" si="60"/>
        <v>https://pypi.org/project/wrapt/1.14.1</v>
      </c>
      <c r="E471" s="27"/>
      <c r="F471" s="34"/>
      <c r="G471" s="61" t="str">
        <f t="shared" si="61"/>
        <v>https://pypi.org/project/wrapt/</v>
      </c>
      <c r="H471" s="32"/>
      <c r="I471" s="28"/>
      <c r="J471" s="53"/>
      <c r="K471" s="26"/>
      <c r="L471" s="26" t="str">
        <f t="shared" si="58"/>
        <v>/security</v>
      </c>
      <c r="M471" s="28"/>
      <c r="N471" s="28"/>
      <c r="O471" s="29" t="str">
        <f t="shared" si="62"/>
        <v>NVD NIST wrapt link</v>
      </c>
      <c r="P471" s="28"/>
      <c r="Q471" s="26" t="str">
        <f t="shared" si="63"/>
        <v>CVE MITRE wrapt link</v>
      </c>
      <c r="R471" s="28"/>
      <c r="S471" s="29" t="str">
        <f t="shared" si="59"/>
        <v>Snyk wrapt link</v>
      </c>
      <c r="T471" s="28"/>
      <c r="U471" s="26" t="str">
        <f t="shared" si="64"/>
        <v>Exploit-DB wrapt link</v>
      </c>
      <c r="V471" s="28"/>
      <c r="W471" s="28"/>
    </row>
    <row r="472" spans="1:23" ht="45" x14ac:dyDescent="0.25">
      <c r="A472" s="38">
        <v>469</v>
      </c>
      <c r="B472" s="37" t="s">
        <v>1283</v>
      </c>
      <c r="C472" s="38" t="s">
        <v>1284</v>
      </c>
      <c r="D472" s="26" t="str">
        <f t="shared" si="60"/>
        <v>https://pypi.org/project/xarray/2022.11.0</v>
      </c>
      <c r="E472" s="27"/>
      <c r="F472" s="34"/>
      <c r="G472" s="61" t="str">
        <f t="shared" si="61"/>
        <v>https://pypi.org/project/xarray/</v>
      </c>
      <c r="H472" s="32"/>
      <c r="I472" s="28"/>
      <c r="J472" s="53"/>
      <c r="K472" s="26"/>
      <c r="L472" s="26" t="str">
        <f t="shared" si="58"/>
        <v>/security</v>
      </c>
      <c r="M472" s="28"/>
      <c r="N472" s="28"/>
      <c r="O472" s="29" t="str">
        <f t="shared" si="62"/>
        <v>NVD NIST xarray link</v>
      </c>
      <c r="P472" s="28"/>
      <c r="Q472" s="26" t="str">
        <f t="shared" si="63"/>
        <v>CVE MITRE xarray link</v>
      </c>
      <c r="R472" s="28"/>
      <c r="S472" s="29" t="str">
        <f t="shared" si="59"/>
        <v>Snyk xarray link</v>
      </c>
      <c r="T472" s="28"/>
      <c r="U472" s="26" t="str">
        <f t="shared" si="64"/>
        <v>Exploit-DB xarray link</v>
      </c>
      <c r="V472" s="28"/>
      <c r="W472" s="28"/>
    </row>
    <row r="473" spans="1:23" ht="45" x14ac:dyDescent="0.25">
      <c r="A473" s="38">
        <v>470</v>
      </c>
      <c r="B473" s="37" t="s">
        <v>1285</v>
      </c>
      <c r="C473" s="38" t="s">
        <v>1286</v>
      </c>
      <c r="D473" s="26" t="str">
        <f t="shared" si="60"/>
        <v>https://pypi.org/project/xgboost/1.7.6</v>
      </c>
      <c r="E473" s="27"/>
      <c r="F473" s="34"/>
      <c r="G473" s="61" t="str">
        <f t="shared" si="61"/>
        <v>https://pypi.org/project/xgboost/</v>
      </c>
      <c r="H473" s="32"/>
      <c r="I473" s="28"/>
      <c r="J473" s="53"/>
      <c r="K473" s="26"/>
      <c r="L473" s="26" t="str">
        <f t="shared" si="58"/>
        <v>/security</v>
      </c>
      <c r="M473" s="28"/>
      <c r="N473" s="28"/>
      <c r="O473" s="29" t="str">
        <f t="shared" si="62"/>
        <v>NVD NIST xgboost link</v>
      </c>
      <c r="P473" s="28"/>
      <c r="Q473" s="26" t="str">
        <f t="shared" si="63"/>
        <v>CVE MITRE xgboost link</v>
      </c>
      <c r="R473" s="28"/>
      <c r="S473" s="29" t="str">
        <f t="shared" si="59"/>
        <v>Snyk xgboost link</v>
      </c>
      <c r="T473" s="28"/>
      <c r="U473" s="26" t="str">
        <f t="shared" si="64"/>
        <v>Exploit-DB xgboost link</v>
      </c>
      <c r="V473" s="28"/>
      <c r="W473" s="28"/>
    </row>
    <row r="474" spans="1:23" ht="45" x14ac:dyDescent="0.25">
      <c r="A474" s="38">
        <v>471</v>
      </c>
      <c r="B474" s="37" t="s">
        <v>1287</v>
      </c>
      <c r="C474" s="38" t="s">
        <v>768</v>
      </c>
      <c r="D474" s="26" t="str">
        <f t="shared" si="60"/>
        <v>https://pypi.org/project/xlrd/2.0.1</v>
      </c>
      <c r="E474" s="27"/>
      <c r="F474" s="34"/>
      <c r="G474" s="61" t="str">
        <f t="shared" si="61"/>
        <v>https://pypi.org/project/xlrd/</v>
      </c>
      <c r="H474" s="32"/>
      <c r="I474" s="28"/>
      <c r="J474" s="53"/>
      <c r="K474" s="26"/>
      <c r="L474" s="26" t="str">
        <f t="shared" si="58"/>
        <v>/security</v>
      </c>
      <c r="M474" s="28"/>
      <c r="N474" s="28"/>
      <c r="O474" s="29" t="str">
        <f t="shared" si="62"/>
        <v>NVD NIST xlrd link</v>
      </c>
      <c r="P474" s="28"/>
      <c r="Q474" s="26" t="str">
        <f t="shared" si="63"/>
        <v>CVE MITRE xlrd link</v>
      </c>
      <c r="R474" s="28"/>
      <c r="S474" s="29" t="str">
        <f t="shared" si="59"/>
        <v>Snyk xlrd link</v>
      </c>
      <c r="T474" s="28"/>
      <c r="U474" s="26" t="str">
        <f t="shared" si="64"/>
        <v>Exploit-DB xlrd link</v>
      </c>
      <c r="V474" s="28"/>
      <c r="W474" s="28"/>
    </row>
    <row r="475" spans="1:23" ht="45" x14ac:dyDescent="0.25">
      <c r="A475" s="38">
        <v>472</v>
      </c>
      <c r="B475" s="37" t="s">
        <v>1288</v>
      </c>
      <c r="C475" s="38" t="s">
        <v>1289</v>
      </c>
      <c r="D475" s="26" t="str">
        <f t="shared" si="60"/>
        <v>https://pypi.org/project/XlsxWriter/3.1.2</v>
      </c>
      <c r="E475" s="27"/>
      <c r="F475" s="34"/>
      <c r="G475" s="61" t="str">
        <f t="shared" si="61"/>
        <v>https://pypi.org/project/XlsxWriter/</v>
      </c>
      <c r="H475" s="32"/>
      <c r="I475" s="28"/>
      <c r="J475" s="53"/>
      <c r="K475" s="26"/>
      <c r="L475" s="26" t="str">
        <f t="shared" si="58"/>
        <v>/security</v>
      </c>
      <c r="M475" s="28"/>
      <c r="N475" s="28"/>
      <c r="O475" s="29" t="str">
        <f t="shared" si="62"/>
        <v>NVD NIST XlsxWriter link</v>
      </c>
      <c r="P475" s="28"/>
      <c r="Q475" s="26" t="str">
        <f t="shared" si="63"/>
        <v>CVE MITRE XlsxWriter link</v>
      </c>
      <c r="R475" s="28"/>
      <c r="S475" s="29" t="str">
        <f t="shared" si="59"/>
        <v>Snyk XlsxWriter link</v>
      </c>
      <c r="T475" s="28"/>
      <c r="U475" s="26" t="str">
        <f t="shared" si="64"/>
        <v>Exploit-DB XlsxWriter link</v>
      </c>
      <c r="V475" s="28"/>
      <c r="W475" s="28"/>
    </row>
    <row r="476" spans="1:23" ht="45" x14ac:dyDescent="0.25">
      <c r="A476" s="38">
        <v>473</v>
      </c>
      <c r="B476" s="37" t="s">
        <v>1290</v>
      </c>
      <c r="C476" s="38" t="s">
        <v>1291</v>
      </c>
      <c r="D476" s="26" t="str">
        <f t="shared" si="60"/>
        <v>https://pypi.org/project/xlwings/0.29.1</v>
      </c>
      <c r="E476" s="27"/>
      <c r="F476" s="34"/>
      <c r="G476" s="61" t="str">
        <f t="shared" si="61"/>
        <v>https://pypi.org/project/xlwings/</v>
      </c>
      <c r="H476" s="32"/>
      <c r="I476" s="28"/>
      <c r="J476" s="53"/>
      <c r="K476" s="26"/>
      <c r="L476" s="26" t="str">
        <f t="shared" si="58"/>
        <v>/security</v>
      </c>
      <c r="M476" s="28"/>
      <c r="N476" s="28"/>
      <c r="O476" s="29" t="str">
        <f t="shared" si="62"/>
        <v>NVD NIST xlwings link</v>
      </c>
      <c r="P476" s="28"/>
      <c r="Q476" s="26" t="str">
        <f t="shared" si="63"/>
        <v>CVE MITRE xlwings link</v>
      </c>
      <c r="R476" s="28"/>
      <c r="S476" s="29" t="str">
        <f t="shared" si="59"/>
        <v>Snyk xlwings link</v>
      </c>
      <c r="T476" s="28"/>
      <c r="U476" s="26" t="str">
        <f t="shared" si="64"/>
        <v>Exploit-DB xlwings link</v>
      </c>
      <c r="V476" s="28"/>
      <c r="W476" s="28"/>
    </row>
    <row r="477" spans="1:23" ht="45" x14ac:dyDescent="0.25">
      <c r="A477" s="38">
        <v>474</v>
      </c>
      <c r="B477" s="37" t="s">
        <v>1292</v>
      </c>
      <c r="C477" s="38" t="s">
        <v>1257</v>
      </c>
      <c r="D477" s="26" t="str">
        <f t="shared" si="60"/>
        <v>https://pypi.org/project/xlwt/1.3.0</v>
      </c>
      <c r="E477" s="27"/>
      <c r="F477" s="34"/>
      <c r="G477" s="61" t="str">
        <f t="shared" si="61"/>
        <v>https://pypi.org/project/xlwt/</v>
      </c>
      <c r="H477" s="32"/>
      <c r="I477" s="28"/>
      <c r="J477" s="53"/>
      <c r="K477" s="26"/>
      <c r="L477" s="26" t="str">
        <f t="shared" si="58"/>
        <v>/security</v>
      </c>
      <c r="M477" s="28"/>
      <c r="N477" s="28"/>
      <c r="O477" s="29" t="str">
        <f t="shared" si="62"/>
        <v>NVD NIST xlwt link</v>
      </c>
      <c r="P477" s="28"/>
      <c r="Q477" s="26" t="str">
        <f t="shared" si="63"/>
        <v>CVE MITRE xlwt link</v>
      </c>
      <c r="R477" s="28"/>
      <c r="S477" s="29" t="str">
        <f t="shared" si="59"/>
        <v>Snyk xlwt link</v>
      </c>
      <c r="T477" s="28"/>
      <c r="U477" s="26" t="str">
        <f t="shared" si="64"/>
        <v>Exploit-DB xlwt link</v>
      </c>
      <c r="V477" s="28"/>
      <c r="W477" s="28"/>
    </row>
    <row r="478" spans="1:23" ht="45" x14ac:dyDescent="0.25">
      <c r="A478" s="38">
        <v>475</v>
      </c>
      <c r="B478" s="37" t="s">
        <v>1293</v>
      </c>
      <c r="C478" s="38" t="s">
        <v>1076</v>
      </c>
      <c r="D478" s="26" t="str">
        <f t="shared" si="60"/>
        <v>https://pypi.org/project/xmltodict/0.13.0</v>
      </c>
      <c r="E478" s="27"/>
      <c r="F478" s="34"/>
      <c r="G478" s="61" t="str">
        <f t="shared" si="61"/>
        <v>https://pypi.org/project/xmltodict/</v>
      </c>
      <c r="H478" s="32"/>
      <c r="I478" s="28"/>
      <c r="J478" s="53"/>
      <c r="K478" s="26"/>
      <c r="L478" s="26" t="str">
        <f t="shared" si="58"/>
        <v>/security</v>
      </c>
      <c r="M478" s="28"/>
      <c r="N478" s="28"/>
      <c r="O478" s="29" t="str">
        <f t="shared" si="62"/>
        <v>NVD NIST xmltodict link</v>
      </c>
      <c r="P478" s="28"/>
      <c r="Q478" s="26" t="str">
        <f t="shared" si="63"/>
        <v>CVE MITRE xmltodict link</v>
      </c>
      <c r="R478" s="28"/>
      <c r="S478" s="29" t="str">
        <f t="shared" si="59"/>
        <v>Snyk xmltodict link</v>
      </c>
      <c r="T478" s="28"/>
      <c r="U478" s="26" t="str">
        <f t="shared" si="64"/>
        <v>Exploit-DB xmltodict link</v>
      </c>
      <c r="V478" s="28"/>
      <c r="W478" s="28"/>
    </row>
    <row r="479" spans="1:23" ht="45" x14ac:dyDescent="0.25">
      <c r="A479" s="38">
        <v>476</v>
      </c>
      <c r="B479" s="37" t="s">
        <v>1294</v>
      </c>
      <c r="C479" s="38" t="s">
        <v>1295</v>
      </c>
      <c r="D479" s="26" t="str">
        <f t="shared" si="60"/>
        <v>https://pypi.org/project/xyzservices/2022.9.0</v>
      </c>
      <c r="E479" s="27"/>
      <c r="F479" s="34"/>
      <c r="G479" s="61" t="str">
        <f t="shared" si="61"/>
        <v>https://pypi.org/project/xyzservices/</v>
      </c>
      <c r="H479" s="32"/>
      <c r="I479" s="28"/>
      <c r="J479" s="53"/>
      <c r="K479" s="26"/>
      <c r="L479" s="26" t="str">
        <f t="shared" si="58"/>
        <v>/security</v>
      </c>
      <c r="M479" s="28"/>
      <c r="N479" s="28"/>
      <c r="O479" s="29" t="str">
        <f t="shared" si="62"/>
        <v>NVD NIST xyzservices link</v>
      </c>
      <c r="P479" s="28"/>
      <c r="Q479" s="26" t="str">
        <f t="shared" si="63"/>
        <v>CVE MITRE xyzservices link</v>
      </c>
      <c r="R479" s="28"/>
      <c r="S479" s="29" t="str">
        <f t="shared" si="59"/>
        <v>Snyk xyzservices link</v>
      </c>
      <c r="T479" s="28"/>
      <c r="U479" s="26" t="str">
        <f t="shared" si="64"/>
        <v>Exploit-DB xyzservices link</v>
      </c>
      <c r="V479" s="28"/>
      <c r="W479" s="28"/>
    </row>
    <row r="480" spans="1:23" ht="45" x14ac:dyDescent="0.25">
      <c r="A480" s="38">
        <v>477</v>
      </c>
      <c r="B480" s="37" t="s">
        <v>1296</v>
      </c>
      <c r="C480" s="38" t="s">
        <v>1297</v>
      </c>
      <c r="D480" s="26" t="str">
        <f t="shared" si="60"/>
        <v>https://pypi.org/project/y-py/0.5.9</v>
      </c>
      <c r="E480" s="27"/>
      <c r="F480" s="34"/>
      <c r="G480" s="61" t="str">
        <f t="shared" si="61"/>
        <v>https://pypi.org/project/y-py/</v>
      </c>
      <c r="H480" s="32"/>
      <c r="I480" s="28"/>
      <c r="J480" s="53"/>
      <c r="K480" s="26"/>
      <c r="L480" s="26" t="str">
        <f t="shared" si="58"/>
        <v>/security</v>
      </c>
      <c r="M480" s="28"/>
      <c r="N480" s="28"/>
      <c r="O480" s="29" t="str">
        <f t="shared" si="62"/>
        <v>NVD NIST y-py link</v>
      </c>
      <c r="P480" s="28"/>
      <c r="Q480" s="26" t="str">
        <f t="shared" si="63"/>
        <v>CVE MITRE y-py link</v>
      </c>
      <c r="R480" s="28"/>
      <c r="S480" s="29" t="str">
        <f t="shared" si="59"/>
        <v>Snyk y-py link</v>
      </c>
      <c r="T480" s="28"/>
      <c r="U480" s="26" t="str">
        <f t="shared" si="64"/>
        <v>Exploit-DB y-py link</v>
      </c>
      <c r="V480" s="28"/>
      <c r="W480" s="28"/>
    </row>
    <row r="481" spans="1:23" ht="45" x14ac:dyDescent="0.25">
      <c r="A481" s="38">
        <v>478</v>
      </c>
      <c r="B481" s="37" t="s">
        <v>1298</v>
      </c>
      <c r="C481" s="38" t="s">
        <v>1299</v>
      </c>
      <c r="D481" s="26" t="str">
        <f t="shared" si="60"/>
        <v>https://pypi.org/project/yapf/0.40.1</v>
      </c>
      <c r="E481" s="27"/>
      <c r="F481" s="34"/>
      <c r="G481" s="61" t="str">
        <f t="shared" si="61"/>
        <v>https://pypi.org/project/yapf/</v>
      </c>
      <c r="H481" s="32"/>
      <c r="I481" s="28"/>
      <c r="J481" s="53"/>
      <c r="K481" s="26"/>
      <c r="L481" s="26" t="str">
        <f t="shared" si="58"/>
        <v>/security</v>
      </c>
      <c r="M481" s="28"/>
      <c r="N481" s="28"/>
      <c r="O481" s="29" t="str">
        <f t="shared" si="62"/>
        <v>NVD NIST yapf link</v>
      </c>
      <c r="P481" s="28"/>
      <c r="Q481" s="26" t="str">
        <f t="shared" si="63"/>
        <v>CVE MITRE yapf link</v>
      </c>
      <c r="R481" s="28"/>
      <c r="S481" s="29" t="str">
        <f t="shared" si="59"/>
        <v>Snyk yapf link</v>
      </c>
      <c r="T481" s="28"/>
      <c r="U481" s="26" t="str">
        <f t="shared" si="64"/>
        <v>Exploit-DB yapf link</v>
      </c>
      <c r="V481" s="28"/>
      <c r="W481" s="28"/>
    </row>
    <row r="482" spans="1:23" ht="45" x14ac:dyDescent="0.25">
      <c r="A482" s="38">
        <v>479</v>
      </c>
      <c r="B482" s="37" t="s">
        <v>1300</v>
      </c>
      <c r="C482" s="38" t="s">
        <v>717</v>
      </c>
      <c r="D482" s="26" t="str">
        <f t="shared" si="60"/>
        <v>https://pypi.org/project/yarl/1.8.1</v>
      </c>
      <c r="E482" s="27"/>
      <c r="F482" s="34"/>
      <c r="G482" s="61" t="str">
        <f t="shared" si="61"/>
        <v>https://pypi.org/project/yarl/</v>
      </c>
      <c r="H482" s="32"/>
      <c r="I482" s="28"/>
      <c r="J482" s="53"/>
      <c r="K482" s="26"/>
      <c r="L482" s="26" t="str">
        <f t="shared" si="58"/>
        <v>/security</v>
      </c>
      <c r="M482" s="28"/>
      <c r="N482" s="28"/>
      <c r="O482" s="29" t="str">
        <f t="shared" si="62"/>
        <v>NVD NIST yarl link</v>
      </c>
      <c r="P482" s="28"/>
      <c r="Q482" s="26" t="str">
        <f t="shared" si="63"/>
        <v>CVE MITRE yarl link</v>
      </c>
      <c r="R482" s="28"/>
      <c r="S482" s="29" t="str">
        <f t="shared" si="59"/>
        <v>Snyk yarl link</v>
      </c>
      <c r="T482" s="28"/>
      <c r="U482" s="26" t="str">
        <f t="shared" si="64"/>
        <v>Exploit-DB yarl link</v>
      </c>
      <c r="V482" s="28"/>
      <c r="W482" s="28"/>
    </row>
    <row r="483" spans="1:23" ht="60" x14ac:dyDescent="0.25">
      <c r="A483" s="38">
        <v>480</v>
      </c>
      <c r="B483" s="37" t="s">
        <v>1301</v>
      </c>
      <c r="C483" s="38" t="s">
        <v>1302</v>
      </c>
      <c r="D483" s="26" t="str">
        <f t="shared" si="60"/>
        <v>https://pypi.org/project/ypy-websocket/0.8.2</v>
      </c>
      <c r="E483" s="27"/>
      <c r="F483" s="34"/>
      <c r="G483" s="61" t="str">
        <f t="shared" si="61"/>
        <v>https://pypi.org/project/ypy-websocket/</v>
      </c>
      <c r="H483" s="32"/>
      <c r="I483" s="28"/>
      <c r="J483" s="53"/>
      <c r="K483" s="26"/>
      <c r="L483" s="26" t="str">
        <f t="shared" si="58"/>
        <v>/security</v>
      </c>
      <c r="M483" s="28"/>
      <c r="N483" s="28"/>
      <c r="O483" s="29" t="str">
        <f t="shared" si="62"/>
        <v>NVD NIST ypy-websocket link</v>
      </c>
      <c r="P483" s="28"/>
      <c r="Q483" s="26" t="str">
        <f t="shared" si="63"/>
        <v>CVE MITRE ypy-websocket link</v>
      </c>
      <c r="R483" s="28"/>
      <c r="S483" s="29" t="str">
        <f t="shared" si="59"/>
        <v>Snyk ypy-websocket link</v>
      </c>
      <c r="T483" s="28"/>
      <c r="U483" s="26" t="str">
        <f t="shared" si="64"/>
        <v>Exploit-DB ypy-websocket link</v>
      </c>
      <c r="V483" s="28"/>
      <c r="W483" s="28"/>
    </row>
    <row r="484" spans="1:23" ht="45" x14ac:dyDescent="0.25">
      <c r="A484" s="38">
        <v>481</v>
      </c>
      <c r="B484" s="37" t="s">
        <v>1303</v>
      </c>
      <c r="C484" s="38" t="s">
        <v>887</v>
      </c>
      <c r="D484" s="26" t="str">
        <f t="shared" si="60"/>
        <v>https://pypi.org/project/zict/2.2.0</v>
      </c>
      <c r="E484" s="27"/>
      <c r="F484" s="34"/>
      <c r="G484" s="61" t="str">
        <f t="shared" si="61"/>
        <v>https://pypi.org/project/zict/</v>
      </c>
      <c r="H484" s="32"/>
      <c r="I484" s="28"/>
      <c r="J484" s="53"/>
      <c r="K484" s="26"/>
      <c r="L484" s="26" t="str">
        <f t="shared" si="58"/>
        <v>/security</v>
      </c>
      <c r="M484" s="28"/>
      <c r="N484" s="28"/>
      <c r="O484" s="29" t="str">
        <f t="shared" si="62"/>
        <v>NVD NIST zict link</v>
      </c>
      <c r="P484" s="28"/>
      <c r="Q484" s="26" t="str">
        <f t="shared" si="63"/>
        <v>CVE MITRE zict link</v>
      </c>
      <c r="R484" s="28"/>
      <c r="S484" s="29" t="str">
        <f t="shared" si="59"/>
        <v>Snyk zict link</v>
      </c>
      <c r="T484" s="28"/>
      <c r="U484" s="26" t="str">
        <f t="shared" si="64"/>
        <v>Exploit-DB zict link</v>
      </c>
      <c r="V484" s="28"/>
      <c r="W484" s="28"/>
    </row>
    <row r="485" spans="1:23" ht="45" x14ac:dyDescent="0.25">
      <c r="A485" s="38">
        <v>482</v>
      </c>
      <c r="B485" s="37" t="s">
        <v>1304</v>
      </c>
      <c r="C485" s="38" t="s">
        <v>1305</v>
      </c>
      <c r="D485" s="26" t="str">
        <f t="shared" si="60"/>
        <v>https://pypi.org/project/zipp/3.11.0</v>
      </c>
      <c r="E485" s="27"/>
      <c r="F485" s="34"/>
      <c r="G485" s="61" t="str">
        <f t="shared" si="61"/>
        <v>https://pypi.org/project/zipp/</v>
      </c>
      <c r="H485" s="32"/>
      <c r="I485" s="28"/>
      <c r="J485" s="53"/>
      <c r="K485" s="26"/>
      <c r="L485" s="26" t="str">
        <f t="shared" si="58"/>
        <v>/security</v>
      </c>
      <c r="M485" s="28"/>
      <c r="N485" s="28"/>
      <c r="O485" s="29" t="str">
        <f t="shared" si="62"/>
        <v>NVD NIST zipp link</v>
      </c>
      <c r="P485" s="28"/>
      <c r="Q485" s="26" t="str">
        <f t="shared" si="63"/>
        <v>CVE MITRE zipp link</v>
      </c>
      <c r="R485" s="28"/>
      <c r="S485" s="29" t="str">
        <f t="shared" si="59"/>
        <v>Snyk zipp link</v>
      </c>
      <c r="T485" s="28"/>
      <c r="U485" s="26" t="str">
        <f t="shared" si="64"/>
        <v>Exploit-DB zipp link</v>
      </c>
      <c r="V485" s="28"/>
      <c r="W485" s="28"/>
    </row>
    <row r="486" spans="1:23" ht="45" x14ac:dyDescent="0.25">
      <c r="A486" s="38">
        <v>483</v>
      </c>
      <c r="B486" s="37" t="s">
        <v>1306</v>
      </c>
      <c r="C486" s="38">
        <v>5</v>
      </c>
      <c r="D486" s="26" t="str">
        <f t="shared" si="60"/>
        <v>https://pypi.org/project/zope.event/5</v>
      </c>
      <c r="E486" s="27"/>
      <c r="F486" s="34"/>
      <c r="G486" s="61" t="str">
        <f t="shared" si="61"/>
        <v>https://pypi.org/project/zope.event/</v>
      </c>
      <c r="H486" s="32"/>
      <c r="I486" s="28"/>
      <c r="J486" s="53"/>
      <c r="K486" s="26"/>
      <c r="L486" s="26" t="str">
        <f t="shared" si="58"/>
        <v>/security</v>
      </c>
      <c r="M486" s="28"/>
      <c r="N486" s="28"/>
      <c r="O486" s="29" t="str">
        <f t="shared" si="62"/>
        <v>NVD NIST zope.event link</v>
      </c>
      <c r="P486" s="28"/>
      <c r="Q486" s="26" t="str">
        <f t="shared" si="63"/>
        <v>CVE MITRE zope.event link</v>
      </c>
      <c r="R486" s="28"/>
      <c r="S486" s="29" t="str">
        <f t="shared" si="59"/>
        <v>Snyk zope.event link</v>
      </c>
      <c r="T486" s="28"/>
      <c r="U486" s="26" t="str">
        <f t="shared" si="64"/>
        <v>Exploit-DB zope.event link</v>
      </c>
      <c r="V486" s="28"/>
      <c r="W486" s="28"/>
    </row>
    <row r="487" spans="1:23" ht="60" x14ac:dyDescent="0.25">
      <c r="A487" s="38">
        <v>484</v>
      </c>
      <c r="B487" s="37" t="s">
        <v>1307</v>
      </c>
      <c r="C487" s="38" t="s">
        <v>1253</v>
      </c>
      <c r="D487" s="26" t="str">
        <f t="shared" si="60"/>
        <v>https://pypi.org/project/zope.interface/5.4.0</v>
      </c>
      <c r="E487" s="27"/>
      <c r="F487" s="34"/>
      <c r="G487" s="61" t="str">
        <f t="shared" si="61"/>
        <v>https://pypi.org/project/zope.interface/</v>
      </c>
      <c r="H487" s="32"/>
      <c r="I487" s="28"/>
      <c r="J487" s="53"/>
      <c r="K487" s="26"/>
      <c r="L487" s="26" t="str">
        <f t="shared" si="58"/>
        <v>/security</v>
      </c>
      <c r="M487" s="28"/>
      <c r="N487" s="28"/>
      <c r="O487" s="29" t="str">
        <f t="shared" si="62"/>
        <v>NVD NIST zope.interface link</v>
      </c>
      <c r="P487" s="28"/>
      <c r="Q487" s="26" t="str">
        <f t="shared" si="63"/>
        <v>CVE MITRE zope.interface link</v>
      </c>
      <c r="R487" s="28"/>
      <c r="S487" s="29" t="str">
        <f t="shared" si="59"/>
        <v>Snyk zope.interface link</v>
      </c>
      <c r="T487" s="28"/>
      <c r="U487" s="26" t="str">
        <f t="shared" si="64"/>
        <v>Exploit-DB zope.interface link</v>
      </c>
      <c r="V487" s="28"/>
      <c r="W487" s="28"/>
    </row>
    <row r="488" spans="1:23" ht="45" x14ac:dyDescent="0.25">
      <c r="A488" s="38">
        <v>485</v>
      </c>
      <c r="B488" s="37" t="s">
        <v>1308</v>
      </c>
      <c r="C488" s="38" t="s">
        <v>1309</v>
      </c>
      <c r="D488" s="26" t="str">
        <f t="shared" si="60"/>
        <v>https://pypi.org/project/zstandard/0.19.0</v>
      </c>
      <c r="E488" s="27"/>
      <c r="F488" s="34"/>
      <c r="G488" s="61" t="str">
        <f t="shared" si="61"/>
        <v>https://pypi.org/project/zstandard/</v>
      </c>
      <c r="H488" s="32"/>
      <c r="I488" s="28"/>
      <c r="J488" s="53"/>
      <c r="K488" s="26"/>
      <c r="L488" s="26" t="str">
        <f t="shared" si="58"/>
        <v>/security</v>
      </c>
      <c r="M488" s="28"/>
      <c r="N488" s="28"/>
      <c r="O488" s="29" t="str">
        <f t="shared" si="62"/>
        <v>NVD NIST zstandard link</v>
      </c>
      <c r="P488" s="28"/>
      <c r="Q488" s="26" t="str">
        <f t="shared" si="63"/>
        <v>CVE MITRE zstandard link</v>
      </c>
      <c r="R488" s="28"/>
      <c r="S488" s="29" t="str">
        <f t="shared" si="59"/>
        <v>Snyk zstandard link</v>
      </c>
      <c r="T488" s="28"/>
      <c r="U488" s="26" t="str">
        <f t="shared" si="64"/>
        <v>Exploit-DB zstandard link</v>
      </c>
      <c r="V488" s="28"/>
      <c r="W488" s="28"/>
    </row>
    <row r="490" spans="1:23" ht="60.75" thickBot="1" x14ac:dyDescent="0.3">
      <c r="B490" s="37" t="s">
        <v>1422</v>
      </c>
      <c r="C490" s="38" t="s">
        <v>1423</v>
      </c>
      <c r="D490" s="26" t="str">
        <f>HYPERLINK(_xlfn.CONCAT("https://pypi.org/project/",$B490,"/",""))</f>
        <v>https://pypi.org/project/streamlit/</v>
      </c>
      <c r="E490" s="27">
        <v>45835</v>
      </c>
      <c r="F490" s="34" t="s">
        <v>1424</v>
      </c>
      <c r="G490" s="32"/>
      <c r="H490" s="32">
        <v>45835</v>
      </c>
      <c r="I490" s="47" t="s">
        <v>1427</v>
      </c>
      <c r="J490" s="38"/>
      <c r="K490" s="26" t="s">
        <v>1425</v>
      </c>
      <c r="L490" s="26" t="str">
        <f>HYPERLINK(_xlfn.CONCAT($K490,"/security"))</f>
        <v>https://github.com/streamlit/streamlit/security</v>
      </c>
      <c r="M490" s="36" t="s">
        <v>31</v>
      </c>
      <c r="N490" s="28"/>
      <c r="O490" s="29" t="str">
        <f t="shared" si="62"/>
        <v>NVD NIST streamlit link</v>
      </c>
      <c r="P490" s="6" t="s">
        <v>31</v>
      </c>
      <c r="Q490" s="26" t="str">
        <f t="shared" si="63"/>
        <v>CVE MITRE streamlit link</v>
      </c>
      <c r="R490" s="6" t="s">
        <v>31</v>
      </c>
      <c r="S490" s="29" t="str">
        <f t="shared" ref="S490" si="65">HYPERLINK(CONCATENATE("https://security.snyk.io/vuln?search=",$B490),CONCATENATE("Snyk ",$B490," link"))</f>
        <v>Snyk streamlit link</v>
      </c>
      <c r="T490" s="6" t="s">
        <v>31</v>
      </c>
      <c r="U490" s="26" t="str">
        <f t="shared" si="64"/>
        <v>Exploit-DB streamlit link</v>
      </c>
      <c r="V490" s="5" t="s">
        <v>10</v>
      </c>
      <c r="W490" s="64" t="s">
        <v>1494</v>
      </c>
    </row>
  </sheetData>
  <autoFilter ref="A3:W488" xr:uid="{F611BA28-2C79-40DE-A4BE-B7468D2EFD01}"/>
  <phoneticPr fontId="8" type="noConversion"/>
  <hyperlinks>
    <hyperlink ref="K4" r:id="rId1" xr:uid="{8551FDDB-1EC4-4632-A9EE-2FB84F7F9795}"/>
    <hyperlink ref="L10" r:id="rId2" xr:uid="{0D6EA683-CB46-4186-A73D-E27B3812E09F}"/>
    <hyperlink ref="L8" r:id="rId3" xr:uid="{1C850CCF-CFF5-4256-944F-4888C56C13C1}"/>
    <hyperlink ref="L7" r:id="rId4" xr:uid="{6D5CC415-1424-4150-8835-1AB1A65DA30C}"/>
    <hyperlink ref="L6" r:id="rId5" xr:uid="{3F0E48AE-3F6B-4EC3-BF78-26CA69DE55BE}"/>
    <hyperlink ref="L5" r:id="rId6" xr:uid="{8B3C0738-D843-49DC-9923-015055AAE09E}"/>
    <hyperlink ref="L4" r:id="rId7" xr:uid="{98B0B201-1CFC-42B0-B5E7-9938F6D8009C}"/>
    <hyperlink ref="K21" r:id="rId8" xr:uid="{AF7B3BFC-D92E-4BB9-BA96-BB22DA982A2C}"/>
    <hyperlink ref="N45" r:id="rId9" display="https://www.cve.org/CVERecord?id=CVE-2024-21503" xr:uid="{7454FB19-67F2-4A07-9A10-C26241BB2164}"/>
    <hyperlink ref="J403" r:id="rId10" display="https://pypi.org/search/?c=Development+Status+%3A%3A+5+-+Production%2FStable" xr:uid="{A34D8A56-7618-4610-80AA-54B036B30A17}"/>
    <hyperlink ref="K90" r:id="rId11" xr:uid="{BB17940D-9456-445E-94C4-5220481D73DF}"/>
    <hyperlink ref="R92" r:id="rId12" xr:uid="{FD211163-136B-4D31-9B20-BA85A2F52B63}"/>
    <hyperlink ref="P92" r:id="rId13" xr:uid="{D90D4DC6-9262-4C90-9ED6-5113796EE0A1}"/>
    <hyperlink ref="K93" r:id="rId14" xr:uid="{E6868048-1DE5-4A48-9F70-4B4FE07BBD87}"/>
    <hyperlink ref="N95" r:id="rId15" display="https://github.com/plotly/dash" xr:uid="{535D780D-5CF4-4582-B262-FE378FBBE23C}"/>
    <hyperlink ref="K68" r:id="rId16" xr:uid="{5C33F78E-0C6F-46F1-AC6B-7C269E28E849}"/>
    <hyperlink ref="K97" r:id="rId17" xr:uid="{47FF8DC4-5565-4146-8CF1-ED8BF4EF2402}"/>
    <hyperlink ref="N82" r:id="rId18" xr:uid="{2EAB5365-DB23-441E-9A0B-0C2D36794A23}"/>
    <hyperlink ref="T140" r:id="rId19" display="https://www.cve.org/CVERecord?id=CVE-2024-5550" xr:uid="{DF352109-A125-42A2-9D9F-B6C6166DB0F8}"/>
    <hyperlink ref="K149" r:id="rId20" xr:uid="{894ABA82-65C1-43D7-8693-6BB152EEC9A9}"/>
    <hyperlink ref="P149" r:id="rId21" display="https://www.cve.org/CVERecord?id=CVE-2024-5550" xr:uid="{F377A4D7-1C41-4FA2-925B-D307F0C3DD19}"/>
    <hyperlink ref="N136" r:id="rId22" display="https://www.cve.org/CVERecord?id=CVE-2023-41419" xr:uid="{36FF59CD-6DDA-4984-BE2C-A2CE2A0EFC3F}"/>
    <hyperlink ref="K207" r:id="rId23" xr:uid="{0CC504CA-D473-44B6-9A93-9D229364AF4F}"/>
    <hyperlink ref="K235" r:id="rId24" xr:uid="{C922A03A-1207-4980-932A-18D6130013F4}"/>
    <hyperlink ref="N244" r:id="rId25" xr:uid="{1D3E7E36-17C3-4EBD-8683-7EAFFD5E4FF6}"/>
    <hyperlink ref="K249" r:id="rId26" xr:uid="{2C6E69B8-0A79-44BF-8BAF-D865EF5DD8CA}"/>
    <hyperlink ref="K252" r:id="rId27" xr:uid="{3AD3454A-70A9-4D77-8408-A24E89AEF019}"/>
    <hyperlink ref="K266" r:id="rId28" xr:uid="{D4026726-9D18-460B-AA25-A58C80EFC5D5}"/>
  </hyperlinks>
  <printOptions horizontalCentered="1"/>
  <pageMargins left="0.25" right="0.25" top="0.75" bottom="0.75" header="0.3" footer="0.3"/>
  <pageSetup paperSize="8" scale="61" fitToHeight="0" orientation="landscape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7527-C390-4263-B23A-8D39D16EE98F}">
  <dimension ref="A1:D488"/>
  <sheetViews>
    <sheetView topLeftCell="A434" workbookViewId="0">
      <selection activeCell="C4" sqref="C4:D488"/>
    </sheetView>
  </sheetViews>
  <sheetFormatPr defaultRowHeight="15" x14ac:dyDescent="0.25"/>
  <cols>
    <col min="1" max="1" width="39.85546875" bestFit="1" customWidth="1"/>
    <col min="3" max="3" width="39.85546875" bestFit="1" customWidth="1"/>
  </cols>
  <sheetData>
    <row r="1" spans="1:4" x14ac:dyDescent="0.25">
      <c r="A1" t="s">
        <v>34</v>
      </c>
      <c r="C1" t="s">
        <v>34</v>
      </c>
    </row>
    <row r="2" spans="1:4" x14ac:dyDescent="0.25">
      <c r="A2" t="s">
        <v>35</v>
      </c>
      <c r="C2" t="s">
        <v>522</v>
      </c>
      <c r="D2" t="s">
        <v>1</v>
      </c>
    </row>
    <row r="3" spans="1:4" x14ac:dyDescent="0.25">
      <c r="A3" t="s">
        <v>36</v>
      </c>
      <c r="C3" t="s">
        <v>523</v>
      </c>
      <c r="D3" t="s">
        <v>524</v>
      </c>
    </row>
    <row r="4" spans="1:4" x14ac:dyDescent="0.25">
      <c r="A4" t="s">
        <v>37</v>
      </c>
      <c r="C4" t="s">
        <v>525</v>
      </c>
      <c r="D4" t="s">
        <v>526</v>
      </c>
    </row>
    <row r="5" spans="1:4" x14ac:dyDescent="0.25">
      <c r="A5" t="s">
        <v>38</v>
      </c>
      <c r="C5" t="s">
        <v>527</v>
      </c>
      <c r="D5" t="s">
        <v>528</v>
      </c>
    </row>
    <row r="6" spans="1:4" x14ac:dyDescent="0.25">
      <c r="A6" t="s">
        <v>39</v>
      </c>
      <c r="C6" t="s">
        <v>529</v>
      </c>
      <c r="D6" t="s">
        <v>530</v>
      </c>
    </row>
    <row r="7" spans="1:4" x14ac:dyDescent="0.25">
      <c r="A7" t="s">
        <v>40</v>
      </c>
      <c r="C7" t="s">
        <v>531</v>
      </c>
      <c r="D7" t="s">
        <v>532</v>
      </c>
    </row>
    <row r="8" spans="1:4" x14ac:dyDescent="0.25">
      <c r="A8" t="s">
        <v>41</v>
      </c>
      <c r="C8" t="s">
        <v>533</v>
      </c>
      <c r="D8" t="s">
        <v>534</v>
      </c>
    </row>
    <row r="9" spans="1:4" x14ac:dyDescent="0.25">
      <c r="A9" t="s">
        <v>42</v>
      </c>
      <c r="C9" t="s">
        <v>535</v>
      </c>
      <c r="D9" t="s">
        <v>536</v>
      </c>
    </row>
    <row r="10" spans="1:4" x14ac:dyDescent="0.25">
      <c r="A10" t="s">
        <v>43</v>
      </c>
      <c r="C10" t="s">
        <v>537</v>
      </c>
      <c r="D10" t="s">
        <v>538</v>
      </c>
    </row>
    <row r="11" spans="1:4" x14ac:dyDescent="0.25">
      <c r="A11" t="s">
        <v>44</v>
      </c>
      <c r="C11" t="s">
        <v>539</v>
      </c>
      <c r="D11" t="s">
        <v>540</v>
      </c>
    </row>
    <row r="12" spans="1:4" x14ac:dyDescent="0.25">
      <c r="A12" t="s">
        <v>45</v>
      </c>
      <c r="C12" t="s">
        <v>541</v>
      </c>
      <c r="D12" t="s">
        <v>542</v>
      </c>
    </row>
    <row r="13" spans="1:4" x14ac:dyDescent="0.25">
      <c r="A13" t="s">
        <v>46</v>
      </c>
      <c r="C13" t="s">
        <v>543</v>
      </c>
      <c r="D13" t="s">
        <v>544</v>
      </c>
    </row>
    <row r="14" spans="1:4" x14ac:dyDescent="0.25">
      <c r="A14" t="s">
        <v>47</v>
      </c>
      <c r="C14" t="s">
        <v>545</v>
      </c>
      <c r="D14" t="s">
        <v>546</v>
      </c>
    </row>
    <row r="15" spans="1:4" x14ac:dyDescent="0.25">
      <c r="A15" t="s">
        <v>48</v>
      </c>
      <c r="C15" t="s">
        <v>547</v>
      </c>
      <c r="D15" t="s">
        <v>528</v>
      </c>
    </row>
    <row r="16" spans="1:4" x14ac:dyDescent="0.25">
      <c r="A16" t="s">
        <v>49</v>
      </c>
      <c r="C16" t="s">
        <v>548</v>
      </c>
      <c r="D16" t="s">
        <v>549</v>
      </c>
    </row>
    <row r="17" spans="1:4" x14ac:dyDescent="0.25">
      <c r="A17" t="s">
        <v>50</v>
      </c>
      <c r="C17" t="s">
        <v>550</v>
      </c>
      <c r="D17" t="s">
        <v>551</v>
      </c>
    </row>
    <row r="18" spans="1:4" x14ac:dyDescent="0.25">
      <c r="A18" t="s">
        <v>51</v>
      </c>
      <c r="C18" t="s">
        <v>552</v>
      </c>
      <c r="D18" t="s">
        <v>553</v>
      </c>
    </row>
    <row r="19" spans="1:4" x14ac:dyDescent="0.25">
      <c r="A19" t="s">
        <v>52</v>
      </c>
      <c r="C19" t="s">
        <v>554</v>
      </c>
      <c r="D19" t="s">
        <v>555</v>
      </c>
    </row>
    <row r="20" spans="1:4" x14ac:dyDescent="0.25">
      <c r="A20" t="s">
        <v>53</v>
      </c>
      <c r="C20" t="s">
        <v>556</v>
      </c>
      <c r="D20" t="s">
        <v>557</v>
      </c>
    </row>
    <row r="21" spans="1:4" x14ac:dyDescent="0.25">
      <c r="A21" t="s">
        <v>54</v>
      </c>
      <c r="C21" t="s">
        <v>558</v>
      </c>
      <c r="D21" t="s">
        <v>559</v>
      </c>
    </row>
    <row r="22" spans="1:4" x14ac:dyDescent="0.25">
      <c r="A22" t="s">
        <v>55</v>
      </c>
      <c r="C22" t="s">
        <v>560</v>
      </c>
      <c r="D22" t="s">
        <v>561</v>
      </c>
    </row>
    <row r="23" spans="1:4" x14ac:dyDescent="0.25">
      <c r="A23" t="s">
        <v>56</v>
      </c>
      <c r="C23" t="s">
        <v>562</v>
      </c>
      <c r="D23" t="s">
        <v>563</v>
      </c>
    </row>
    <row r="24" spans="1:4" x14ac:dyDescent="0.25">
      <c r="A24" t="s">
        <v>57</v>
      </c>
      <c r="C24" t="s">
        <v>564</v>
      </c>
      <c r="D24" t="s">
        <v>565</v>
      </c>
    </row>
    <row r="25" spans="1:4" x14ac:dyDescent="0.25">
      <c r="A25" t="s">
        <v>58</v>
      </c>
      <c r="C25" t="s">
        <v>566</v>
      </c>
      <c r="D25" t="s">
        <v>567</v>
      </c>
    </row>
    <row r="26" spans="1:4" x14ac:dyDescent="0.25">
      <c r="A26" t="s">
        <v>59</v>
      </c>
      <c r="C26" t="s">
        <v>568</v>
      </c>
      <c r="D26" t="s">
        <v>569</v>
      </c>
    </row>
    <row r="27" spans="1:4" x14ac:dyDescent="0.25">
      <c r="A27" t="s">
        <v>60</v>
      </c>
      <c r="C27" t="s">
        <v>570</v>
      </c>
      <c r="D27">
        <v>5.0999999999999996</v>
      </c>
    </row>
    <row r="28" spans="1:4" x14ac:dyDescent="0.25">
      <c r="A28" t="s">
        <v>61</v>
      </c>
      <c r="C28" t="s">
        <v>571</v>
      </c>
      <c r="D28" t="s">
        <v>572</v>
      </c>
    </row>
    <row r="29" spans="1:4" x14ac:dyDescent="0.25">
      <c r="A29" t="s">
        <v>62</v>
      </c>
      <c r="C29" t="s">
        <v>573</v>
      </c>
      <c r="D29" t="s">
        <v>574</v>
      </c>
    </row>
    <row r="30" spans="1:4" x14ac:dyDescent="0.25">
      <c r="A30" t="s">
        <v>63</v>
      </c>
      <c r="C30" t="s">
        <v>575</v>
      </c>
      <c r="D30" t="s">
        <v>576</v>
      </c>
    </row>
    <row r="31" spans="1:4" x14ac:dyDescent="0.25">
      <c r="A31" t="s">
        <v>64</v>
      </c>
      <c r="C31" t="s">
        <v>577</v>
      </c>
      <c r="D31" t="s">
        <v>530</v>
      </c>
    </row>
    <row r="32" spans="1:4" x14ac:dyDescent="0.25">
      <c r="A32" t="s">
        <v>65</v>
      </c>
      <c r="C32" t="s">
        <v>578</v>
      </c>
      <c r="D32" t="s">
        <v>579</v>
      </c>
    </row>
    <row r="33" spans="1:4" x14ac:dyDescent="0.25">
      <c r="A33" t="s">
        <v>66</v>
      </c>
      <c r="C33" t="s">
        <v>580</v>
      </c>
      <c r="D33" t="s">
        <v>581</v>
      </c>
    </row>
    <row r="34" spans="1:4" x14ac:dyDescent="0.25">
      <c r="A34" t="s">
        <v>67</v>
      </c>
      <c r="C34" t="s">
        <v>582</v>
      </c>
      <c r="D34" t="s">
        <v>583</v>
      </c>
    </row>
    <row r="35" spans="1:4" x14ac:dyDescent="0.25">
      <c r="A35" t="s">
        <v>68</v>
      </c>
      <c r="C35" t="s">
        <v>584</v>
      </c>
      <c r="D35" t="s">
        <v>544</v>
      </c>
    </row>
    <row r="36" spans="1:4" x14ac:dyDescent="0.25">
      <c r="A36" t="s">
        <v>69</v>
      </c>
      <c r="C36" t="s">
        <v>585</v>
      </c>
      <c r="D36" t="s">
        <v>586</v>
      </c>
    </row>
    <row r="37" spans="1:4" x14ac:dyDescent="0.25">
      <c r="A37" t="s">
        <v>70</v>
      </c>
      <c r="C37" t="s">
        <v>587</v>
      </c>
      <c r="D37" t="s">
        <v>588</v>
      </c>
    </row>
    <row r="38" spans="1:4" x14ac:dyDescent="0.25">
      <c r="A38" t="s">
        <v>71</v>
      </c>
      <c r="C38" t="s">
        <v>589</v>
      </c>
      <c r="D38">
        <v>1</v>
      </c>
    </row>
    <row r="39" spans="1:4" x14ac:dyDescent="0.25">
      <c r="A39" t="s">
        <v>72</v>
      </c>
      <c r="C39" t="s">
        <v>590</v>
      </c>
      <c r="D39" t="s">
        <v>591</v>
      </c>
    </row>
    <row r="40" spans="1:4" x14ac:dyDescent="0.25">
      <c r="A40" t="s">
        <v>73</v>
      </c>
      <c r="C40" t="s">
        <v>592</v>
      </c>
      <c r="D40" t="s">
        <v>593</v>
      </c>
    </row>
    <row r="41" spans="1:4" x14ac:dyDescent="0.25">
      <c r="A41" t="s">
        <v>74</v>
      </c>
      <c r="C41" t="s">
        <v>594</v>
      </c>
      <c r="D41" t="s">
        <v>595</v>
      </c>
    </row>
    <row r="42" spans="1:4" x14ac:dyDescent="0.25">
      <c r="A42" t="s">
        <v>75</v>
      </c>
      <c r="C42" t="s">
        <v>596</v>
      </c>
      <c r="D42" t="s">
        <v>597</v>
      </c>
    </row>
    <row r="43" spans="1:4" x14ac:dyDescent="0.25">
      <c r="A43" t="s">
        <v>76</v>
      </c>
      <c r="C43" t="s">
        <v>598</v>
      </c>
      <c r="D43" t="s">
        <v>599</v>
      </c>
    </row>
    <row r="44" spans="1:4" x14ac:dyDescent="0.25">
      <c r="A44" t="s">
        <v>77</v>
      </c>
      <c r="C44" t="s">
        <v>600</v>
      </c>
      <c r="D44">
        <v>0.2</v>
      </c>
    </row>
    <row r="45" spans="1:4" x14ac:dyDescent="0.25">
      <c r="A45" t="s">
        <v>78</v>
      </c>
      <c r="C45" t="s">
        <v>601</v>
      </c>
      <c r="D45" t="s">
        <v>602</v>
      </c>
    </row>
    <row r="46" spans="1:4" x14ac:dyDescent="0.25">
      <c r="A46" t="s">
        <v>79</v>
      </c>
      <c r="C46" t="s">
        <v>603</v>
      </c>
      <c r="D46" t="s">
        <v>604</v>
      </c>
    </row>
    <row r="47" spans="1:4" x14ac:dyDescent="0.25">
      <c r="A47" t="s">
        <v>80</v>
      </c>
      <c r="C47" t="s">
        <v>605</v>
      </c>
      <c r="D47" t="s">
        <v>606</v>
      </c>
    </row>
    <row r="48" spans="1:4" x14ac:dyDescent="0.25">
      <c r="A48" t="s">
        <v>81</v>
      </c>
      <c r="C48" t="s">
        <v>607</v>
      </c>
      <c r="D48" t="s">
        <v>608</v>
      </c>
    </row>
    <row r="49" spans="1:4" x14ac:dyDescent="0.25">
      <c r="A49" t="s">
        <v>82</v>
      </c>
      <c r="C49" t="s">
        <v>609</v>
      </c>
      <c r="D49" t="s">
        <v>610</v>
      </c>
    </row>
    <row r="50" spans="1:4" x14ac:dyDescent="0.25">
      <c r="A50" t="s">
        <v>83</v>
      </c>
      <c r="C50" t="s">
        <v>611</v>
      </c>
      <c r="D50" t="s">
        <v>612</v>
      </c>
    </row>
    <row r="51" spans="1:4" x14ac:dyDescent="0.25">
      <c r="A51" t="s">
        <v>84</v>
      </c>
      <c r="C51" t="s">
        <v>613</v>
      </c>
      <c r="D51" t="s">
        <v>614</v>
      </c>
    </row>
    <row r="52" spans="1:4" x14ac:dyDescent="0.25">
      <c r="A52" t="s">
        <v>85</v>
      </c>
      <c r="C52" t="s">
        <v>615</v>
      </c>
      <c r="D52" t="s">
        <v>616</v>
      </c>
    </row>
    <row r="53" spans="1:4" x14ac:dyDescent="0.25">
      <c r="A53" t="s">
        <v>86</v>
      </c>
      <c r="C53" t="s">
        <v>617</v>
      </c>
      <c r="D53" t="s">
        <v>576</v>
      </c>
    </row>
    <row r="54" spans="1:4" x14ac:dyDescent="0.25">
      <c r="A54" t="s">
        <v>87</v>
      </c>
      <c r="C54" t="s">
        <v>618</v>
      </c>
      <c r="D54" t="s">
        <v>619</v>
      </c>
    </row>
    <row r="55" spans="1:4" x14ac:dyDescent="0.25">
      <c r="A55" t="s">
        <v>88</v>
      </c>
      <c r="C55" t="s">
        <v>620</v>
      </c>
      <c r="D55" t="s">
        <v>551</v>
      </c>
    </row>
    <row r="56" spans="1:4" x14ac:dyDescent="0.25">
      <c r="A56" t="s">
        <v>89</v>
      </c>
      <c r="C56" t="s">
        <v>621</v>
      </c>
      <c r="D56">
        <v>1.2</v>
      </c>
    </row>
    <row r="57" spans="1:4" x14ac:dyDescent="0.25">
      <c r="A57" t="s">
        <v>90</v>
      </c>
      <c r="C57" t="s">
        <v>622</v>
      </c>
      <c r="D57" t="s">
        <v>623</v>
      </c>
    </row>
    <row r="58" spans="1:4" x14ac:dyDescent="0.25">
      <c r="A58" t="s">
        <v>91</v>
      </c>
      <c r="C58" t="s">
        <v>624</v>
      </c>
      <c r="D58" t="s">
        <v>625</v>
      </c>
    </row>
    <row r="59" spans="1:4" x14ac:dyDescent="0.25">
      <c r="A59" t="s">
        <v>92</v>
      </c>
      <c r="C59" t="s">
        <v>626</v>
      </c>
      <c r="D59" t="s">
        <v>627</v>
      </c>
    </row>
    <row r="60" spans="1:4" x14ac:dyDescent="0.25">
      <c r="A60" t="s">
        <v>93</v>
      </c>
      <c r="C60" t="s">
        <v>628</v>
      </c>
      <c r="D60" t="s">
        <v>629</v>
      </c>
    </row>
    <row r="61" spans="1:4" x14ac:dyDescent="0.25">
      <c r="A61" t="s">
        <v>94</v>
      </c>
      <c r="C61" t="s">
        <v>630</v>
      </c>
      <c r="D61" t="s">
        <v>631</v>
      </c>
    </row>
    <row r="62" spans="1:4" x14ac:dyDescent="0.25">
      <c r="A62" t="s">
        <v>95</v>
      </c>
      <c r="C62" t="s">
        <v>632</v>
      </c>
      <c r="D62" t="s">
        <v>633</v>
      </c>
    </row>
    <row r="63" spans="1:4" x14ac:dyDescent="0.25">
      <c r="A63" t="s">
        <v>96</v>
      </c>
      <c r="C63" t="s">
        <v>634</v>
      </c>
      <c r="D63" t="s">
        <v>635</v>
      </c>
    </row>
    <row r="64" spans="1:4" x14ac:dyDescent="0.25">
      <c r="A64" t="s">
        <v>97</v>
      </c>
      <c r="C64" t="s">
        <v>636</v>
      </c>
      <c r="D64" t="s">
        <v>637</v>
      </c>
    </row>
    <row r="65" spans="1:4" x14ac:dyDescent="0.25">
      <c r="A65" t="s">
        <v>98</v>
      </c>
      <c r="C65" t="s">
        <v>638</v>
      </c>
      <c r="D65" t="s">
        <v>639</v>
      </c>
    </row>
    <row r="66" spans="1:4" x14ac:dyDescent="0.25">
      <c r="A66" t="s">
        <v>99</v>
      </c>
      <c r="C66" t="s">
        <v>640</v>
      </c>
      <c r="D66" t="s">
        <v>641</v>
      </c>
    </row>
    <row r="67" spans="1:4" x14ac:dyDescent="0.25">
      <c r="A67" t="s">
        <v>100</v>
      </c>
      <c r="C67" t="s">
        <v>642</v>
      </c>
      <c r="D67" t="s">
        <v>536</v>
      </c>
    </row>
    <row r="68" spans="1:4" x14ac:dyDescent="0.25">
      <c r="A68" t="s">
        <v>101</v>
      </c>
      <c r="C68" t="s">
        <v>643</v>
      </c>
      <c r="D68" t="s">
        <v>644</v>
      </c>
    </row>
    <row r="69" spans="1:4" x14ac:dyDescent="0.25">
      <c r="A69" t="s">
        <v>102</v>
      </c>
      <c r="C69" t="s">
        <v>645</v>
      </c>
      <c r="D69" t="s">
        <v>646</v>
      </c>
    </row>
    <row r="70" spans="1:4" x14ac:dyDescent="0.25">
      <c r="A70" t="s">
        <v>103</v>
      </c>
      <c r="C70" t="s">
        <v>647</v>
      </c>
      <c r="D70" t="s">
        <v>648</v>
      </c>
    </row>
    <row r="71" spans="1:4" x14ac:dyDescent="0.25">
      <c r="A71" t="s">
        <v>104</v>
      </c>
      <c r="C71" t="s">
        <v>649</v>
      </c>
      <c r="D71" t="s">
        <v>650</v>
      </c>
    </row>
    <row r="72" spans="1:4" x14ac:dyDescent="0.25">
      <c r="A72" t="s">
        <v>105</v>
      </c>
      <c r="C72" t="s">
        <v>651</v>
      </c>
      <c r="D72" t="s">
        <v>652</v>
      </c>
    </row>
    <row r="73" spans="1:4" x14ac:dyDescent="0.25">
      <c r="A73" t="s">
        <v>106</v>
      </c>
      <c r="C73" t="s">
        <v>653</v>
      </c>
      <c r="D73" t="s">
        <v>654</v>
      </c>
    </row>
    <row r="74" spans="1:4" x14ac:dyDescent="0.25">
      <c r="A74" t="s">
        <v>107</v>
      </c>
      <c r="C74" t="s">
        <v>655</v>
      </c>
      <c r="D74" t="s">
        <v>656</v>
      </c>
    </row>
    <row r="75" spans="1:4" x14ac:dyDescent="0.25">
      <c r="A75" t="s">
        <v>108</v>
      </c>
      <c r="C75" t="s">
        <v>657</v>
      </c>
      <c r="D75" t="s">
        <v>658</v>
      </c>
    </row>
    <row r="76" spans="1:4" x14ac:dyDescent="0.25">
      <c r="A76" t="s">
        <v>109</v>
      </c>
      <c r="C76" t="s">
        <v>659</v>
      </c>
      <c r="D76" t="s">
        <v>660</v>
      </c>
    </row>
    <row r="77" spans="1:4" x14ac:dyDescent="0.25">
      <c r="A77" t="s">
        <v>110</v>
      </c>
      <c r="C77" t="s">
        <v>661</v>
      </c>
      <c r="D77" t="s">
        <v>662</v>
      </c>
    </row>
    <row r="78" spans="1:4" x14ac:dyDescent="0.25">
      <c r="A78" t="s">
        <v>111</v>
      </c>
      <c r="C78" t="s">
        <v>663</v>
      </c>
      <c r="D78" t="s">
        <v>664</v>
      </c>
    </row>
    <row r="79" spans="1:4" x14ac:dyDescent="0.25">
      <c r="A79" t="s">
        <v>112</v>
      </c>
      <c r="C79" t="s">
        <v>665</v>
      </c>
      <c r="D79" t="s">
        <v>666</v>
      </c>
    </row>
    <row r="80" spans="1:4" x14ac:dyDescent="0.25">
      <c r="A80" t="s">
        <v>113</v>
      </c>
      <c r="C80" t="s">
        <v>667</v>
      </c>
      <c r="D80" t="s">
        <v>668</v>
      </c>
    </row>
    <row r="81" spans="1:4" x14ac:dyDescent="0.25">
      <c r="A81" t="s">
        <v>114</v>
      </c>
      <c r="C81" t="s">
        <v>669</v>
      </c>
      <c r="D81" t="s">
        <v>670</v>
      </c>
    </row>
    <row r="82" spans="1:4" x14ac:dyDescent="0.25">
      <c r="A82" t="s">
        <v>115</v>
      </c>
      <c r="C82" t="s">
        <v>671</v>
      </c>
      <c r="D82" t="s">
        <v>672</v>
      </c>
    </row>
    <row r="83" spans="1:4" x14ac:dyDescent="0.25">
      <c r="A83" t="s">
        <v>116</v>
      </c>
      <c r="C83" t="s">
        <v>673</v>
      </c>
      <c r="D83" t="s">
        <v>674</v>
      </c>
    </row>
    <row r="84" spans="1:4" x14ac:dyDescent="0.25">
      <c r="A84" t="s">
        <v>117</v>
      </c>
      <c r="C84" t="s">
        <v>675</v>
      </c>
      <c r="D84" t="s">
        <v>676</v>
      </c>
    </row>
    <row r="85" spans="1:4" x14ac:dyDescent="0.25">
      <c r="A85" t="s">
        <v>118</v>
      </c>
      <c r="C85" t="s">
        <v>677</v>
      </c>
      <c r="D85" t="s">
        <v>678</v>
      </c>
    </row>
    <row r="86" spans="1:4" x14ac:dyDescent="0.25">
      <c r="A86" t="s">
        <v>119</v>
      </c>
      <c r="C86" t="s">
        <v>679</v>
      </c>
      <c r="D86" t="s">
        <v>680</v>
      </c>
    </row>
    <row r="87" spans="1:4" x14ac:dyDescent="0.25">
      <c r="A87" t="s">
        <v>120</v>
      </c>
      <c r="C87" t="s">
        <v>681</v>
      </c>
      <c r="D87" t="s">
        <v>682</v>
      </c>
    </row>
    <row r="88" spans="1:4" x14ac:dyDescent="0.25">
      <c r="A88" t="s">
        <v>121</v>
      </c>
      <c r="C88" t="s">
        <v>683</v>
      </c>
      <c r="D88" t="s">
        <v>684</v>
      </c>
    </row>
    <row r="89" spans="1:4" x14ac:dyDescent="0.25">
      <c r="A89" t="s">
        <v>122</v>
      </c>
      <c r="C89" t="s">
        <v>685</v>
      </c>
      <c r="D89" t="s">
        <v>686</v>
      </c>
    </row>
    <row r="90" spans="1:4" x14ac:dyDescent="0.25">
      <c r="A90" t="s">
        <v>123</v>
      </c>
      <c r="C90" t="s">
        <v>687</v>
      </c>
      <c r="D90" t="s">
        <v>688</v>
      </c>
    </row>
    <row r="91" spans="1:4" x14ac:dyDescent="0.25">
      <c r="A91" t="s">
        <v>124</v>
      </c>
      <c r="C91" t="s">
        <v>689</v>
      </c>
      <c r="D91" t="s">
        <v>690</v>
      </c>
    </row>
    <row r="92" spans="1:4" x14ac:dyDescent="0.25">
      <c r="A92" t="s">
        <v>125</v>
      </c>
      <c r="C92" t="s">
        <v>691</v>
      </c>
      <c r="D92" t="s">
        <v>606</v>
      </c>
    </row>
    <row r="93" spans="1:4" x14ac:dyDescent="0.25">
      <c r="A93" t="s">
        <v>126</v>
      </c>
      <c r="C93" t="s">
        <v>692</v>
      </c>
      <c r="D93" t="s">
        <v>606</v>
      </c>
    </row>
    <row r="94" spans="1:4" x14ac:dyDescent="0.25">
      <c r="A94" t="s">
        <v>127</v>
      </c>
      <c r="C94" t="s">
        <v>693</v>
      </c>
      <c r="D94" t="s">
        <v>526</v>
      </c>
    </row>
    <row r="95" spans="1:4" x14ac:dyDescent="0.25">
      <c r="A95" t="s">
        <v>128</v>
      </c>
      <c r="C95" t="s">
        <v>694</v>
      </c>
      <c r="D95" t="s">
        <v>695</v>
      </c>
    </row>
    <row r="96" spans="1:4" x14ac:dyDescent="0.25">
      <c r="A96" t="s">
        <v>129</v>
      </c>
      <c r="C96" t="s">
        <v>696</v>
      </c>
      <c r="D96" t="s">
        <v>697</v>
      </c>
    </row>
    <row r="97" spans="1:4" x14ac:dyDescent="0.25">
      <c r="A97" t="s">
        <v>130</v>
      </c>
      <c r="C97" t="s">
        <v>698</v>
      </c>
      <c r="D97" t="s">
        <v>544</v>
      </c>
    </row>
    <row r="98" spans="1:4" x14ac:dyDescent="0.25">
      <c r="A98" t="s">
        <v>131</v>
      </c>
      <c r="C98" t="s">
        <v>699</v>
      </c>
      <c r="D98" t="s">
        <v>700</v>
      </c>
    </row>
    <row r="99" spans="1:4" x14ac:dyDescent="0.25">
      <c r="A99" t="s">
        <v>132</v>
      </c>
      <c r="C99" t="s">
        <v>701</v>
      </c>
      <c r="D99" t="s">
        <v>544</v>
      </c>
    </row>
    <row r="100" spans="1:4" x14ac:dyDescent="0.25">
      <c r="A100" t="s">
        <v>133</v>
      </c>
      <c r="C100" t="s">
        <v>702</v>
      </c>
      <c r="D100" t="s">
        <v>703</v>
      </c>
    </row>
    <row r="101" spans="1:4" x14ac:dyDescent="0.25">
      <c r="A101" t="s">
        <v>134</v>
      </c>
      <c r="C101" t="s">
        <v>704</v>
      </c>
      <c r="D101" t="s">
        <v>705</v>
      </c>
    </row>
    <row r="102" spans="1:4" x14ac:dyDescent="0.25">
      <c r="A102" t="s">
        <v>135</v>
      </c>
      <c r="C102" t="s">
        <v>706</v>
      </c>
      <c r="D102" t="s">
        <v>707</v>
      </c>
    </row>
    <row r="103" spans="1:4" x14ac:dyDescent="0.25">
      <c r="A103" t="s">
        <v>136</v>
      </c>
      <c r="C103" t="s">
        <v>708</v>
      </c>
      <c r="D103" t="s">
        <v>709</v>
      </c>
    </row>
    <row r="104" spans="1:4" x14ac:dyDescent="0.25">
      <c r="A104" t="s">
        <v>137</v>
      </c>
      <c r="C104" t="s">
        <v>710</v>
      </c>
      <c r="D104" t="s">
        <v>711</v>
      </c>
    </row>
    <row r="105" spans="1:4" x14ac:dyDescent="0.25">
      <c r="A105" t="s">
        <v>138</v>
      </c>
      <c r="C105" t="s">
        <v>712</v>
      </c>
      <c r="D105" t="s">
        <v>713</v>
      </c>
    </row>
    <row r="106" spans="1:4" x14ac:dyDescent="0.25">
      <c r="A106" t="s">
        <v>139</v>
      </c>
      <c r="C106" t="s">
        <v>714</v>
      </c>
      <c r="D106" t="s">
        <v>715</v>
      </c>
    </row>
    <row r="107" spans="1:4" x14ac:dyDescent="0.25">
      <c r="A107" t="s">
        <v>140</v>
      </c>
      <c r="C107" t="s">
        <v>716</v>
      </c>
      <c r="D107" t="s">
        <v>717</v>
      </c>
    </row>
    <row r="108" spans="1:4" x14ac:dyDescent="0.25">
      <c r="A108" t="s">
        <v>141</v>
      </c>
      <c r="C108" t="s">
        <v>718</v>
      </c>
      <c r="D108" t="s">
        <v>713</v>
      </c>
    </row>
    <row r="109" spans="1:4" x14ac:dyDescent="0.25">
      <c r="A109" t="s">
        <v>142</v>
      </c>
      <c r="C109" t="s">
        <v>719</v>
      </c>
      <c r="D109" t="s">
        <v>720</v>
      </c>
    </row>
    <row r="110" spans="1:4" x14ac:dyDescent="0.25">
      <c r="A110" t="s">
        <v>143</v>
      </c>
      <c r="C110" t="s">
        <v>721</v>
      </c>
      <c r="D110" t="s">
        <v>722</v>
      </c>
    </row>
    <row r="111" spans="1:4" x14ac:dyDescent="0.25">
      <c r="A111" t="s">
        <v>144</v>
      </c>
      <c r="C111" t="s">
        <v>723</v>
      </c>
      <c r="D111" t="s">
        <v>724</v>
      </c>
    </row>
    <row r="112" spans="1:4" x14ac:dyDescent="0.25">
      <c r="A112" t="s">
        <v>145</v>
      </c>
      <c r="C112" t="s">
        <v>725</v>
      </c>
      <c r="D112" t="s">
        <v>534</v>
      </c>
    </row>
    <row r="113" spans="1:4" x14ac:dyDescent="0.25">
      <c r="A113" t="s">
        <v>146</v>
      </c>
      <c r="C113" t="s">
        <v>726</v>
      </c>
      <c r="D113" t="s">
        <v>727</v>
      </c>
    </row>
    <row r="114" spans="1:4" x14ac:dyDescent="0.25">
      <c r="A114" t="s">
        <v>147</v>
      </c>
      <c r="C114" t="s">
        <v>728</v>
      </c>
      <c r="D114">
        <v>20200713</v>
      </c>
    </row>
    <row r="115" spans="1:4" x14ac:dyDescent="0.25">
      <c r="A115" t="s">
        <v>148</v>
      </c>
      <c r="C115" t="s">
        <v>729</v>
      </c>
      <c r="D115" t="s">
        <v>730</v>
      </c>
    </row>
    <row r="116" spans="1:4" x14ac:dyDescent="0.25">
      <c r="A116" t="s">
        <v>149</v>
      </c>
      <c r="C116" t="s">
        <v>731</v>
      </c>
      <c r="D116" t="s">
        <v>732</v>
      </c>
    </row>
    <row r="117" spans="1:4" x14ac:dyDescent="0.25">
      <c r="A117" t="s">
        <v>150</v>
      </c>
      <c r="C117" t="s">
        <v>733</v>
      </c>
      <c r="D117" t="s">
        <v>697</v>
      </c>
    </row>
    <row r="118" spans="1:4" x14ac:dyDescent="0.25">
      <c r="A118" t="s">
        <v>151</v>
      </c>
      <c r="C118" t="s">
        <v>734</v>
      </c>
      <c r="D118">
        <v>0.11</v>
      </c>
    </row>
    <row r="119" spans="1:4" x14ac:dyDescent="0.25">
      <c r="A119" t="s">
        <v>152</v>
      </c>
      <c r="C119" t="s">
        <v>735</v>
      </c>
      <c r="D119" t="s">
        <v>736</v>
      </c>
    </row>
    <row r="120" spans="1:4" x14ac:dyDescent="0.25">
      <c r="A120" t="s">
        <v>153</v>
      </c>
      <c r="C120" t="s">
        <v>737</v>
      </c>
      <c r="D120">
        <v>0.4</v>
      </c>
    </row>
    <row r="121" spans="1:4" x14ac:dyDescent="0.25">
      <c r="A121" t="s">
        <v>154</v>
      </c>
      <c r="C121" t="s">
        <v>738</v>
      </c>
      <c r="D121" t="s">
        <v>678</v>
      </c>
    </row>
    <row r="122" spans="1:4" x14ac:dyDescent="0.25">
      <c r="A122" t="s">
        <v>155</v>
      </c>
      <c r="C122" t="s">
        <v>739</v>
      </c>
      <c r="D122" t="s">
        <v>740</v>
      </c>
    </row>
    <row r="123" spans="1:4" x14ac:dyDescent="0.25">
      <c r="A123" t="s">
        <v>156</v>
      </c>
      <c r="C123" t="s">
        <v>741</v>
      </c>
      <c r="D123" t="s">
        <v>742</v>
      </c>
    </row>
    <row r="124" spans="1:4" x14ac:dyDescent="0.25">
      <c r="A124" t="s">
        <v>157</v>
      </c>
      <c r="C124" t="s">
        <v>743</v>
      </c>
      <c r="D124" t="s">
        <v>744</v>
      </c>
    </row>
    <row r="125" spans="1:4" x14ac:dyDescent="0.25">
      <c r="A125" t="s">
        <v>158</v>
      </c>
      <c r="C125" t="s">
        <v>745</v>
      </c>
      <c r="D125" t="s">
        <v>746</v>
      </c>
    </row>
    <row r="126" spans="1:4" x14ac:dyDescent="0.25">
      <c r="A126" t="s">
        <v>159</v>
      </c>
      <c r="C126" t="s">
        <v>747</v>
      </c>
      <c r="D126" t="s">
        <v>748</v>
      </c>
    </row>
    <row r="127" spans="1:4" x14ac:dyDescent="0.25">
      <c r="A127" t="s">
        <v>160</v>
      </c>
      <c r="C127" t="s">
        <v>749</v>
      </c>
      <c r="D127">
        <v>1.1299999999999999</v>
      </c>
    </row>
    <row r="128" spans="1:4" x14ac:dyDescent="0.25">
      <c r="A128" t="s">
        <v>161</v>
      </c>
      <c r="C128" t="s">
        <v>750</v>
      </c>
      <c r="D128" t="s">
        <v>751</v>
      </c>
    </row>
    <row r="129" spans="1:4" x14ac:dyDescent="0.25">
      <c r="A129" t="s">
        <v>162</v>
      </c>
      <c r="C129" t="s">
        <v>752</v>
      </c>
      <c r="D129" t="s">
        <v>567</v>
      </c>
    </row>
    <row r="130" spans="1:4" x14ac:dyDescent="0.25">
      <c r="A130" t="s">
        <v>163</v>
      </c>
      <c r="C130" t="s">
        <v>753</v>
      </c>
      <c r="D130" t="s">
        <v>754</v>
      </c>
    </row>
    <row r="131" spans="1:4" x14ac:dyDescent="0.25">
      <c r="A131" t="s">
        <v>164</v>
      </c>
      <c r="C131" t="s">
        <v>755</v>
      </c>
      <c r="D131" t="s">
        <v>756</v>
      </c>
    </row>
    <row r="132" spans="1:4" x14ac:dyDescent="0.25">
      <c r="A132" t="s">
        <v>165</v>
      </c>
      <c r="C132" t="s">
        <v>757</v>
      </c>
      <c r="D132" t="s">
        <v>717</v>
      </c>
    </row>
    <row r="133" spans="1:4" x14ac:dyDescent="0.25">
      <c r="A133" t="s">
        <v>166</v>
      </c>
      <c r="C133" t="s">
        <v>758</v>
      </c>
      <c r="D133" t="s">
        <v>759</v>
      </c>
    </row>
    <row r="134" spans="1:4" x14ac:dyDescent="0.25">
      <c r="A134" t="s">
        <v>167</v>
      </c>
      <c r="C134" t="s">
        <v>760</v>
      </c>
      <c r="D134" t="s">
        <v>572</v>
      </c>
    </row>
    <row r="135" spans="1:4" x14ac:dyDescent="0.25">
      <c r="A135" t="s">
        <v>168</v>
      </c>
      <c r="C135" t="s">
        <v>761</v>
      </c>
      <c r="D135" t="s">
        <v>762</v>
      </c>
    </row>
    <row r="136" spans="1:4" x14ac:dyDescent="0.25">
      <c r="A136" t="s">
        <v>169</v>
      </c>
      <c r="C136" t="s">
        <v>763</v>
      </c>
      <c r="D136" t="s">
        <v>602</v>
      </c>
    </row>
    <row r="137" spans="1:4" x14ac:dyDescent="0.25">
      <c r="A137" t="s">
        <v>170</v>
      </c>
      <c r="C137" t="s">
        <v>764</v>
      </c>
      <c r="D137">
        <v>0.7</v>
      </c>
    </row>
    <row r="138" spans="1:4" x14ac:dyDescent="0.25">
      <c r="A138" t="s">
        <v>171</v>
      </c>
      <c r="C138" t="s">
        <v>765</v>
      </c>
      <c r="D138" t="s">
        <v>766</v>
      </c>
    </row>
    <row r="139" spans="1:4" x14ac:dyDescent="0.25">
      <c r="A139" t="s">
        <v>172</v>
      </c>
      <c r="C139" t="s">
        <v>767</v>
      </c>
      <c r="D139" t="s">
        <v>768</v>
      </c>
    </row>
    <row r="140" spans="1:4" x14ac:dyDescent="0.25">
      <c r="A140" t="s">
        <v>173</v>
      </c>
      <c r="C140" t="s">
        <v>769</v>
      </c>
      <c r="D140" t="s">
        <v>770</v>
      </c>
    </row>
    <row r="141" spans="1:4" x14ac:dyDescent="0.25">
      <c r="A141" t="s">
        <v>174</v>
      </c>
      <c r="C141" t="s">
        <v>771</v>
      </c>
      <c r="D141" t="s">
        <v>772</v>
      </c>
    </row>
    <row r="142" spans="1:4" x14ac:dyDescent="0.25">
      <c r="A142" t="s">
        <v>175</v>
      </c>
      <c r="C142" t="s">
        <v>773</v>
      </c>
      <c r="D142" t="s">
        <v>774</v>
      </c>
    </row>
    <row r="143" spans="1:4" x14ac:dyDescent="0.25">
      <c r="A143" t="s">
        <v>176</v>
      </c>
      <c r="C143" t="s">
        <v>775</v>
      </c>
      <c r="D143" t="s">
        <v>776</v>
      </c>
    </row>
    <row r="144" spans="1:4" x14ac:dyDescent="0.25">
      <c r="A144" t="s">
        <v>177</v>
      </c>
      <c r="C144" t="s">
        <v>777</v>
      </c>
      <c r="D144">
        <v>1.1000000000000001</v>
      </c>
    </row>
    <row r="145" spans="1:4" x14ac:dyDescent="0.25">
      <c r="A145" t="s">
        <v>178</v>
      </c>
      <c r="C145" t="s">
        <v>778</v>
      </c>
      <c r="D145" t="s">
        <v>779</v>
      </c>
    </row>
    <row r="146" spans="1:4" x14ac:dyDescent="0.25">
      <c r="A146" t="s">
        <v>179</v>
      </c>
      <c r="C146" t="s">
        <v>780</v>
      </c>
      <c r="D146" t="s">
        <v>781</v>
      </c>
    </row>
    <row r="147" spans="1:4" x14ac:dyDescent="0.25">
      <c r="A147" t="s">
        <v>180</v>
      </c>
      <c r="C147" t="s">
        <v>782</v>
      </c>
      <c r="D147" t="s">
        <v>783</v>
      </c>
    </row>
    <row r="148" spans="1:4" x14ac:dyDescent="0.25">
      <c r="A148" t="s">
        <v>181</v>
      </c>
      <c r="C148" t="s">
        <v>30</v>
      </c>
      <c r="D148" t="s">
        <v>784</v>
      </c>
    </row>
    <row r="149" spans="1:4" x14ac:dyDescent="0.25">
      <c r="A149" t="s">
        <v>182</v>
      </c>
      <c r="C149" t="s">
        <v>785</v>
      </c>
      <c r="D149">
        <v>3.4</v>
      </c>
    </row>
    <row r="150" spans="1:4" x14ac:dyDescent="0.25">
      <c r="A150" t="s">
        <v>183</v>
      </c>
      <c r="C150" t="s">
        <v>786</v>
      </c>
      <c r="D150" t="s">
        <v>787</v>
      </c>
    </row>
    <row r="151" spans="1:4" x14ac:dyDescent="0.25">
      <c r="A151" t="s">
        <v>184</v>
      </c>
      <c r="C151" t="s">
        <v>788</v>
      </c>
      <c r="D151" t="s">
        <v>789</v>
      </c>
    </row>
    <row r="152" spans="1:4" x14ac:dyDescent="0.25">
      <c r="A152" t="s">
        <v>185</v>
      </c>
      <c r="C152" t="s">
        <v>790</v>
      </c>
      <c r="D152" t="s">
        <v>791</v>
      </c>
    </row>
    <row r="153" spans="1:4" x14ac:dyDescent="0.25">
      <c r="A153" t="s">
        <v>186</v>
      </c>
      <c r="C153" t="s">
        <v>792</v>
      </c>
      <c r="D153" t="s">
        <v>793</v>
      </c>
    </row>
    <row r="154" spans="1:4" x14ac:dyDescent="0.25">
      <c r="A154" t="s">
        <v>187</v>
      </c>
      <c r="C154" t="s">
        <v>794</v>
      </c>
      <c r="D154" t="s">
        <v>795</v>
      </c>
    </row>
    <row r="155" spans="1:4" x14ac:dyDescent="0.25">
      <c r="A155" t="s">
        <v>188</v>
      </c>
      <c r="C155" t="s">
        <v>796</v>
      </c>
      <c r="D155" t="s">
        <v>561</v>
      </c>
    </row>
    <row r="156" spans="1:4" x14ac:dyDescent="0.25">
      <c r="A156" t="s">
        <v>189</v>
      </c>
      <c r="C156" t="s">
        <v>797</v>
      </c>
      <c r="D156" t="s">
        <v>713</v>
      </c>
    </row>
    <row r="157" spans="1:4" x14ac:dyDescent="0.25">
      <c r="A157" t="s">
        <v>190</v>
      </c>
      <c r="C157" t="s">
        <v>798</v>
      </c>
      <c r="D157" t="s">
        <v>799</v>
      </c>
    </row>
    <row r="158" spans="1:4" x14ac:dyDescent="0.25">
      <c r="A158" t="s">
        <v>191</v>
      </c>
      <c r="C158" t="s">
        <v>800</v>
      </c>
      <c r="D158" t="s">
        <v>801</v>
      </c>
    </row>
    <row r="159" spans="1:4" x14ac:dyDescent="0.25">
      <c r="A159" t="s">
        <v>192</v>
      </c>
      <c r="C159" t="s">
        <v>802</v>
      </c>
      <c r="D159" t="s">
        <v>803</v>
      </c>
    </row>
    <row r="160" spans="1:4" x14ac:dyDescent="0.25">
      <c r="A160" t="s">
        <v>193</v>
      </c>
      <c r="C160" t="s">
        <v>804</v>
      </c>
      <c r="D160" t="s">
        <v>805</v>
      </c>
    </row>
    <row r="161" spans="1:4" x14ac:dyDescent="0.25">
      <c r="A161" t="s">
        <v>194</v>
      </c>
      <c r="C161" t="s">
        <v>806</v>
      </c>
      <c r="D161" t="s">
        <v>807</v>
      </c>
    </row>
    <row r="162" spans="1:4" x14ac:dyDescent="0.25">
      <c r="A162" t="s">
        <v>195</v>
      </c>
      <c r="C162" t="s">
        <v>808</v>
      </c>
      <c r="D162" t="s">
        <v>544</v>
      </c>
    </row>
    <row r="163" spans="1:4" x14ac:dyDescent="0.25">
      <c r="A163" t="s">
        <v>196</v>
      </c>
      <c r="C163" t="s">
        <v>809</v>
      </c>
      <c r="D163" t="s">
        <v>631</v>
      </c>
    </row>
    <row r="164" spans="1:4" x14ac:dyDescent="0.25">
      <c r="A164" t="s">
        <v>197</v>
      </c>
      <c r="C164" t="s">
        <v>810</v>
      </c>
      <c r="D164" t="s">
        <v>811</v>
      </c>
    </row>
    <row r="165" spans="1:4" x14ac:dyDescent="0.25">
      <c r="A165" t="s">
        <v>198</v>
      </c>
      <c r="C165" t="s">
        <v>812</v>
      </c>
      <c r="D165" t="s">
        <v>813</v>
      </c>
    </row>
    <row r="166" spans="1:4" x14ac:dyDescent="0.25">
      <c r="A166" t="s">
        <v>199</v>
      </c>
      <c r="C166" t="s">
        <v>814</v>
      </c>
      <c r="D166" t="s">
        <v>815</v>
      </c>
    </row>
    <row r="167" spans="1:4" x14ac:dyDescent="0.25">
      <c r="A167" t="s">
        <v>200</v>
      </c>
      <c r="C167" t="s">
        <v>816</v>
      </c>
      <c r="D167" t="s">
        <v>817</v>
      </c>
    </row>
    <row r="168" spans="1:4" x14ac:dyDescent="0.25">
      <c r="A168" t="s">
        <v>201</v>
      </c>
      <c r="C168" t="s">
        <v>818</v>
      </c>
      <c r="D168" t="s">
        <v>819</v>
      </c>
    </row>
    <row r="169" spans="1:4" x14ac:dyDescent="0.25">
      <c r="A169" t="s">
        <v>202</v>
      </c>
      <c r="C169" t="s">
        <v>820</v>
      </c>
      <c r="D169" t="s">
        <v>768</v>
      </c>
    </row>
    <row r="170" spans="1:4" x14ac:dyDescent="0.25">
      <c r="A170" t="s">
        <v>203</v>
      </c>
      <c r="C170" t="s">
        <v>821</v>
      </c>
      <c r="D170" t="s">
        <v>822</v>
      </c>
    </row>
    <row r="171" spans="1:4" x14ac:dyDescent="0.25">
      <c r="A171" t="s">
        <v>204</v>
      </c>
      <c r="C171" t="s">
        <v>823</v>
      </c>
      <c r="D171" t="s">
        <v>791</v>
      </c>
    </row>
    <row r="172" spans="1:4" x14ac:dyDescent="0.25">
      <c r="A172" t="s">
        <v>205</v>
      </c>
      <c r="C172" t="s">
        <v>824</v>
      </c>
      <c r="D172" t="s">
        <v>736</v>
      </c>
    </row>
    <row r="173" spans="1:4" x14ac:dyDescent="0.25">
      <c r="A173" t="s">
        <v>206</v>
      </c>
      <c r="C173" t="s">
        <v>825</v>
      </c>
      <c r="D173" t="s">
        <v>588</v>
      </c>
    </row>
    <row r="174" spans="1:4" x14ac:dyDescent="0.25">
      <c r="A174" t="s">
        <v>207</v>
      </c>
      <c r="C174" t="s">
        <v>826</v>
      </c>
      <c r="D174" t="s">
        <v>827</v>
      </c>
    </row>
    <row r="175" spans="1:4" x14ac:dyDescent="0.25">
      <c r="A175" t="s">
        <v>208</v>
      </c>
      <c r="C175" t="s">
        <v>828</v>
      </c>
      <c r="D175" t="s">
        <v>544</v>
      </c>
    </row>
    <row r="176" spans="1:4" x14ac:dyDescent="0.25">
      <c r="A176" t="s">
        <v>209</v>
      </c>
      <c r="C176" t="s">
        <v>829</v>
      </c>
      <c r="D176" t="s">
        <v>830</v>
      </c>
    </row>
    <row r="177" spans="1:4" x14ac:dyDescent="0.25">
      <c r="A177" t="s">
        <v>210</v>
      </c>
      <c r="C177" t="s">
        <v>831</v>
      </c>
      <c r="D177" t="s">
        <v>536</v>
      </c>
    </row>
    <row r="178" spans="1:4" x14ac:dyDescent="0.25">
      <c r="A178" t="s">
        <v>211</v>
      </c>
      <c r="C178" t="s">
        <v>832</v>
      </c>
      <c r="D178" t="s">
        <v>833</v>
      </c>
    </row>
    <row r="179" spans="1:4" x14ac:dyDescent="0.25">
      <c r="A179" t="s">
        <v>212</v>
      </c>
      <c r="C179" t="s">
        <v>834</v>
      </c>
      <c r="D179">
        <v>1.32</v>
      </c>
    </row>
    <row r="180" spans="1:4" x14ac:dyDescent="0.25">
      <c r="A180" t="s">
        <v>213</v>
      </c>
      <c r="C180" t="s">
        <v>835</v>
      </c>
      <c r="D180">
        <v>2.1</v>
      </c>
    </row>
    <row r="181" spans="1:4" x14ac:dyDescent="0.25">
      <c r="A181" t="s">
        <v>214</v>
      </c>
      <c r="C181" t="s">
        <v>836</v>
      </c>
      <c r="D181" t="s">
        <v>837</v>
      </c>
    </row>
    <row r="182" spans="1:4" x14ac:dyDescent="0.25">
      <c r="A182" t="s">
        <v>215</v>
      </c>
      <c r="C182" t="s">
        <v>838</v>
      </c>
      <c r="D182" t="s">
        <v>588</v>
      </c>
    </row>
    <row r="183" spans="1:4" x14ac:dyDescent="0.25">
      <c r="A183" t="s">
        <v>216</v>
      </c>
      <c r="C183" t="s">
        <v>839</v>
      </c>
      <c r="D183" t="s">
        <v>840</v>
      </c>
    </row>
    <row r="184" spans="1:4" x14ac:dyDescent="0.25">
      <c r="A184" t="s">
        <v>217</v>
      </c>
      <c r="C184" t="s">
        <v>841</v>
      </c>
      <c r="D184" t="s">
        <v>842</v>
      </c>
    </row>
    <row r="185" spans="1:4" x14ac:dyDescent="0.25">
      <c r="A185" t="s">
        <v>218</v>
      </c>
      <c r="C185" t="s">
        <v>843</v>
      </c>
      <c r="D185" t="s">
        <v>844</v>
      </c>
    </row>
    <row r="186" spans="1:4" x14ac:dyDescent="0.25">
      <c r="A186" t="s">
        <v>219</v>
      </c>
      <c r="C186" t="s">
        <v>845</v>
      </c>
      <c r="D186" t="s">
        <v>846</v>
      </c>
    </row>
    <row r="187" spans="1:4" x14ac:dyDescent="0.25">
      <c r="A187" t="s">
        <v>220</v>
      </c>
      <c r="C187" t="s">
        <v>847</v>
      </c>
      <c r="D187" t="s">
        <v>848</v>
      </c>
    </row>
    <row r="188" spans="1:4" x14ac:dyDescent="0.25">
      <c r="A188" t="s">
        <v>221</v>
      </c>
      <c r="C188" t="s">
        <v>849</v>
      </c>
      <c r="D188" t="s">
        <v>850</v>
      </c>
    </row>
    <row r="189" spans="1:4" x14ac:dyDescent="0.25">
      <c r="A189" t="s">
        <v>222</v>
      </c>
      <c r="C189" t="s">
        <v>851</v>
      </c>
      <c r="D189" t="s">
        <v>597</v>
      </c>
    </row>
    <row r="190" spans="1:4" x14ac:dyDescent="0.25">
      <c r="A190" t="s">
        <v>223</v>
      </c>
      <c r="C190" t="s">
        <v>852</v>
      </c>
      <c r="D190" t="s">
        <v>658</v>
      </c>
    </row>
    <row r="191" spans="1:4" x14ac:dyDescent="0.25">
      <c r="A191" t="s">
        <v>224</v>
      </c>
      <c r="C191" t="s">
        <v>853</v>
      </c>
      <c r="D191" t="s">
        <v>854</v>
      </c>
    </row>
    <row r="192" spans="1:4" x14ac:dyDescent="0.25">
      <c r="A192" t="s">
        <v>225</v>
      </c>
      <c r="C192" t="s">
        <v>855</v>
      </c>
      <c r="D192" t="s">
        <v>856</v>
      </c>
    </row>
    <row r="193" spans="1:4" x14ac:dyDescent="0.25">
      <c r="A193" t="s">
        <v>226</v>
      </c>
      <c r="C193" t="s">
        <v>857</v>
      </c>
      <c r="D193" t="s">
        <v>641</v>
      </c>
    </row>
    <row r="194" spans="1:4" x14ac:dyDescent="0.25">
      <c r="A194" t="s">
        <v>227</v>
      </c>
      <c r="C194" t="s">
        <v>858</v>
      </c>
      <c r="D194" t="s">
        <v>859</v>
      </c>
    </row>
    <row r="195" spans="1:4" x14ac:dyDescent="0.25">
      <c r="A195" t="s">
        <v>228</v>
      </c>
      <c r="C195" t="s">
        <v>860</v>
      </c>
      <c r="D195" t="s">
        <v>861</v>
      </c>
    </row>
    <row r="196" spans="1:4" x14ac:dyDescent="0.25">
      <c r="A196" t="s">
        <v>229</v>
      </c>
      <c r="C196" t="s">
        <v>862</v>
      </c>
      <c r="D196" t="s">
        <v>863</v>
      </c>
    </row>
    <row r="197" spans="1:4" x14ac:dyDescent="0.25">
      <c r="A197" t="s">
        <v>230</v>
      </c>
      <c r="C197" t="s">
        <v>864</v>
      </c>
      <c r="D197" t="s">
        <v>557</v>
      </c>
    </row>
    <row r="198" spans="1:4" x14ac:dyDescent="0.25">
      <c r="A198" t="s">
        <v>231</v>
      </c>
      <c r="C198" t="s">
        <v>865</v>
      </c>
      <c r="D198">
        <v>0.2</v>
      </c>
    </row>
    <row r="199" spans="1:4" x14ac:dyDescent="0.25">
      <c r="A199" t="s">
        <v>232</v>
      </c>
      <c r="C199" t="s">
        <v>866</v>
      </c>
      <c r="D199" t="s">
        <v>581</v>
      </c>
    </row>
    <row r="200" spans="1:4" x14ac:dyDescent="0.25">
      <c r="A200" t="s">
        <v>233</v>
      </c>
      <c r="C200" t="s">
        <v>867</v>
      </c>
      <c r="D200" t="s">
        <v>662</v>
      </c>
    </row>
    <row r="201" spans="1:4" x14ac:dyDescent="0.25">
      <c r="A201" t="s">
        <v>234</v>
      </c>
      <c r="C201" t="s">
        <v>868</v>
      </c>
      <c r="D201">
        <v>2.9</v>
      </c>
    </row>
    <row r="202" spans="1:4" x14ac:dyDescent="0.25">
      <c r="A202" t="s">
        <v>235</v>
      </c>
      <c r="C202" t="s">
        <v>869</v>
      </c>
      <c r="D202" t="s">
        <v>791</v>
      </c>
    </row>
    <row r="203" spans="1:4" x14ac:dyDescent="0.25">
      <c r="A203" t="s">
        <v>236</v>
      </c>
      <c r="C203" t="s">
        <v>870</v>
      </c>
      <c r="D203" t="s">
        <v>627</v>
      </c>
    </row>
    <row r="204" spans="1:4" x14ac:dyDescent="0.25">
      <c r="A204" t="s">
        <v>237</v>
      </c>
      <c r="C204" t="s">
        <v>871</v>
      </c>
      <c r="D204" t="s">
        <v>872</v>
      </c>
    </row>
    <row r="205" spans="1:4" x14ac:dyDescent="0.25">
      <c r="A205" t="s">
        <v>238</v>
      </c>
      <c r="C205" t="s">
        <v>873</v>
      </c>
      <c r="D205" t="s">
        <v>606</v>
      </c>
    </row>
    <row r="206" spans="1:4" x14ac:dyDescent="0.25">
      <c r="A206" t="s">
        <v>239</v>
      </c>
      <c r="C206" t="s">
        <v>874</v>
      </c>
      <c r="D206" t="s">
        <v>875</v>
      </c>
    </row>
    <row r="207" spans="1:4" x14ac:dyDescent="0.25">
      <c r="A207" t="s">
        <v>240</v>
      </c>
      <c r="C207" t="s">
        <v>876</v>
      </c>
      <c r="D207" t="s">
        <v>791</v>
      </c>
    </row>
    <row r="208" spans="1:4" x14ac:dyDescent="0.25">
      <c r="A208" t="s">
        <v>241</v>
      </c>
      <c r="C208" t="s">
        <v>877</v>
      </c>
      <c r="D208" t="s">
        <v>588</v>
      </c>
    </row>
    <row r="209" spans="1:4" x14ac:dyDescent="0.25">
      <c r="A209" t="s">
        <v>242</v>
      </c>
      <c r="C209" t="s">
        <v>878</v>
      </c>
      <c r="D209" t="s">
        <v>879</v>
      </c>
    </row>
    <row r="210" spans="1:4" x14ac:dyDescent="0.25">
      <c r="A210" t="s">
        <v>243</v>
      </c>
      <c r="C210" t="s">
        <v>880</v>
      </c>
      <c r="D210" t="s">
        <v>881</v>
      </c>
    </row>
    <row r="211" spans="1:4" x14ac:dyDescent="0.25">
      <c r="A211" t="s">
        <v>244</v>
      </c>
      <c r="C211" t="s">
        <v>882</v>
      </c>
      <c r="D211" t="s">
        <v>883</v>
      </c>
    </row>
    <row r="212" spans="1:4" x14ac:dyDescent="0.25">
      <c r="A212" t="s">
        <v>245</v>
      </c>
      <c r="C212" t="s">
        <v>884</v>
      </c>
      <c r="D212" t="s">
        <v>885</v>
      </c>
    </row>
    <row r="213" spans="1:4" x14ac:dyDescent="0.25">
      <c r="A213" t="s">
        <v>246</v>
      </c>
      <c r="C213" t="s">
        <v>886</v>
      </c>
      <c r="D213" t="s">
        <v>887</v>
      </c>
    </row>
    <row r="214" spans="1:4" x14ac:dyDescent="0.25">
      <c r="A214" t="s">
        <v>247</v>
      </c>
      <c r="C214" t="s">
        <v>888</v>
      </c>
      <c r="D214" t="s">
        <v>889</v>
      </c>
    </row>
    <row r="215" spans="1:4" x14ac:dyDescent="0.25">
      <c r="A215" t="s">
        <v>248</v>
      </c>
      <c r="C215" t="s">
        <v>890</v>
      </c>
      <c r="D215">
        <v>3.14</v>
      </c>
    </row>
    <row r="216" spans="1:4" x14ac:dyDescent="0.25">
      <c r="A216" t="s">
        <v>249</v>
      </c>
      <c r="C216" t="s">
        <v>891</v>
      </c>
      <c r="D216" t="s">
        <v>892</v>
      </c>
    </row>
    <row r="217" spans="1:4" x14ac:dyDescent="0.25">
      <c r="A217" t="s">
        <v>250</v>
      </c>
      <c r="C217" t="s">
        <v>893</v>
      </c>
      <c r="D217" t="s">
        <v>894</v>
      </c>
    </row>
    <row r="218" spans="1:4" x14ac:dyDescent="0.25">
      <c r="A218" t="s">
        <v>251</v>
      </c>
      <c r="C218" t="s">
        <v>895</v>
      </c>
      <c r="D218" t="s">
        <v>551</v>
      </c>
    </row>
    <row r="219" spans="1:4" x14ac:dyDescent="0.25">
      <c r="A219" t="s">
        <v>252</v>
      </c>
      <c r="C219" t="s">
        <v>896</v>
      </c>
      <c r="D219" t="s">
        <v>817</v>
      </c>
    </row>
    <row r="220" spans="1:4" x14ac:dyDescent="0.25">
      <c r="A220" t="s">
        <v>253</v>
      </c>
      <c r="C220" t="s">
        <v>897</v>
      </c>
      <c r="D220" t="s">
        <v>898</v>
      </c>
    </row>
    <row r="221" spans="1:4" x14ac:dyDescent="0.25">
      <c r="A221" t="s">
        <v>254</v>
      </c>
      <c r="C221" t="s">
        <v>899</v>
      </c>
      <c r="D221" t="s">
        <v>900</v>
      </c>
    </row>
    <row r="222" spans="1:4" x14ac:dyDescent="0.25">
      <c r="A222" t="s">
        <v>255</v>
      </c>
      <c r="C222" t="s">
        <v>901</v>
      </c>
      <c r="D222" t="s">
        <v>902</v>
      </c>
    </row>
    <row r="223" spans="1:4" x14ac:dyDescent="0.25">
      <c r="A223" t="s">
        <v>256</v>
      </c>
      <c r="C223" t="s">
        <v>903</v>
      </c>
      <c r="D223" t="s">
        <v>904</v>
      </c>
    </row>
    <row r="224" spans="1:4" x14ac:dyDescent="0.25">
      <c r="A224" t="s">
        <v>257</v>
      </c>
      <c r="C224" t="s">
        <v>905</v>
      </c>
      <c r="D224" t="s">
        <v>906</v>
      </c>
    </row>
    <row r="225" spans="1:4" x14ac:dyDescent="0.25">
      <c r="A225" t="s">
        <v>258</v>
      </c>
      <c r="C225" t="s">
        <v>907</v>
      </c>
      <c r="D225" t="s">
        <v>781</v>
      </c>
    </row>
    <row r="226" spans="1:4" x14ac:dyDescent="0.25">
      <c r="A226" t="s">
        <v>259</v>
      </c>
      <c r="C226" t="s">
        <v>908</v>
      </c>
      <c r="D226" t="s">
        <v>909</v>
      </c>
    </row>
    <row r="227" spans="1:4" x14ac:dyDescent="0.25">
      <c r="A227" t="s">
        <v>260</v>
      </c>
      <c r="C227" t="s">
        <v>910</v>
      </c>
      <c r="D227" t="s">
        <v>635</v>
      </c>
    </row>
    <row r="228" spans="1:4" x14ac:dyDescent="0.25">
      <c r="A228" t="s">
        <v>261</v>
      </c>
      <c r="C228" t="s">
        <v>911</v>
      </c>
      <c r="D228" t="s">
        <v>912</v>
      </c>
    </row>
    <row r="229" spans="1:4" x14ac:dyDescent="0.25">
      <c r="A229" t="s">
        <v>262</v>
      </c>
      <c r="C229" t="s">
        <v>913</v>
      </c>
      <c r="D229" t="s">
        <v>914</v>
      </c>
    </row>
    <row r="230" spans="1:4" x14ac:dyDescent="0.25">
      <c r="A230" t="s">
        <v>263</v>
      </c>
      <c r="C230" t="s">
        <v>915</v>
      </c>
      <c r="D230" t="s">
        <v>916</v>
      </c>
    </row>
    <row r="231" spans="1:4" x14ac:dyDescent="0.25">
      <c r="A231" t="s">
        <v>264</v>
      </c>
      <c r="C231" t="s">
        <v>917</v>
      </c>
      <c r="D231" t="s">
        <v>918</v>
      </c>
    </row>
    <row r="232" spans="1:4" x14ac:dyDescent="0.25">
      <c r="A232" t="s">
        <v>265</v>
      </c>
      <c r="C232" t="s">
        <v>919</v>
      </c>
      <c r="D232" t="s">
        <v>920</v>
      </c>
    </row>
    <row r="233" spans="1:4" x14ac:dyDescent="0.25">
      <c r="A233" t="s">
        <v>266</v>
      </c>
      <c r="C233" t="s">
        <v>921</v>
      </c>
      <c r="D233" t="s">
        <v>922</v>
      </c>
    </row>
    <row r="234" spans="1:4" x14ac:dyDescent="0.25">
      <c r="A234" t="s">
        <v>267</v>
      </c>
      <c r="C234" t="s">
        <v>923</v>
      </c>
      <c r="D234" t="s">
        <v>654</v>
      </c>
    </row>
    <row r="235" spans="1:4" x14ac:dyDescent="0.25">
      <c r="A235" t="s">
        <v>268</v>
      </c>
      <c r="C235" t="s">
        <v>924</v>
      </c>
      <c r="D235" t="s">
        <v>925</v>
      </c>
    </row>
    <row r="236" spans="1:4" x14ac:dyDescent="0.25">
      <c r="A236" t="s">
        <v>269</v>
      </c>
      <c r="C236" t="s">
        <v>926</v>
      </c>
      <c r="D236" t="s">
        <v>927</v>
      </c>
    </row>
    <row r="237" spans="1:4" x14ac:dyDescent="0.25">
      <c r="A237" t="s">
        <v>270</v>
      </c>
      <c r="C237" t="s">
        <v>928</v>
      </c>
      <c r="D237" t="s">
        <v>662</v>
      </c>
    </row>
    <row r="238" spans="1:4" x14ac:dyDescent="0.25">
      <c r="A238" t="s">
        <v>271</v>
      </c>
      <c r="C238" t="s">
        <v>929</v>
      </c>
      <c r="D238" t="s">
        <v>930</v>
      </c>
    </row>
    <row r="239" spans="1:4" x14ac:dyDescent="0.25">
      <c r="A239" t="s">
        <v>272</v>
      </c>
      <c r="C239" t="s">
        <v>931</v>
      </c>
      <c r="D239" t="s">
        <v>932</v>
      </c>
    </row>
    <row r="240" spans="1:4" x14ac:dyDescent="0.25">
      <c r="A240" t="s">
        <v>273</v>
      </c>
      <c r="C240" t="s">
        <v>933</v>
      </c>
      <c r="D240" t="s">
        <v>934</v>
      </c>
    </row>
    <row r="241" spans="1:4" x14ac:dyDescent="0.25">
      <c r="A241" t="s">
        <v>274</v>
      </c>
      <c r="C241" t="s">
        <v>935</v>
      </c>
      <c r="D241" t="s">
        <v>936</v>
      </c>
    </row>
    <row r="242" spans="1:4" x14ac:dyDescent="0.25">
      <c r="A242" t="s">
        <v>275</v>
      </c>
      <c r="C242" t="s">
        <v>937</v>
      </c>
      <c r="D242" t="s">
        <v>938</v>
      </c>
    </row>
    <row r="243" spans="1:4" x14ac:dyDescent="0.25">
      <c r="A243" t="s">
        <v>276</v>
      </c>
      <c r="C243" t="s">
        <v>939</v>
      </c>
      <c r="D243" t="s">
        <v>940</v>
      </c>
    </row>
    <row r="244" spans="1:4" x14ac:dyDescent="0.25">
      <c r="A244" t="s">
        <v>277</v>
      </c>
      <c r="C244" t="s">
        <v>941</v>
      </c>
      <c r="D244">
        <v>3.7</v>
      </c>
    </row>
    <row r="245" spans="1:4" x14ac:dyDescent="0.25">
      <c r="A245" t="s">
        <v>278</v>
      </c>
      <c r="C245" t="s">
        <v>942</v>
      </c>
      <c r="D245" t="s">
        <v>943</v>
      </c>
    </row>
    <row r="246" spans="1:4" x14ac:dyDescent="0.25">
      <c r="A246" t="s">
        <v>279</v>
      </c>
      <c r="C246" t="s">
        <v>944</v>
      </c>
      <c r="D246" t="s">
        <v>934</v>
      </c>
    </row>
    <row r="247" spans="1:4" x14ac:dyDescent="0.25">
      <c r="A247" t="s">
        <v>280</v>
      </c>
      <c r="C247" t="s">
        <v>945</v>
      </c>
      <c r="D247" t="s">
        <v>946</v>
      </c>
    </row>
    <row r="248" spans="1:4" x14ac:dyDescent="0.25">
      <c r="A248" t="s">
        <v>281</v>
      </c>
      <c r="C248" t="s">
        <v>947</v>
      </c>
      <c r="D248" t="s">
        <v>948</v>
      </c>
    </row>
    <row r="249" spans="1:4" x14ac:dyDescent="0.25">
      <c r="A249" t="s">
        <v>282</v>
      </c>
      <c r="C249" t="s">
        <v>949</v>
      </c>
      <c r="D249" t="s">
        <v>940</v>
      </c>
    </row>
    <row r="250" spans="1:4" x14ac:dyDescent="0.25">
      <c r="A250" t="s">
        <v>283</v>
      </c>
      <c r="C250" t="s">
        <v>28</v>
      </c>
      <c r="D250" t="s">
        <v>950</v>
      </c>
    </row>
    <row r="251" spans="1:4" x14ac:dyDescent="0.25">
      <c r="A251" t="s">
        <v>284</v>
      </c>
      <c r="C251" t="s">
        <v>951</v>
      </c>
      <c r="D251" t="s">
        <v>952</v>
      </c>
    </row>
    <row r="252" spans="1:4" x14ac:dyDescent="0.25">
      <c r="A252" t="s">
        <v>285</v>
      </c>
      <c r="C252" t="s">
        <v>953</v>
      </c>
      <c r="D252">
        <v>0.46</v>
      </c>
    </row>
    <row r="253" spans="1:4" x14ac:dyDescent="0.25">
      <c r="A253" t="s">
        <v>286</v>
      </c>
      <c r="C253" t="s">
        <v>33</v>
      </c>
      <c r="D253" t="s">
        <v>954</v>
      </c>
    </row>
    <row r="254" spans="1:4" x14ac:dyDescent="0.25">
      <c r="A254" t="s">
        <v>287</v>
      </c>
      <c r="C254" t="s">
        <v>955</v>
      </c>
      <c r="D254" t="s">
        <v>604</v>
      </c>
    </row>
    <row r="255" spans="1:4" x14ac:dyDescent="0.25">
      <c r="A255" t="s">
        <v>288</v>
      </c>
      <c r="C255" t="s">
        <v>956</v>
      </c>
      <c r="D255">
        <v>23</v>
      </c>
    </row>
    <row r="256" spans="1:4" x14ac:dyDescent="0.25">
      <c r="A256" t="s">
        <v>289</v>
      </c>
      <c r="C256" t="s">
        <v>26</v>
      </c>
      <c r="D256" t="s">
        <v>748</v>
      </c>
    </row>
    <row r="257" spans="1:4" x14ac:dyDescent="0.25">
      <c r="A257" t="s">
        <v>290</v>
      </c>
      <c r="C257" t="s">
        <v>957</v>
      </c>
      <c r="D257" t="s">
        <v>952</v>
      </c>
    </row>
    <row r="258" spans="1:4" x14ac:dyDescent="0.25">
      <c r="A258" t="s">
        <v>291</v>
      </c>
      <c r="C258" t="s">
        <v>958</v>
      </c>
      <c r="D258" t="s">
        <v>678</v>
      </c>
    </row>
    <row r="259" spans="1:4" x14ac:dyDescent="0.25">
      <c r="A259" t="s">
        <v>292</v>
      </c>
      <c r="C259" t="s">
        <v>959</v>
      </c>
      <c r="D259" t="s">
        <v>960</v>
      </c>
    </row>
    <row r="260" spans="1:4" x14ac:dyDescent="0.25">
      <c r="A260" t="s">
        <v>293</v>
      </c>
      <c r="C260" t="s">
        <v>961</v>
      </c>
      <c r="D260" t="s">
        <v>962</v>
      </c>
    </row>
    <row r="261" spans="1:4" x14ac:dyDescent="0.25">
      <c r="A261" t="s">
        <v>294</v>
      </c>
      <c r="C261" t="s">
        <v>963</v>
      </c>
      <c r="D261">
        <v>2.6</v>
      </c>
    </row>
    <row r="262" spans="1:4" x14ac:dyDescent="0.25">
      <c r="A262" t="s">
        <v>295</v>
      </c>
      <c r="C262" t="s">
        <v>964</v>
      </c>
      <c r="D262" t="s">
        <v>581</v>
      </c>
    </row>
    <row r="263" spans="1:4" x14ac:dyDescent="0.25">
      <c r="A263" t="s">
        <v>296</v>
      </c>
      <c r="C263" t="s">
        <v>965</v>
      </c>
      <c r="D263" t="s">
        <v>740</v>
      </c>
    </row>
    <row r="264" spans="1:4" x14ac:dyDescent="0.25">
      <c r="A264" t="s">
        <v>297</v>
      </c>
      <c r="C264" t="s">
        <v>966</v>
      </c>
      <c r="D264" t="s">
        <v>536</v>
      </c>
    </row>
    <row r="265" spans="1:4" x14ac:dyDescent="0.25">
      <c r="A265" t="s">
        <v>298</v>
      </c>
      <c r="C265" t="s">
        <v>967</v>
      </c>
      <c r="D265" t="s">
        <v>968</v>
      </c>
    </row>
    <row r="266" spans="1:4" x14ac:dyDescent="0.25">
      <c r="A266" t="s">
        <v>299</v>
      </c>
      <c r="C266" t="s">
        <v>969</v>
      </c>
      <c r="D266" t="s">
        <v>774</v>
      </c>
    </row>
    <row r="267" spans="1:4" x14ac:dyDescent="0.25">
      <c r="A267" t="s">
        <v>300</v>
      </c>
      <c r="C267" t="s">
        <v>970</v>
      </c>
      <c r="D267" t="s">
        <v>971</v>
      </c>
    </row>
    <row r="268" spans="1:4" x14ac:dyDescent="0.25">
      <c r="A268" t="s">
        <v>301</v>
      </c>
      <c r="C268" t="s">
        <v>972</v>
      </c>
      <c r="D268" t="s">
        <v>973</v>
      </c>
    </row>
    <row r="269" spans="1:4" x14ac:dyDescent="0.25">
      <c r="A269" t="s">
        <v>302</v>
      </c>
      <c r="C269" t="s">
        <v>974</v>
      </c>
      <c r="D269" t="s">
        <v>641</v>
      </c>
    </row>
    <row r="270" spans="1:4" x14ac:dyDescent="0.25">
      <c r="A270" t="s">
        <v>303</v>
      </c>
      <c r="C270" t="s">
        <v>975</v>
      </c>
      <c r="D270" t="s">
        <v>976</v>
      </c>
    </row>
    <row r="271" spans="1:4" x14ac:dyDescent="0.25">
      <c r="A271" t="s">
        <v>304</v>
      </c>
      <c r="C271" t="s">
        <v>977</v>
      </c>
      <c r="D271" t="s">
        <v>978</v>
      </c>
    </row>
    <row r="272" spans="1:4" x14ac:dyDescent="0.25">
      <c r="A272" t="s">
        <v>305</v>
      </c>
      <c r="C272" t="s">
        <v>979</v>
      </c>
      <c r="D272" t="s">
        <v>980</v>
      </c>
    </row>
    <row r="273" spans="1:4" x14ac:dyDescent="0.25">
      <c r="A273" t="s">
        <v>306</v>
      </c>
      <c r="C273" t="s">
        <v>981</v>
      </c>
      <c r="D273" t="s">
        <v>982</v>
      </c>
    </row>
    <row r="274" spans="1:4" x14ac:dyDescent="0.25">
      <c r="A274" t="s">
        <v>307</v>
      </c>
      <c r="C274" t="s">
        <v>983</v>
      </c>
      <c r="D274" t="s">
        <v>984</v>
      </c>
    </row>
    <row r="275" spans="1:4" x14ac:dyDescent="0.25">
      <c r="A275" t="s">
        <v>308</v>
      </c>
      <c r="C275" t="s">
        <v>985</v>
      </c>
      <c r="D275" t="s">
        <v>986</v>
      </c>
    </row>
    <row r="276" spans="1:4" x14ac:dyDescent="0.25">
      <c r="A276" t="s">
        <v>309</v>
      </c>
      <c r="C276" t="s">
        <v>987</v>
      </c>
      <c r="D276" t="s">
        <v>988</v>
      </c>
    </row>
    <row r="277" spans="1:4" x14ac:dyDescent="0.25">
      <c r="A277" t="s">
        <v>310</v>
      </c>
      <c r="C277" t="s">
        <v>989</v>
      </c>
      <c r="D277" t="s">
        <v>990</v>
      </c>
    </row>
    <row r="278" spans="1:4" x14ac:dyDescent="0.25">
      <c r="A278" t="s">
        <v>311</v>
      </c>
      <c r="C278" t="s">
        <v>21</v>
      </c>
      <c r="D278" t="s">
        <v>817</v>
      </c>
    </row>
    <row r="279" spans="1:4" x14ac:dyDescent="0.25">
      <c r="A279" t="s">
        <v>312</v>
      </c>
      <c r="C279" t="s">
        <v>991</v>
      </c>
      <c r="D279" t="s">
        <v>992</v>
      </c>
    </row>
    <row r="280" spans="1:4" x14ac:dyDescent="0.25">
      <c r="A280" t="s">
        <v>313</v>
      </c>
      <c r="C280" t="s">
        <v>993</v>
      </c>
      <c r="D280" t="s">
        <v>994</v>
      </c>
    </row>
    <row r="281" spans="1:4" x14ac:dyDescent="0.25">
      <c r="A281" t="s">
        <v>314</v>
      </c>
      <c r="C281" t="s">
        <v>995</v>
      </c>
      <c r="D281" t="s">
        <v>588</v>
      </c>
    </row>
    <row r="282" spans="1:4" x14ac:dyDescent="0.25">
      <c r="A282" t="s">
        <v>315</v>
      </c>
      <c r="C282" t="s">
        <v>996</v>
      </c>
      <c r="D282">
        <v>3.11</v>
      </c>
    </row>
    <row r="283" spans="1:4" x14ac:dyDescent="0.25">
      <c r="A283" t="s">
        <v>316</v>
      </c>
      <c r="C283" t="s">
        <v>997</v>
      </c>
      <c r="D283" t="s">
        <v>576</v>
      </c>
    </row>
    <row r="284" spans="1:4" x14ac:dyDescent="0.25">
      <c r="A284" t="s">
        <v>317</v>
      </c>
      <c r="C284" t="s">
        <v>998</v>
      </c>
      <c r="D284" t="s">
        <v>999</v>
      </c>
    </row>
    <row r="285" spans="1:4" x14ac:dyDescent="0.25">
      <c r="A285" t="s">
        <v>318</v>
      </c>
      <c r="C285" t="s">
        <v>1000</v>
      </c>
      <c r="D285" t="s">
        <v>1001</v>
      </c>
    </row>
    <row r="286" spans="1:4" x14ac:dyDescent="0.25">
      <c r="A286" t="s">
        <v>319</v>
      </c>
      <c r="C286" t="s">
        <v>1002</v>
      </c>
      <c r="D286" t="s">
        <v>1003</v>
      </c>
    </row>
    <row r="287" spans="1:4" x14ac:dyDescent="0.25">
      <c r="A287" t="s">
        <v>320</v>
      </c>
      <c r="C287" t="s">
        <v>1004</v>
      </c>
      <c r="D287" t="s">
        <v>1005</v>
      </c>
    </row>
    <row r="288" spans="1:4" x14ac:dyDescent="0.25">
      <c r="A288" t="s">
        <v>321</v>
      </c>
      <c r="C288" t="s">
        <v>1006</v>
      </c>
      <c r="D288" t="s">
        <v>1007</v>
      </c>
    </row>
    <row r="289" spans="1:4" x14ac:dyDescent="0.25">
      <c r="A289" t="s">
        <v>322</v>
      </c>
      <c r="C289" t="s">
        <v>1008</v>
      </c>
      <c r="D289" t="s">
        <v>994</v>
      </c>
    </row>
    <row r="290" spans="1:4" x14ac:dyDescent="0.25">
      <c r="A290" t="s">
        <v>323</v>
      </c>
      <c r="C290" t="s">
        <v>1009</v>
      </c>
      <c r="D290" t="s">
        <v>1010</v>
      </c>
    </row>
    <row r="291" spans="1:4" x14ac:dyDescent="0.25">
      <c r="A291" t="s">
        <v>324</v>
      </c>
      <c r="C291" t="s">
        <v>1011</v>
      </c>
      <c r="D291" t="s">
        <v>1012</v>
      </c>
    </row>
    <row r="292" spans="1:4" x14ac:dyDescent="0.25">
      <c r="A292" t="s">
        <v>325</v>
      </c>
      <c r="C292" t="s">
        <v>1013</v>
      </c>
      <c r="D292" t="s">
        <v>551</v>
      </c>
    </row>
    <row r="293" spans="1:4" x14ac:dyDescent="0.25">
      <c r="A293" t="s">
        <v>326</v>
      </c>
      <c r="C293" t="s">
        <v>1014</v>
      </c>
      <c r="D293" t="s">
        <v>946</v>
      </c>
    </row>
    <row r="294" spans="1:4" x14ac:dyDescent="0.25">
      <c r="A294" t="s">
        <v>327</v>
      </c>
      <c r="C294" t="s">
        <v>1015</v>
      </c>
      <c r="D294" t="s">
        <v>1016</v>
      </c>
    </row>
    <row r="295" spans="1:4" x14ac:dyDescent="0.25">
      <c r="A295" t="s">
        <v>328</v>
      </c>
      <c r="C295" t="s">
        <v>1017</v>
      </c>
      <c r="D295" t="s">
        <v>1018</v>
      </c>
    </row>
    <row r="296" spans="1:4" x14ac:dyDescent="0.25">
      <c r="A296" t="s">
        <v>329</v>
      </c>
      <c r="C296" t="s">
        <v>1019</v>
      </c>
      <c r="D296" t="s">
        <v>1020</v>
      </c>
    </row>
    <row r="297" spans="1:4" x14ac:dyDescent="0.25">
      <c r="A297" t="s">
        <v>330</v>
      </c>
      <c r="C297" t="s">
        <v>1021</v>
      </c>
      <c r="D297" t="s">
        <v>1022</v>
      </c>
    </row>
    <row r="298" spans="1:4" x14ac:dyDescent="0.25">
      <c r="A298" t="s">
        <v>331</v>
      </c>
      <c r="C298" t="s">
        <v>1023</v>
      </c>
      <c r="D298" t="s">
        <v>1024</v>
      </c>
    </row>
    <row r="299" spans="1:4" x14ac:dyDescent="0.25">
      <c r="A299" t="s">
        <v>332</v>
      </c>
      <c r="C299" t="s">
        <v>1025</v>
      </c>
      <c r="D299" t="s">
        <v>1026</v>
      </c>
    </row>
    <row r="300" spans="1:4" x14ac:dyDescent="0.25">
      <c r="A300" t="s">
        <v>333</v>
      </c>
      <c r="C300" t="s">
        <v>1027</v>
      </c>
      <c r="D300" t="s">
        <v>1028</v>
      </c>
    </row>
    <row r="301" spans="1:4" x14ac:dyDescent="0.25">
      <c r="A301" t="s">
        <v>334</v>
      </c>
      <c r="C301" t="s">
        <v>1029</v>
      </c>
      <c r="D301">
        <v>2.21</v>
      </c>
    </row>
    <row r="302" spans="1:4" x14ac:dyDescent="0.25">
      <c r="A302" t="s">
        <v>335</v>
      </c>
      <c r="C302" t="s">
        <v>1030</v>
      </c>
      <c r="D302" t="s">
        <v>999</v>
      </c>
    </row>
    <row r="303" spans="1:4" x14ac:dyDescent="0.25">
      <c r="A303" t="s">
        <v>336</v>
      </c>
      <c r="C303" t="s">
        <v>1031</v>
      </c>
      <c r="D303" t="s">
        <v>1032</v>
      </c>
    </row>
    <row r="304" spans="1:4" x14ac:dyDescent="0.25">
      <c r="A304" t="s">
        <v>337</v>
      </c>
      <c r="C304" t="s">
        <v>1033</v>
      </c>
      <c r="D304" t="s">
        <v>1034</v>
      </c>
    </row>
    <row r="305" spans="1:4" x14ac:dyDescent="0.25">
      <c r="A305" t="s">
        <v>338</v>
      </c>
      <c r="C305" t="s">
        <v>1035</v>
      </c>
      <c r="D305" t="s">
        <v>1036</v>
      </c>
    </row>
    <row r="306" spans="1:4" x14ac:dyDescent="0.25">
      <c r="A306" t="s">
        <v>339</v>
      </c>
      <c r="C306" t="s">
        <v>1037</v>
      </c>
      <c r="D306" t="s">
        <v>572</v>
      </c>
    </row>
    <row r="307" spans="1:4" x14ac:dyDescent="0.25">
      <c r="A307" t="s">
        <v>340</v>
      </c>
      <c r="C307" t="s">
        <v>1038</v>
      </c>
      <c r="D307" t="s">
        <v>1039</v>
      </c>
    </row>
    <row r="308" spans="1:4" x14ac:dyDescent="0.25">
      <c r="A308" t="s">
        <v>341</v>
      </c>
      <c r="C308" t="s">
        <v>1040</v>
      </c>
      <c r="D308" t="s">
        <v>606</v>
      </c>
    </row>
    <row r="309" spans="1:4" x14ac:dyDescent="0.25">
      <c r="A309" t="s">
        <v>342</v>
      </c>
      <c r="C309" t="s">
        <v>1041</v>
      </c>
      <c r="D309" t="s">
        <v>639</v>
      </c>
    </row>
    <row r="310" spans="1:4" x14ac:dyDescent="0.25">
      <c r="A310" t="s">
        <v>343</v>
      </c>
      <c r="C310" t="s">
        <v>1042</v>
      </c>
      <c r="D310" t="s">
        <v>1043</v>
      </c>
    </row>
    <row r="311" spans="1:4" x14ac:dyDescent="0.25">
      <c r="A311" t="s">
        <v>344</v>
      </c>
      <c r="C311" t="s">
        <v>1044</v>
      </c>
      <c r="D311" t="s">
        <v>1045</v>
      </c>
    </row>
    <row r="312" spans="1:4" x14ac:dyDescent="0.25">
      <c r="A312" t="s">
        <v>345</v>
      </c>
      <c r="C312" t="s">
        <v>1046</v>
      </c>
      <c r="D312" t="s">
        <v>1047</v>
      </c>
    </row>
    <row r="313" spans="1:4" x14ac:dyDescent="0.25">
      <c r="A313" t="s">
        <v>346</v>
      </c>
      <c r="C313" t="s">
        <v>1048</v>
      </c>
      <c r="D313">
        <v>2023.6</v>
      </c>
    </row>
    <row r="314" spans="1:4" x14ac:dyDescent="0.25">
      <c r="A314" t="s">
        <v>347</v>
      </c>
      <c r="C314" t="s">
        <v>1049</v>
      </c>
      <c r="D314" t="s">
        <v>912</v>
      </c>
    </row>
    <row r="315" spans="1:4" x14ac:dyDescent="0.25">
      <c r="A315" t="s">
        <v>348</v>
      </c>
      <c r="C315" t="s">
        <v>1050</v>
      </c>
      <c r="D315" t="s">
        <v>742</v>
      </c>
    </row>
    <row r="316" spans="1:4" x14ac:dyDescent="0.25">
      <c r="A316" t="s">
        <v>349</v>
      </c>
      <c r="C316" t="s">
        <v>1051</v>
      </c>
      <c r="D316" t="s">
        <v>1052</v>
      </c>
    </row>
    <row r="317" spans="1:4" x14ac:dyDescent="0.25">
      <c r="A317" t="s">
        <v>350</v>
      </c>
      <c r="C317" t="s">
        <v>1053</v>
      </c>
      <c r="D317" t="s">
        <v>662</v>
      </c>
    </row>
    <row r="318" spans="1:4" x14ac:dyDescent="0.25">
      <c r="A318" t="s">
        <v>351</v>
      </c>
      <c r="C318" t="s">
        <v>1054</v>
      </c>
      <c r="D318" t="s">
        <v>952</v>
      </c>
    </row>
    <row r="319" spans="1:4" x14ac:dyDescent="0.25">
      <c r="A319" t="s">
        <v>352</v>
      </c>
      <c r="C319" t="s">
        <v>1055</v>
      </c>
      <c r="D319" t="s">
        <v>1056</v>
      </c>
    </row>
    <row r="320" spans="1:4" x14ac:dyDescent="0.25">
      <c r="A320" t="s">
        <v>353</v>
      </c>
      <c r="C320" t="s">
        <v>1057</v>
      </c>
      <c r="D320" t="s">
        <v>610</v>
      </c>
    </row>
    <row r="321" spans="1:4" x14ac:dyDescent="0.25">
      <c r="A321" t="s">
        <v>354</v>
      </c>
      <c r="C321" t="s">
        <v>1058</v>
      </c>
      <c r="D321" t="s">
        <v>1059</v>
      </c>
    </row>
    <row r="322" spans="1:4" x14ac:dyDescent="0.25">
      <c r="A322" t="s">
        <v>355</v>
      </c>
      <c r="C322" t="s">
        <v>1060</v>
      </c>
      <c r="D322" t="s">
        <v>639</v>
      </c>
    </row>
    <row r="323" spans="1:4" x14ac:dyDescent="0.25">
      <c r="A323" t="s">
        <v>356</v>
      </c>
      <c r="C323" t="s">
        <v>1061</v>
      </c>
      <c r="D323" t="s">
        <v>1062</v>
      </c>
    </row>
    <row r="324" spans="1:4" x14ac:dyDescent="0.25">
      <c r="A324" t="s">
        <v>357</v>
      </c>
      <c r="C324" t="s">
        <v>1063</v>
      </c>
      <c r="D324" t="s">
        <v>1064</v>
      </c>
    </row>
    <row r="325" spans="1:4" x14ac:dyDescent="0.25">
      <c r="A325" t="s">
        <v>358</v>
      </c>
      <c r="C325" t="s">
        <v>1065</v>
      </c>
      <c r="D325" t="s">
        <v>1066</v>
      </c>
    </row>
    <row r="326" spans="1:4" x14ac:dyDescent="0.25">
      <c r="A326" t="s">
        <v>359</v>
      </c>
      <c r="C326" t="s">
        <v>1067</v>
      </c>
      <c r="D326" t="s">
        <v>885</v>
      </c>
    </row>
    <row r="327" spans="1:4" x14ac:dyDescent="0.25">
      <c r="A327" t="s">
        <v>360</v>
      </c>
      <c r="C327" t="s">
        <v>1068</v>
      </c>
      <c r="D327" t="s">
        <v>538</v>
      </c>
    </row>
    <row r="328" spans="1:4" x14ac:dyDescent="0.25">
      <c r="A328" t="s">
        <v>361</v>
      </c>
      <c r="C328" t="s">
        <v>1069</v>
      </c>
      <c r="D328" t="s">
        <v>980</v>
      </c>
    </row>
    <row r="329" spans="1:4" x14ac:dyDescent="0.25">
      <c r="A329" t="s">
        <v>362</v>
      </c>
      <c r="C329" t="s">
        <v>29</v>
      </c>
      <c r="D329" t="s">
        <v>1070</v>
      </c>
    </row>
    <row r="330" spans="1:4" x14ac:dyDescent="0.25">
      <c r="A330" t="s">
        <v>363</v>
      </c>
      <c r="C330" t="s">
        <v>1071</v>
      </c>
      <c r="D330" t="s">
        <v>999</v>
      </c>
    </row>
    <row r="331" spans="1:4" x14ac:dyDescent="0.25">
      <c r="A331" t="s">
        <v>364</v>
      </c>
      <c r="C331" t="s">
        <v>1072</v>
      </c>
      <c r="D331" t="s">
        <v>830</v>
      </c>
    </row>
    <row r="332" spans="1:4" x14ac:dyDescent="0.25">
      <c r="A332" t="s">
        <v>365</v>
      </c>
      <c r="C332" t="s">
        <v>1073</v>
      </c>
      <c r="D332" t="s">
        <v>946</v>
      </c>
    </row>
    <row r="333" spans="1:4" x14ac:dyDescent="0.25">
      <c r="A333" t="s">
        <v>366</v>
      </c>
      <c r="C333" t="s">
        <v>1074</v>
      </c>
      <c r="D333" t="s">
        <v>604</v>
      </c>
    </row>
    <row r="334" spans="1:4" x14ac:dyDescent="0.25">
      <c r="A334" t="s">
        <v>367</v>
      </c>
      <c r="C334" t="s">
        <v>1075</v>
      </c>
      <c r="D334" t="s">
        <v>1076</v>
      </c>
    </row>
    <row r="335" spans="1:4" x14ac:dyDescent="0.25">
      <c r="A335" t="s">
        <v>368</v>
      </c>
      <c r="C335" t="s">
        <v>1077</v>
      </c>
      <c r="D335" t="s">
        <v>641</v>
      </c>
    </row>
    <row r="336" spans="1:4" x14ac:dyDescent="0.25">
      <c r="A336" t="s">
        <v>369</v>
      </c>
      <c r="C336" t="s">
        <v>1078</v>
      </c>
      <c r="D336" t="s">
        <v>1079</v>
      </c>
    </row>
    <row r="337" spans="1:4" x14ac:dyDescent="0.25">
      <c r="A337" t="s">
        <v>370</v>
      </c>
      <c r="C337" t="s">
        <v>1080</v>
      </c>
      <c r="D337" t="s">
        <v>999</v>
      </c>
    </row>
    <row r="338" spans="1:4" x14ac:dyDescent="0.25">
      <c r="A338" t="s">
        <v>371</v>
      </c>
      <c r="C338" t="s">
        <v>1081</v>
      </c>
      <c r="D338" t="s">
        <v>662</v>
      </c>
    </row>
    <row r="339" spans="1:4" x14ac:dyDescent="0.25">
      <c r="A339" t="s">
        <v>372</v>
      </c>
      <c r="C339" t="s">
        <v>1082</v>
      </c>
      <c r="D339" t="s">
        <v>1083</v>
      </c>
    </row>
    <row r="340" spans="1:4" x14ac:dyDescent="0.25">
      <c r="A340" t="s">
        <v>373</v>
      </c>
      <c r="C340" t="s">
        <v>1084</v>
      </c>
      <c r="D340" t="s">
        <v>1085</v>
      </c>
    </row>
    <row r="341" spans="1:4" x14ac:dyDescent="0.25">
      <c r="A341" t="s">
        <v>374</v>
      </c>
      <c r="C341" t="s">
        <v>1086</v>
      </c>
      <c r="D341" t="s">
        <v>1087</v>
      </c>
    </row>
    <row r="342" spans="1:4" x14ac:dyDescent="0.25">
      <c r="A342" t="s">
        <v>375</v>
      </c>
      <c r="C342" t="s">
        <v>1088</v>
      </c>
      <c r="D342" t="s">
        <v>662</v>
      </c>
    </row>
    <row r="343" spans="1:4" x14ac:dyDescent="0.25">
      <c r="A343" t="s">
        <v>376</v>
      </c>
      <c r="C343" t="s">
        <v>1089</v>
      </c>
      <c r="D343" t="s">
        <v>1090</v>
      </c>
    </row>
    <row r="344" spans="1:4" x14ac:dyDescent="0.25">
      <c r="A344" t="s">
        <v>377</v>
      </c>
      <c r="C344" t="s">
        <v>1091</v>
      </c>
      <c r="D344" t="s">
        <v>918</v>
      </c>
    </row>
    <row r="345" spans="1:4" x14ac:dyDescent="0.25">
      <c r="A345" t="s">
        <v>378</v>
      </c>
      <c r="C345" t="s">
        <v>1092</v>
      </c>
      <c r="D345" t="s">
        <v>588</v>
      </c>
    </row>
    <row r="346" spans="1:4" x14ac:dyDescent="0.25">
      <c r="A346" t="s">
        <v>379</v>
      </c>
      <c r="C346" t="s">
        <v>1093</v>
      </c>
      <c r="D346" t="s">
        <v>1094</v>
      </c>
    </row>
    <row r="347" spans="1:4" x14ac:dyDescent="0.25">
      <c r="A347" t="s">
        <v>380</v>
      </c>
      <c r="C347" t="s">
        <v>1095</v>
      </c>
      <c r="D347" t="s">
        <v>1096</v>
      </c>
    </row>
    <row r="348" spans="1:4" x14ac:dyDescent="0.25">
      <c r="A348" t="s">
        <v>381</v>
      </c>
      <c r="C348" t="s">
        <v>1097</v>
      </c>
      <c r="D348" t="s">
        <v>1098</v>
      </c>
    </row>
    <row r="349" spans="1:4" x14ac:dyDescent="0.25">
      <c r="A349" t="s">
        <v>382</v>
      </c>
      <c r="C349" t="s">
        <v>1099</v>
      </c>
      <c r="D349" t="s">
        <v>811</v>
      </c>
    </row>
    <row r="350" spans="1:4" x14ac:dyDescent="0.25">
      <c r="A350" t="s">
        <v>383</v>
      </c>
      <c r="C350" t="s">
        <v>1100</v>
      </c>
      <c r="D350" t="s">
        <v>1101</v>
      </c>
    </row>
    <row r="351" spans="1:4" x14ac:dyDescent="0.25">
      <c r="A351" t="s">
        <v>384</v>
      </c>
      <c r="C351" t="s">
        <v>1102</v>
      </c>
      <c r="D351" t="s">
        <v>1103</v>
      </c>
    </row>
    <row r="352" spans="1:4" x14ac:dyDescent="0.25">
      <c r="A352" t="s">
        <v>385</v>
      </c>
      <c r="C352" t="s">
        <v>1104</v>
      </c>
      <c r="D352">
        <v>2022.7</v>
      </c>
    </row>
    <row r="353" spans="1:4" x14ac:dyDescent="0.25">
      <c r="A353" t="s">
        <v>386</v>
      </c>
      <c r="C353" t="s">
        <v>1105</v>
      </c>
      <c r="D353" t="s">
        <v>1106</v>
      </c>
    </row>
    <row r="354" spans="1:4" x14ac:dyDescent="0.25">
      <c r="A354" t="s">
        <v>387</v>
      </c>
      <c r="C354" t="s">
        <v>1107</v>
      </c>
      <c r="D354" t="s">
        <v>791</v>
      </c>
    </row>
    <row r="355" spans="1:4" x14ac:dyDescent="0.25">
      <c r="A355" t="s">
        <v>388</v>
      </c>
      <c r="C355" t="s">
        <v>1108</v>
      </c>
      <c r="D355">
        <v>305.10000000000002</v>
      </c>
    </row>
    <row r="356" spans="1:4" x14ac:dyDescent="0.25">
      <c r="A356" t="s">
        <v>389</v>
      </c>
      <c r="C356" t="s">
        <v>1109</v>
      </c>
      <c r="D356" t="s">
        <v>946</v>
      </c>
    </row>
    <row r="357" spans="1:4" x14ac:dyDescent="0.25">
      <c r="A357" t="s">
        <v>390</v>
      </c>
      <c r="C357" t="s">
        <v>1110</v>
      </c>
      <c r="D357" t="s">
        <v>1111</v>
      </c>
    </row>
    <row r="358" spans="1:4" x14ac:dyDescent="0.25">
      <c r="A358" t="s">
        <v>391</v>
      </c>
      <c r="C358" t="s">
        <v>1112</v>
      </c>
      <c r="D358">
        <v>6</v>
      </c>
    </row>
    <row r="359" spans="1:4" x14ac:dyDescent="0.25">
      <c r="A359" t="s">
        <v>392</v>
      </c>
      <c r="C359" t="s">
        <v>1113</v>
      </c>
      <c r="D359" t="s">
        <v>1114</v>
      </c>
    </row>
    <row r="360" spans="1:4" x14ac:dyDescent="0.25">
      <c r="A360" t="s">
        <v>393</v>
      </c>
      <c r="C360" t="s">
        <v>1115</v>
      </c>
      <c r="D360" t="s">
        <v>1052</v>
      </c>
    </row>
    <row r="361" spans="1:4" x14ac:dyDescent="0.25">
      <c r="A361" t="s">
        <v>394</v>
      </c>
      <c r="C361" t="s">
        <v>1116</v>
      </c>
      <c r="D361" t="s">
        <v>946</v>
      </c>
    </row>
    <row r="362" spans="1:4" x14ac:dyDescent="0.25">
      <c r="A362" t="s">
        <v>395</v>
      </c>
      <c r="C362" t="s">
        <v>1117</v>
      </c>
      <c r="D362" t="s">
        <v>635</v>
      </c>
    </row>
    <row r="363" spans="1:4" x14ac:dyDescent="0.25">
      <c r="A363" t="s">
        <v>396</v>
      </c>
      <c r="C363" t="s">
        <v>1118</v>
      </c>
      <c r="D363" t="s">
        <v>1119</v>
      </c>
    </row>
    <row r="364" spans="1:4" x14ac:dyDescent="0.25">
      <c r="A364" t="s">
        <v>397</v>
      </c>
      <c r="C364" t="s">
        <v>1120</v>
      </c>
      <c r="D364" t="s">
        <v>887</v>
      </c>
    </row>
    <row r="365" spans="1:4" x14ac:dyDescent="0.25">
      <c r="A365" t="s">
        <v>398</v>
      </c>
      <c r="C365" t="s">
        <v>1121</v>
      </c>
      <c r="D365" t="s">
        <v>952</v>
      </c>
    </row>
    <row r="366" spans="1:4" x14ac:dyDescent="0.25">
      <c r="A366" t="s">
        <v>399</v>
      </c>
      <c r="C366" t="s">
        <v>1122</v>
      </c>
      <c r="D366">
        <v>0.16</v>
      </c>
    </row>
    <row r="367" spans="1:4" x14ac:dyDescent="0.25">
      <c r="A367" t="s">
        <v>400</v>
      </c>
      <c r="C367" t="s">
        <v>1123</v>
      </c>
      <c r="D367" t="s">
        <v>1124</v>
      </c>
    </row>
    <row r="368" spans="1:4" x14ac:dyDescent="0.25">
      <c r="A368" t="s">
        <v>401</v>
      </c>
      <c r="C368" t="s">
        <v>1125</v>
      </c>
      <c r="D368" t="s">
        <v>1126</v>
      </c>
    </row>
    <row r="369" spans="1:4" x14ac:dyDescent="0.25">
      <c r="A369" t="s">
        <v>402</v>
      </c>
      <c r="C369" t="s">
        <v>1127</v>
      </c>
      <c r="D369" t="s">
        <v>1128</v>
      </c>
    </row>
    <row r="370" spans="1:4" x14ac:dyDescent="0.25">
      <c r="A370" t="s">
        <v>403</v>
      </c>
      <c r="C370" t="s">
        <v>1129</v>
      </c>
      <c r="D370" t="s">
        <v>567</v>
      </c>
    </row>
    <row r="371" spans="1:4" x14ac:dyDescent="0.25">
      <c r="A371" t="s">
        <v>404</v>
      </c>
      <c r="C371" t="s">
        <v>1130</v>
      </c>
      <c r="D371" t="s">
        <v>1131</v>
      </c>
    </row>
    <row r="372" spans="1:4" x14ac:dyDescent="0.25">
      <c r="A372" t="s">
        <v>405</v>
      </c>
      <c r="C372" t="s">
        <v>1132</v>
      </c>
      <c r="D372" t="s">
        <v>1133</v>
      </c>
    </row>
    <row r="373" spans="1:4" x14ac:dyDescent="0.25">
      <c r="A373" t="s">
        <v>406</v>
      </c>
      <c r="C373" t="s">
        <v>1134</v>
      </c>
      <c r="D373" t="s">
        <v>1135</v>
      </c>
    </row>
    <row r="374" spans="1:4" x14ac:dyDescent="0.25">
      <c r="A374" t="s">
        <v>407</v>
      </c>
      <c r="C374" t="s">
        <v>1136</v>
      </c>
      <c r="D374" t="s">
        <v>1137</v>
      </c>
    </row>
    <row r="375" spans="1:4" x14ac:dyDescent="0.25">
      <c r="A375" t="s">
        <v>408</v>
      </c>
      <c r="C375" t="s">
        <v>1138</v>
      </c>
      <c r="D375" t="s">
        <v>707</v>
      </c>
    </row>
    <row r="376" spans="1:4" x14ac:dyDescent="0.25">
      <c r="A376" t="s">
        <v>409</v>
      </c>
      <c r="C376" t="s">
        <v>1139</v>
      </c>
      <c r="D376" t="s">
        <v>774</v>
      </c>
    </row>
    <row r="377" spans="1:4" x14ac:dyDescent="0.25">
      <c r="A377" t="s">
        <v>410</v>
      </c>
      <c r="C377" t="s">
        <v>1140</v>
      </c>
      <c r="D377" t="s">
        <v>1141</v>
      </c>
    </row>
    <row r="378" spans="1:4" x14ac:dyDescent="0.25">
      <c r="A378" t="s">
        <v>411</v>
      </c>
      <c r="C378" t="s">
        <v>1142</v>
      </c>
      <c r="D378" t="s">
        <v>1141</v>
      </c>
    </row>
    <row r="379" spans="1:4" x14ac:dyDescent="0.25">
      <c r="A379" t="s">
        <v>412</v>
      </c>
      <c r="C379" t="s">
        <v>1143</v>
      </c>
      <c r="D379" t="s">
        <v>756</v>
      </c>
    </row>
    <row r="380" spans="1:4" x14ac:dyDescent="0.25">
      <c r="A380" t="s">
        <v>413</v>
      </c>
      <c r="C380" t="s">
        <v>1144</v>
      </c>
      <c r="D380" t="s">
        <v>654</v>
      </c>
    </row>
    <row r="381" spans="1:4" x14ac:dyDescent="0.25">
      <c r="A381" t="s">
        <v>414</v>
      </c>
      <c r="C381" t="s">
        <v>1145</v>
      </c>
      <c r="D381" t="s">
        <v>1146</v>
      </c>
    </row>
    <row r="382" spans="1:4" x14ac:dyDescent="0.25">
      <c r="A382" t="s">
        <v>415</v>
      </c>
      <c r="C382" t="s">
        <v>1147</v>
      </c>
      <c r="D382" t="s">
        <v>1148</v>
      </c>
    </row>
    <row r="383" spans="1:4" x14ac:dyDescent="0.25">
      <c r="A383" t="s">
        <v>416</v>
      </c>
      <c r="C383" t="s">
        <v>1149</v>
      </c>
      <c r="D383" t="s">
        <v>27</v>
      </c>
    </row>
    <row r="384" spans="1:4" x14ac:dyDescent="0.25">
      <c r="A384" t="s">
        <v>417</v>
      </c>
      <c r="C384" t="s">
        <v>1150</v>
      </c>
      <c r="D384" t="s">
        <v>1151</v>
      </c>
    </row>
    <row r="385" spans="1:4" x14ac:dyDescent="0.25">
      <c r="A385" t="s">
        <v>418</v>
      </c>
      <c r="C385" t="s">
        <v>1152</v>
      </c>
      <c r="D385" t="s">
        <v>1153</v>
      </c>
    </row>
    <row r="386" spans="1:4" x14ac:dyDescent="0.25">
      <c r="A386" t="s">
        <v>419</v>
      </c>
      <c r="C386" t="s">
        <v>1154</v>
      </c>
      <c r="D386" t="s">
        <v>635</v>
      </c>
    </row>
    <row r="387" spans="1:4" x14ac:dyDescent="0.25">
      <c r="A387" t="s">
        <v>420</v>
      </c>
      <c r="C387" t="s">
        <v>1155</v>
      </c>
      <c r="D387">
        <v>20230426.121932</v>
      </c>
    </row>
    <row r="388" spans="1:4" x14ac:dyDescent="0.25">
      <c r="A388" t="s">
        <v>421</v>
      </c>
      <c r="C388" t="s">
        <v>1156</v>
      </c>
      <c r="D388" t="s">
        <v>1157</v>
      </c>
    </row>
    <row r="389" spans="1:4" x14ac:dyDescent="0.25">
      <c r="A389" t="s">
        <v>422</v>
      </c>
      <c r="C389" t="s">
        <v>1158</v>
      </c>
      <c r="D389" t="s">
        <v>1159</v>
      </c>
    </row>
    <row r="390" spans="1:4" x14ac:dyDescent="0.25">
      <c r="A390" t="s">
        <v>423</v>
      </c>
      <c r="C390" t="s">
        <v>1160</v>
      </c>
      <c r="D390" t="s">
        <v>599</v>
      </c>
    </row>
    <row r="391" spans="1:4" x14ac:dyDescent="0.25">
      <c r="A391" t="s">
        <v>424</v>
      </c>
      <c r="C391" t="s">
        <v>1161</v>
      </c>
      <c r="D391" t="s">
        <v>1162</v>
      </c>
    </row>
    <row r="392" spans="1:4" x14ac:dyDescent="0.25">
      <c r="A392" t="s">
        <v>425</v>
      </c>
      <c r="C392" t="s">
        <v>1163</v>
      </c>
      <c r="D392" t="s">
        <v>553</v>
      </c>
    </row>
    <row r="393" spans="1:4" x14ac:dyDescent="0.25">
      <c r="A393" t="s">
        <v>426</v>
      </c>
      <c r="C393" t="s">
        <v>1164</v>
      </c>
      <c r="D393" t="s">
        <v>1165</v>
      </c>
    </row>
    <row r="394" spans="1:4" x14ac:dyDescent="0.25">
      <c r="A394" t="s">
        <v>427</v>
      </c>
      <c r="C394" t="s">
        <v>1166</v>
      </c>
      <c r="D394" t="s">
        <v>1167</v>
      </c>
    </row>
    <row r="395" spans="1:4" x14ac:dyDescent="0.25">
      <c r="A395" t="s">
        <v>428</v>
      </c>
      <c r="C395" t="s">
        <v>1168</v>
      </c>
      <c r="D395" t="s">
        <v>1169</v>
      </c>
    </row>
    <row r="396" spans="1:4" x14ac:dyDescent="0.25">
      <c r="A396" t="s">
        <v>429</v>
      </c>
      <c r="C396" t="s">
        <v>1170</v>
      </c>
      <c r="D396" t="s">
        <v>583</v>
      </c>
    </row>
    <row r="397" spans="1:4" x14ac:dyDescent="0.25">
      <c r="A397" t="s">
        <v>430</v>
      </c>
      <c r="C397" t="s">
        <v>1171</v>
      </c>
      <c r="D397" t="s">
        <v>1172</v>
      </c>
    </row>
    <row r="398" spans="1:4" x14ac:dyDescent="0.25">
      <c r="A398" t="s">
        <v>431</v>
      </c>
      <c r="C398" t="s">
        <v>1173</v>
      </c>
      <c r="D398" t="s">
        <v>627</v>
      </c>
    </row>
    <row r="399" spans="1:4" x14ac:dyDescent="0.25">
      <c r="A399" t="s">
        <v>432</v>
      </c>
      <c r="C399" t="s">
        <v>1174</v>
      </c>
      <c r="D399" t="s">
        <v>1175</v>
      </c>
    </row>
    <row r="400" spans="1:4" x14ac:dyDescent="0.25">
      <c r="A400" t="s">
        <v>433</v>
      </c>
      <c r="C400" t="s">
        <v>1176</v>
      </c>
      <c r="D400" t="s">
        <v>1177</v>
      </c>
    </row>
    <row r="401" spans="1:4" x14ac:dyDescent="0.25">
      <c r="A401" t="s">
        <v>434</v>
      </c>
      <c r="C401" t="s">
        <v>1178</v>
      </c>
      <c r="D401" t="s">
        <v>1179</v>
      </c>
    </row>
    <row r="402" spans="1:4" x14ac:dyDescent="0.25">
      <c r="A402" t="s">
        <v>435</v>
      </c>
      <c r="C402" t="s">
        <v>1180</v>
      </c>
      <c r="D402" t="s">
        <v>1181</v>
      </c>
    </row>
    <row r="403" spans="1:4" x14ac:dyDescent="0.25">
      <c r="A403" t="s">
        <v>436</v>
      </c>
      <c r="C403" t="s">
        <v>1182</v>
      </c>
      <c r="D403" t="s">
        <v>536</v>
      </c>
    </row>
    <row r="404" spans="1:4" x14ac:dyDescent="0.25">
      <c r="A404" t="s">
        <v>437</v>
      </c>
      <c r="C404" t="s">
        <v>1183</v>
      </c>
      <c r="D404" t="s">
        <v>887</v>
      </c>
    </row>
    <row r="405" spans="1:4" x14ac:dyDescent="0.25">
      <c r="A405" t="s">
        <v>438</v>
      </c>
      <c r="C405" t="s">
        <v>1184</v>
      </c>
      <c r="D405" t="s">
        <v>656</v>
      </c>
    </row>
    <row r="406" spans="1:4" x14ac:dyDescent="0.25">
      <c r="A406" t="s">
        <v>439</v>
      </c>
      <c r="C406" t="s">
        <v>1185</v>
      </c>
      <c r="D406" t="s">
        <v>912</v>
      </c>
    </row>
    <row r="407" spans="1:4" x14ac:dyDescent="0.25">
      <c r="A407" t="s">
        <v>440</v>
      </c>
      <c r="C407" t="s">
        <v>1186</v>
      </c>
      <c r="D407">
        <v>2.4</v>
      </c>
    </row>
    <row r="408" spans="1:4" x14ac:dyDescent="0.25">
      <c r="A408" t="s">
        <v>441</v>
      </c>
      <c r="C408" t="s">
        <v>1187</v>
      </c>
      <c r="D408" t="s">
        <v>1098</v>
      </c>
    </row>
    <row r="409" spans="1:4" x14ac:dyDescent="0.25">
      <c r="A409" t="s">
        <v>442</v>
      </c>
      <c r="C409" t="s">
        <v>1188</v>
      </c>
      <c r="D409" t="s">
        <v>1189</v>
      </c>
    </row>
    <row r="410" spans="1:4" x14ac:dyDescent="0.25">
      <c r="A410" t="s">
        <v>443</v>
      </c>
      <c r="C410" t="s">
        <v>1190</v>
      </c>
      <c r="D410" t="s">
        <v>1189</v>
      </c>
    </row>
    <row r="411" spans="1:4" x14ac:dyDescent="0.25">
      <c r="A411" t="s">
        <v>444</v>
      </c>
      <c r="C411" t="s">
        <v>1191</v>
      </c>
      <c r="D411" t="s">
        <v>606</v>
      </c>
    </row>
    <row r="412" spans="1:4" x14ac:dyDescent="0.25">
      <c r="A412" t="s">
        <v>445</v>
      </c>
      <c r="C412" t="s">
        <v>1192</v>
      </c>
      <c r="D412" t="s">
        <v>774</v>
      </c>
    </row>
    <row r="413" spans="1:4" x14ac:dyDescent="0.25">
      <c r="A413" t="s">
        <v>446</v>
      </c>
      <c r="C413" t="s">
        <v>1193</v>
      </c>
      <c r="D413" t="s">
        <v>920</v>
      </c>
    </row>
    <row r="414" spans="1:4" x14ac:dyDescent="0.25">
      <c r="A414" t="s">
        <v>447</v>
      </c>
      <c r="C414" t="s">
        <v>1194</v>
      </c>
      <c r="D414" t="s">
        <v>1195</v>
      </c>
    </row>
    <row r="415" spans="1:4" x14ac:dyDescent="0.25">
      <c r="A415" t="s">
        <v>448</v>
      </c>
      <c r="C415" t="s">
        <v>1196</v>
      </c>
      <c r="D415" t="s">
        <v>1197</v>
      </c>
    </row>
    <row r="416" spans="1:4" x14ac:dyDescent="0.25">
      <c r="A416" t="s">
        <v>449</v>
      </c>
      <c r="C416" t="s">
        <v>1198</v>
      </c>
      <c r="D416" t="s">
        <v>1199</v>
      </c>
    </row>
    <row r="417" spans="1:4" x14ac:dyDescent="0.25">
      <c r="A417" t="s">
        <v>450</v>
      </c>
      <c r="C417" t="s">
        <v>1200</v>
      </c>
      <c r="D417" t="s">
        <v>1201</v>
      </c>
    </row>
    <row r="418" spans="1:4" x14ac:dyDescent="0.25">
      <c r="A418" t="s">
        <v>451</v>
      </c>
      <c r="C418" t="s">
        <v>1202</v>
      </c>
      <c r="D418" t="s">
        <v>1203</v>
      </c>
    </row>
    <row r="419" spans="1:4" x14ac:dyDescent="0.25">
      <c r="A419" t="s">
        <v>452</v>
      </c>
      <c r="C419" t="s">
        <v>1204</v>
      </c>
      <c r="D419" t="s">
        <v>1205</v>
      </c>
    </row>
    <row r="420" spans="1:4" x14ac:dyDescent="0.25">
      <c r="A420" t="s">
        <v>453</v>
      </c>
      <c r="C420" t="s">
        <v>1206</v>
      </c>
      <c r="D420" t="s">
        <v>713</v>
      </c>
    </row>
    <row r="421" spans="1:4" x14ac:dyDescent="0.25">
      <c r="A421" t="s">
        <v>454</v>
      </c>
      <c r="C421" t="s">
        <v>1207</v>
      </c>
      <c r="D421" t="s">
        <v>544</v>
      </c>
    </row>
    <row r="422" spans="1:4" x14ac:dyDescent="0.25">
      <c r="A422" t="s">
        <v>455</v>
      </c>
      <c r="C422" t="s">
        <v>1208</v>
      </c>
      <c r="D422" t="s">
        <v>1209</v>
      </c>
    </row>
    <row r="423" spans="1:4" x14ac:dyDescent="0.25">
      <c r="A423" t="s">
        <v>456</v>
      </c>
      <c r="C423" t="s">
        <v>1210</v>
      </c>
      <c r="D423" t="s">
        <v>1211</v>
      </c>
    </row>
    <row r="424" spans="1:4" x14ac:dyDescent="0.25">
      <c r="A424" t="s">
        <v>457</v>
      </c>
      <c r="C424" t="s">
        <v>1212</v>
      </c>
      <c r="D424" t="s">
        <v>1213</v>
      </c>
    </row>
    <row r="425" spans="1:4" x14ac:dyDescent="0.25">
      <c r="A425" t="s">
        <v>458</v>
      </c>
      <c r="C425" t="s">
        <v>1214</v>
      </c>
      <c r="D425" t="s">
        <v>1215</v>
      </c>
    </row>
    <row r="426" spans="1:4" x14ac:dyDescent="0.25">
      <c r="A426" t="s">
        <v>459</v>
      </c>
      <c r="C426" t="s">
        <v>1216</v>
      </c>
      <c r="D426">
        <v>0.2</v>
      </c>
    </row>
    <row r="427" spans="1:4" x14ac:dyDescent="0.25">
      <c r="A427" t="s">
        <v>460</v>
      </c>
      <c r="C427" t="s">
        <v>1217</v>
      </c>
      <c r="D427" t="s">
        <v>707</v>
      </c>
    </row>
    <row r="428" spans="1:4" x14ac:dyDescent="0.25">
      <c r="A428" t="s">
        <v>461</v>
      </c>
      <c r="C428" t="s">
        <v>1218</v>
      </c>
      <c r="D428" t="s">
        <v>1219</v>
      </c>
    </row>
    <row r="429" spans="1:4" x14ac:dyDescent="0.25">
      <c r="A429" t="s">
        <v>462</v>
      </c>
      <c r="C429" t="s">
        <v>1220</v>
      </c>
      <c r="D429" t="s">
        <v>1221</v>
      </c>
    </row>
    <row r="430" spans="1:4" x14ac:dyDescent="0.25">
      <c r="A430" t="s">
        <v>463</v>
      </c>
      <c r="C430" t="s">
        <v>1222</v>
      </c>
      <c r="D430" t="s">
        <v>654</v>
      </c>
    </row>
    <row r="431" spans="1:4" x14ac:dyDescent="0.25">
      <c r="A431" t="s">
        <v>464</v>
      </c>
      <c r="C431" t="s">
        <v>1223</v>
      </c>
      <c r="D431">
        <v>1.3</v>
      </c>
    </row>
    <row r="432" spans="1:4" x14ac:dyDescent="0.25">
      <c r="A432" t="s">
        <v>465</v>
      </c>
      <c r="C432" t="s">
        <v>1224</v>
      </c>
      <c r="D432" t="s">
        <v>1225</v>
      </c>
    </row>
    <row r="433" spans="1:4" x14ac:dyDescent="0.25">
      <c r="A433" t="s">
        <v>466</v>
      </c>
      <c r="C433" t="s">
        <v>1226</v>
      </c>
      <c r="D433" t="s">
        <v>887</v>
      </c>
    </row>
    <row r="434" spans="1:4" x14ac:dyDescent="0.25">
      <c r="A434" t="s">
        <v>467</v>
      </c>
      <c r="C434" t="s">
        <v>1227</v>
      </c>
      <c r="D434" t="s">
        <v>1137</v>
      </c>
    </row>
    <row r="435" spans="1:4" x14ac:dyDescent="0.25">
      <c r="A435" t="s">
        <v>468</v>
      </c>
      <c r="C435" t="s">
        <v>1228</v>
      </c>
      <c r="D435" t="s">
        <v>1229</v>
      </c>
    </row>
    <row r="436" spans="1:4" x14ac:dyDescent="0.25">
      <c r="A436" t="s">
        <v>469</v>
      </c>
      <c r="C436" t="s">
        <v>1230</v>
      </c>
      <c r="D436" t="s">
        <v>918</v>
      </c>
    </row>
    <row r="437" spans="1:4" x14ac:dyDescent="0.25">
      <c r="A437" t="s">
        <v>470</v>
      </c>
      <c r="C437" t="s">
        <v>1231</v>
      </c>
      <c r="D437" t="s">
        <v>593</v>
      </c>
    </row>
    <row r="438" spans="1:4" x14ac:dyDescent="0.25">
      <c r="A438" t="s">
        <v>471</v>
      </c>
      <c r="C438" t="s">
        <v>1232</v>
      </c>
      <c r="D438" t="s">
        <v>1233</v>
      </c>
    </row>
    <row r="439" spans="1:4" x14ac:dyDescent="0.25">
      <c r="A439" t="s">
        <v>472</v>
      </c>
      <c r="C439" t="s">
        <v>1234</v>
      </c>
      <c r="D439" t="s">
        <v>768</v>
      </c>
    </row>
    <row r="440" spans="1:4" x14ac:dyDescent="0.25">
      <c r="A440" t="s">
        <v>473</v>
      </c>
      <c r="C440" t="s">
        <v>1235</v>
      </c>
      <c r="D440" t="s">
        <v>549</v>
      </c>
    </row>
    <row r="441" spans="1:4" x14ac:dyDescent="0.25">
      <c r="A441" t="s">
        <v>474</v>
      </c>
      <c r="C441" t="s">
        <v>1236</v>
      </c>
      <c r="D441" t="s">
        <v>684</v>
      </c>
    </row>
    <row r="442" spans="1:4" x14ac:dyDescent="0.25">
      <c r="A442" t="s">
        <v>475</v>
      </c>
      <c r="C442" t="s">
        <v>1237</v>
      </c>
      <c r="D442">
        <v>6.2</v>
      </c>
    </row>
    <row r="443" spans="1:4" x14ac:dyDescent="0.25">
      <c r="A443" t="s">
        <v>476</v>
      </c>
      <c r="C443" t="s">
        <v>1238</v>
      </c>
      <c r="D443" t="s">
        <v>1239</v>
      </c>
    </row>
    <row r="444" spans="1:4" x14ac:dyDescent="0.25">
      <c r="A444" t="s">
        <v>477</v>
      </c>
      <c r="C444" t="s">
        <v>1240</v>
      </c>
      <c r="D444" t="s">
        <v>1241</v>
      </c>
    </row>
    <row r="445" spans="1:4" x14ac:dyDescent="0.25">
      <c r="A445" t="s">
        <v>478</v>
      </c>
      <c r="C445" t="s">
        <v>1242</v>
      </c>
      <c r="D445" t="s">
        <v>889</v>
      </c>
    </row>
    <row r="446" spans="1:4" x14ac:dyDescent="0.25">
      <c r="A446" t="s">
        <v>479</v>
      </c>
      <c r="C446" t="s">
        <v>1243</v>
      </c>
      <c r="D446" t="s">
        <v>1244</v>
      </c>
    </row>
    <row r="447" spans="1:4" x14ac:dyDescent="0.25">
      <c r="A447" t="s">
        <v>480</v>
      </c>
      <c r="C447" t="s">
        <v>1245</v>
      </c>
      <c r="D447" t="s">
        <v>1189</v>
      </c>
    </row>
    <row r="448" spans="1:4" x14ac:dyDescent="0.25">
      <c r="A448" t="s">
        <v>481</v>
      </c>
      <c r="C448" t="s">
        <v>1246</v>
      </c>
      <c r="D448" t="s">
        <v>1247</v>
      </c>
    </row>
    <row r="449" spans="1:4" x14ac:dyDescent="0.25">
      <c r="A449" t="s">
        <v>482</v>
      </c>
      <c r="C449" t="s">
        <v>1248</v>
      </c>
      <c r="D449" t="s">
        <v>1249</v>
      </c>
    </row>
    <row r="450" spans="1:4" x14ac:dyDescent="0.25">
      <c r="A450" t="s">
        <v>483</v>
      </c>
      <c r="C450" t="s">
        <v>1250</v>
      </c>
      <c r="D450">
        <v>2024.1</v>
      </c>
    </row>
    <row r="451" spans="1:4" x14ac:dyDescent="0.25">
      <c r="A451" t="s">
        <v>484</v>
      </c>
      <c r="C451" t="s">
        <v>1251</v>
      </c>
      <c r="D451" t="s">
        <v>774</v>
      </c>
    </row>
    <row r="452" spans="1:4" x14ac:dyDescent="0.25">
      <c r="A452" t="s">
        <v>485</v>
      </c>
      <c r="C452" t="s">
        <v>1252</v>
      </c>
      <c r="D452" t="s">
        <v>1253</v>
      </c>
    </row>
    <row r="453" spans="1:4" x14ac:dyDescent="0.25">
      <c r="A453" t="s">
        <v>486</v>
      </c>
      <c r="C453" t="s">
        <v>1254</v>
      </c>
      <c r="D453" t="s">
        <v>1001</v>
      </c>
    </row>
    <row r="454" spans="1:4" x14ac:dyDescent="0.25">
      <c r="A454" t="s">
        <v>487</v>
      </c>
      <c r="C454" t="s">
        <v>1255</v>
      </c>
      <c r="D454" t="s">
        <v>536</v>
      </c>
    </row>
    <row r="455" spans="1:4" x14ac:dyDescent="0.25">
      <c r="A455" t="s">
        <v>488</v>
      </c>
      <c r="C455" t="s">
        <v>1256</v>
      </c>
      <c r="D455" t="s">
        <v>1257</v>
      </c>
    </row>
    <row r="456" spans="1:4" x14ac:dyDescent="0.25">
      <c r="A456" t="s">
        <v>489</v>
      </c>
      <c r="C456" t="s">
        <v>1258</v>
      </c>
      <c r="D456" t="s">
        <v>1259</v>
      </c>
    </row>
    <row r="457" spans="1:4" x14ac:dyDescent="0.25">
      <c r="A457" t="s">
        <v>490</v>
      </c>
      <c r="C457" t="s">
        <v>1260</v>
      </c>
      <c r="D457" t="s">
        <v>1261</v>
      </c>
    </row>
    <row r="458" spans="1:4" x14ac:dyDescent="0.25">
      <c r="A458" t="s">
        <v>491</v>
      </c>
      <c r="C458" t="s">
        <v>1262</v>
      </c>
      <c r="D458" t="s">
        <v>1263</v>
      </c>
    </row>
    <row r="459" spans="1:4" x14ac:dyDescent="0.25">
      <c r="A459" t="s">
        <v>492</v>
      </c>
      <c r="C459" t="s">
        <v>1264</v>
      </c>
      <c r="D459" t="s">
        <v>1265</v>
      </c>
    </row>
    <row r="460" spans="1:4" x14ac:dyDescent="0.25">
      <c r="A460" t="s">
        <v>493</v>
      </c>
      <c r="C460" t="s">
        <v>1266</v>
      </c>
      <c r="D460" t="s">
        <v>1267</v>
      </c>
    </row>
    <row r="461" spans="1:4" x14ac:dyDescent="0.25">
      <c r="A461" t="s">
        <v>494</v>
      </c>
      <c r="C461" t="s">
        <v>1268</v>
      </c>
      <c r="D461">
        <v>1.1299999999999999</v>
      </c>
    </row>
    <row r="462" spans="1:4" x14ac:dyDescent="0.25">
      <c r="A462" t="s">
        <v>495</v>
      </c>
      <c r="C462" t="s">
        <v>1269</v>
      </c>
      <c r="D462" t="s">
        <v>713</v>
      </c>
    </row>
    <row r="463" spans="1:4" x14ac:dyDescent="0.25">
      <c r="A463" t="s">
        <v>496</v>
      </c>
      <c r="C463" t="s">
        <v>1270</v>
      </c>
      <c r="D463" t="s">
        <v>1271</v>
      </c>
    </row>
    <row r="464" spans="1:4" x14ac:dyDescent="0.25">
      <c r="A464" t="s">
        <v>497</v>
      </c>
      <c r="C464" t="s">
        <v>1272</v>
      </c>
      <c r="D464" t="s">
        <v>27</v>
      </c>
    </row>
    <row r="465" spans="1:4" x14ac:dyDescent="0.25">
      <c r="A465" t="s">
        <v>498</v>
      </c>
      <c r="C465" t="s">
        <v>1273</v>
      </c>
      <c r="D465" t="s">
        <v>1189</v>
      </c>
    </row>
    <row r="466" spans="1:4" x14ac:dyDescent="0.25">
      <c r="A466" t="s">
        <v>499</v>
      </c>
      <c r="C466" t="s">
        <v>1274</v>
      </c>
      <c r="D466" t="s">
        <v>1275</v>
      </c>
    </row>
    <row r="467" spans="1:4" x14ac:dyDescent="0.25">
      <c r="A467" t="s">
        <v>500</v>
      </c>
      <c r="C467" t="s">
        <v>1276</v>
      </c>
      <c r="D467" t="s">
        <v>1277</v>
      </c>
    </row>
    <row r="468" spans="1:4" x14ac:dyDescent="0.25">
      <c r="A468" t="s">
        <v>501</v>
      </c>
      <c r="C468" t="s">
        <v>1278</v>
      </c>
      <c r="D468" t="s">
        <v>678</v>
      </c>
    </row>
    <row r="469" spans="1:4" x14ac:dyDescent="0.25">
      <c r="A469" t="s">
        <v>502</v>
      </c>
      <c r="C469" t="s">
        <v>1279</v>
      </c>
      <c r="D469">
        <v>0.5</v>
      </c>
    </row>
    <row r="470" spans="1:4" x14ac:dyDescent="0.25">
      <c r="A470" t="s">
        <v>503</v>
      </c>
      <c r="C470" t="s">
        <v>1280</v>
      </c>
      <c r="D470">
        <v>0.2</v>
      </c>
    </row>
    <row r="471" spans="1:4" x14ac:dyDescent="0.25">
      <c r="A471" t="s">
        <v>504</v>
      </c>
      <c r="C471" t="s">
        <v>1281</v>
      </c>
      <c r="D471" t="s">
        <v>1282</v>
      </c>
    </row>
    <row r="472" spans="1:4" x14ac:dyDescent="0.25">
      <c r="A472" t="s">
        <v>505</v>
      </c>
      <c r="C472" t="s">
        <v>1283</v>
      </c>
      <c r="D472" t="s">
        <v>1284</v>
      </c>
    </row>
    <row r="473" spans="1:4" x14ac:dyDescent="0.25">
      <c r="A473" t="s">
        <v>506</v>
      </c>
      <c r="C473" t="s">
        <v>1285</v>
      </c>
      <c r="D473" t="s">
        <v>1286</v>
      </c>
    </row>
    <row r="474" spans="1:4" x14ac:dyDescent="0.25">
      <c r="A474" t="s">
        <v>507</v>
      </c>
      <c r="C474" t="s">
        <v>1287</v>
      </c>
      <c r="D474" t="s">
        <v>768</v>
      </c>
    </row>
    <row r="475" spans="1:4" x14ac:dyDescent="0.25">
      <c r="A475" t="s">
        <v>508</v>
      </c>
      <c r="C475" t="s">
        <v>1288</v>
      </c>
      <c r="D475" t="s">
        <v>1289</v>
      </c>
    </row>
    <row r="476" spans="1:4" x14ac:dyDescent="0.25">
      <c r="A476" t="s">
        <v>509</v>
      </c>
      <c r="C476" t="s">
        <v>1290</v>
      </c>
      <c r="D476" t="s">
        <v>1291</v>
      </c>
    </row>
    <row r="477" spans="1:4" x14ac:dyDescent="0.25">
      <c r="A477" t="s">
        <v>510</v>
      </c>
      <c r="C477" t="s">
        <v>1292</v>
      </c>
      <c r="D477" t="s">
        <v>1257</v>
      </c>
    </row>
    <row r="478" spans="1:4" x14ac:dyDescent="0.25">
      <c r="A478" t="s">
        <v>511</v>
      </c>
      <c r="C478" t="s">
        <v>1293</v>
      </c>
      <c r="D478" t="s">
        <v>1076</v>
      </c>
    </row>
    <row r="479" spans="1:4" x14ac:dyDescent="0.25">
      <c r="A479" t="s">
        <v>512</v>
      </c>
      <c r="C479" t="s">
        <v>1294</v>
      </c>
      <c r="D479" t="s">
        <v>1295</v>
      </c>
    </row>
    <row r="480" spans="1:4" x14ac:dyDescent="0.25">
      <c r="A480" t="s">
        <v>513</v>
      </c>
      <c r="C480" t="s">
        <v>1296</v>
      </c>
      <c r="D480" t="s">
        <v>1297</v>
      </c>
    </row>
    <row r="481" spans="1:4" x14ac:dyDescent="0.25">
      <c r="A481" t="s">
        <v>514</v>
      </c>
      <c r="C481" t="s">
        <v>1298</v>
      </c>
      <c r="D481" t="s">
        <v>1299</v>
      </c>
    </row>
    <row r="482" spans="1:4" x14ac:dyDescent="0.25">
      <c r="A482" t="s">
        <v>515</v>
      </c>
      <c r="C482" t="s">
        <v>1300</v>
      </c>
      <c r="D482" t="s">
        <v>717</v>
      </c>
    </row>
    <row r="483" spans="1:4" x14ac:dyDescent="0.25">
      <c r="A483" t="s">
        <v>516</v>
      </c>
      <c r="C483" t="s">
        <v>1301</v>
      </c>
      <c r="D483" t="s">
        <v>1302</v>
      </c>
    </row>
    <row r="484" spans="1:4" x14ac:dyDescent="0.25">
      <c r="A484" t="s">
        <v>517</v>
      </c>
      <c r="C484" t="s">
        <v>1303</v>
      </c>
      <c r="D484" t="s">
        <v>887</v>
      </c>
    </row>
    <row r="485" spans="1:4" x14ac:dyDescent="0.25">
      <c r="A485" t="s">
        <v>518</v>
      </c>
      <c r="C485" t="s">
        <v>1304</v>
      </c>
      <c r="D485" t="s">
        <v>1305</v>
      </c>
    </row>
    <row r="486" spans="1:4" x14ac:dyDescent="0.25">
      <c r="A486" t="s">
        <v>519</v>
      </c>
      <c r="C486" t="s">
        <v>1306</v>
      </c>
      <c r="D486">
        <v>5</v>
      </c>
    </row>
    <row r="487" spans="1:4" x14ac:dyDescent="0.25">
      <c r="A487" t="s">
        <v>520</v>
      </c>
      <c r="C487" t="s">
        <v>1307</v>
      </c>
      <c r="D487" t="s">
        <v>1253</v>
      </c>
    </row>
    <row r="488" spans="1:4" x14ac:dyDescent="0.25">
      <c r="A488" t="s">
        <v>521</v>
      </c>
      <c r="C488" t="s">
        <v>1308</v>
      </c>
      <c r="D488" t="s"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D414-4B64-42DB-ADEF-B2CE0271621F}">
  <dimension ref="A2:B20"/>
  <sheetViews>
    <sheetView workbookViewId="0">
      <selection activeCell="B20" sqref="A3:B20"/>
    </sheetView>
  </sheetViews>
  <sheetFormatPr defaultRowHeight="15" x14ac:dyDescent="0.25"/>
  <cols>
    <col min="1" max="1" width="40.7109375" customWidth="1"/>
    <col min="2" max="2" width="59.28515625" style="11" bestFit="1" customWidth="1"/>
  </cols>
  <sheetData>
    <row r="2" spans="1:2" ht="15.75" thickBot="1" x14ac:dyDescent="0.3"/>
    <row r="3" spans="1:2" x14ac:dyDescent="0.25">
      <c r="A3" s="13" t="s">
        <v>0</v>
      </c>
      <c r="B3" s="14" t="s">
        <v>21</v>
      </c>
    </row>
    <row r="4" spans="1:2" x14ac:dyDescent="0.25">
      <c r="A4" s="15" t="s">
        <v>1</v>
      </c>
      <c r="B4" s="16" t="s">
        <v>22</v>
      </c>
    </row>
    <row r="5" spans="1:2" x14ac:dyDescent="0.25">
      <c r="A5" s="17" t="s">
        <v>17</v>
      </c>
      <c r="B5" s="18" t="str">
        <f>HYPERLINK(_xlfn.CONCAT("https://www.npmjs.com/package/",B$3,""))</f>
        <v>https://www.npmjs.com/package/plantuml</v>
      </c>
    </row>
    <row r="6" spans="1:2" x14ac:dyDescent="0.25">
      <c r="A6" s="17" t="s">
        <v>20</v>
      </c>
      <c r="B6" s="18" t="s">
        <v>24</v>
      </c>
    </row>
    <row r="7" spans="1:2" x14ac:dyDescent="0.25">
      <c r="A7" s="17" t="s">
        <v>2</v>
      </c>
      <c r="B7" s="19">
        <v>45542</v>
      </c>
    </row>
    <row r="8" spans="1:2" x14ac:dyDescent="0.25">
      <c r="A8" s="17" t="s">
        <v>18</v>
      </c>
      <c r="B8" s="16" t="s">
        <v>22</v>
      </c>
    </row>
    <row r="9" spans="1:2" x14ac:dyDescent="0.25">
      <c r="A9" s="17" t="s">
        <v>19</v>
      </c>
      <c r="B9" s="20">
        <v>45542</v>
      </c>
    </row>
    <row r="10" spans="1:2" ht="30" x14ac:dyDescent="0.25">
      <c r="A10" s="17" t="s">
        <v>3</v>
      </c>
      <c r="B10" s="18" t="s">
        <v>23</v>
      </c>
    </row>
    <row r="11" spans="1:2" x14ac:dyDescent="0.25">
      <c r="A11" s="17" t="s">
        <v>4</v>
      </c>
      <c r="B11" s="21" t="s">
        <v>9</v>
      </c>
    </row>
    <row r="12" spans="1:2" x14ac:dyDescent="0.25">
      <c r="A12" s="17" t="s">
        <v>11</v>
      </c>
      <c r="B12" s="22" t="str">
        <f>HYPERLINK(_xlfn.CONCAT("https://nvd.nist.gov/vuln/search/results?form_type=Basic&amp;results_type=overview&amp;query=",B$3,"&amp;search_type=all&amp;isCpeNameSearch=false"),CONCATENATE("NVD NIST ",B$3," link"))</f>
        <v>NVD NIST plantuml link</v>
      </c>
    </row>
    <row r="13" spans="1:2" x14ac:dyDescent="0.25">
      <c r="A13" s="17" t="s">
        <v>12</v>
      </c>
      <c r="B13" s="23" t="s">
        <v>16</v>
      </c>
    </row>
    <row r="14" spans="1:2" x14ac:dyDescent="0.25">
      <c r="A14" s="17" t="s">
        <v>13</v>
      </c>
      <c r="B14" s="18" t="str">
        <f>HYPERLINK(CONCATENATE("https://cve.mitre.org/cgi-bin/cvekey.cgi?keyword=",B$3),CONCATENATE("CVE MITRE ",B$3," link"))</f>
        <v>CVE MITRE plantuml link</v>
      </c>
    </row>
    <row r="15" spans="1:2" x14ac:dyDescent="0.25">
      <c r="A15" s="17" t="s">
        <v>5</v>
      </c>
      <c r="B15" s="23" t="s">
        <v>16</v>
      </c>
    </row>
    <row r="16" spans="1:2" x14ac:dyDescent="0.25">
      <c r="A16" s="17" t="s">
        <v>14</v>
      </c>
      <c r="B16" s="22" t="str">
        <f>HYPERLINK(CONCATENATE("https://security.snyk.io/vuln?search=",B$3))</f>
        <v>https://security.snyk.io/vuln?search=plantuml</v>
      </c>
    </row>
    <row r="17" spans="1:2" x14ac:dyDescent="0.25">
      <c r="A17" s="17" t="s">
        <v>6</v>
      </c>
      <c r="B17" s="23" t="s">
        <v>16</v>
      </c>
    </row>
    <row r="18" spans="1:2" x14ac:dyDescent="0.25">
      <c r="A18" s="17" t="s">
        <v>15</v>
      </c>
      <c r="B18" s="18" t="str">
        <f>HYPERLINK(CONCATENATE("https://www.exploit-db.com/search?q=",B$3,"&amp;verified=true"))</f>
        <v>https://www.exploit-db.com/search?q=plantuml&amp;verified=true</v>
      </c>
    </row>
    <row r="19" spans="1:2" x14ac:dyDescent="0.25">
      <c r="A19" s="17" t="s">
        <v>7</v>
      </c>
      <c r="B19" s="24" t="s">
        <v>10</v>
      </c>
    </row>
    <row r="20" spans="1:2" ht="15.75" thickBot="1" x14ac:dyDescent="0.3">
      <c r="A20" s="25" t="s">
        <v>8</v>
      </c>
      <c r="B20" s="12" t="s">
        <v>25</v>
      </c>
    </row>
  </sheetData>
  <hyperlinks>
    <hyperlink ref="B10" r:id="rId1" xr:uid="{F70E567A-017C-49C9-8C7B-211DC2D05F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McFarlane, Doug</dc:creator>
  <cp:lastModifiedBy>Chen, Sean</cp:lastModifiedBy>
  <cp:lastPrinted>2025-04-24T03:08:03Z</cp:lastPrinted>
  <dcterms:created xsi:type="dcterms:W3CDTF">2023-08-01T06:56:37Z</dcterms:created>
  <dcterms:modified xsi:type="dcterms:W3CDTF">2025-07-09T03:30:32Z</dcterms:modified>
</cp:coreProperties>
</file>