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一元线性回归（没做）\一元线性回归分析\"/>
    </mc:Choice>
  </mc:AlternateContent>
  <xr:revisionPtr revIDLastSave="0" documentId="13_ncr:1_{64457A57-9D02-4B28-B23D-352D128A895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回归分析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7" i="1"/>
  <c r="K4" i="1"/>
  <c r="K3" i="1"/>
  <c r="F27" i="1"/>
  <c r="G27" i="1"/>
  <c r="H27" i="1"/>
  <c r="E27" i="1"/>
  <c r="E3" i="1"/>
  <c r="G3" i="1" s="1"/>
  <c r="F3" i="1"/>
  <c r="E4" i="1"/>
  <c r="F4" i="1"/>
  <c r="H4" i="1" s="1"/>
  <c r="G4" i="1"/>
  <c r="E5" i="1"/>
  <c r="G5" i="1" s="1"/>
  <c r="F5" i="1"/>
  <c r="E6" i="1"/>
  <c r="F6" i="1"/>
  <c r="H6" i="1" s="1"/>
  <c r="G6" i="1"/>
  <c r="E7" i="1"/>
  <c r="G7" i="1" s="1"/>
  <c r="F7" i="1"/>
  <c r="E8" i="1"/>
  <c r="F8" i="1"/>
  <c r="H8" i="1" s="1"/>
  <c r="G8" i="1"/>
  <c r="E9" i="1"/>
  <c r="G9" i="1" s="1"/>
  <c r="F9" i="1"/>
  <c r="E10" i="1"/>
  <c r="F10" i="1"/>
  <c r="H10" i="1" s="1"/>
  <c r="G10" i="1"/>
  <c r="E11" i="1"/>
  <c r="G11" i="1" s="1"/>
  <c r="F11" i="1"/>
  <c r="E12" i="1"/>
  <c r="F12" i="1"/>
  <c r="H12" i="1" s="1"/>
  <c r="G12" i="1"/>
  <c r="E13" i="1"/>
  <c r="G13" i="1" s="1"/>
  <c r="F13" i="1"/>
  <c r="E14" i="1"/>
  <c r="F14" i="1"/>
  <c r="H14" i="1" s="1"/>
  <c r="G14" i="1"/>
  <c r="E15" i="1"/>
  <c r="G15" i="1" s="1"/>
  <c r="F15" i="1"/>
  <c r="E16" i="1"/>
  <c r="F16" i="1"/>
  <c r="H16" i="1" s="1"/>
  <c r="G16" i="1"/>
  <c r="E17" i="1"/>
  <c r="G17" i="1" s="1"/>
  <c r="F17" i="1"/>
  <c r="E18" i="1"/>
  <c r="F18" i="1"/>
  <c r="H18" i="1" s="1"/>
  <c r="G18" i="1"/>
  <c r="E19" i="1"/>
  <c r="G19" i="1" s="1"/>
  <c r="F19" i="1"/>
  <c r="E20" i="1"/>
  <c r="F20" i="1"/>
  <c r="H20" i="1" s="1"/>
  <c r="G20" i="1"/>
  <c r="E21" i="1"/>
  <c r="G21" i="1" s="1"/>
  <c r="F21" i="1"/>
  <c r="E22" i="1"/>
  <c r="F22" i="1"/>
  <c r="H22" i="1" s="1"/>
  <c r="G22" i="1"/>
  <c r="E23" i="1"/>
  <c r="G23" i="1" s="1"/>
  <c r="F23" i="1"/>
  <c r="E24" i="1"/>
  <c r="F24" i="1"/>
  <c r="H24" i="1" s="1"/>
  <c r="G24" i="1"/>
  <c r="E25" i="1"/>
  <c r="G25" i="1" s="1"/>
  <c r="F25" i="1"/>
  <c r="E26" i="1"/>
  <c r="F26" i="1"/>
  <c r="H26" i="1" s="1"/>
  <c r="G26" i="1"/>
  <c r="H2" i="1"/>
  <c r="G2" i="1"/>
  <c r="F2" i="1"/>
  <c r="E2" i="1"/>
  <c r="H25" i="1" l="1"/>
  <c r="H23" i="1"/>
  <c r="H21" i="1"/>
  <c r="H19" i="1"/>
  <c r="H17" i="1"/>
  <c r="H15" i="1"/>
  <c r="H13" i="1"/>
  <c r="H11" i="1"/>
  <c r="H9" i="1"/>
  <c r="H7" i="1"/>
  <c r="H5" i="1"/>
  <c r="H3" i="1"/>
</calcChain>
</file>

<file path=xl/sharedStrings.xml><?xml version="1.0" encoding="utf-8"?>
<sst xmlns="http://schemas.openxmlformats.org/spreadsheetml/2006/main" count="39" uniqueCount="37">
  <si>
    <t>分行编号</t>
  </si>
  <si>
    <t>不良贷款（亿元）</t>
  </si>
  <si>
    <t>各项贷款余额（亿元）</t>
  </si>
  <si>
    <t>x</t>
  </si>
  <si>
    <t>y</t>
  </si>
  <si>
    <t>x²</t>
  </si>
  <si>
    <t>xy</t>
  </si>
  <si>
    <t>回归参数的最小二乘估计</t>
    <phoneticPr fontId="3" type="noConversion"/>
  </si>
  <si>
    <t>手工计算</t>
    <phoneticPr fontId="3" type="noConversion"/>
  </si>
  <si>
    <t>采用Excel函数直接计算</t>
    <phoneticPr fontId="3" type="noConversion"/>
  </si>
  <si>
    <t>函数为“SLOPE()"</t>
    <phoneticPr fontId="3" type="noConversion"/>
  </si>
  <si>
    <t>函数为”INTERCEPT()"</t>
    <phoneticPr fontId="3" type="noConversion"/>
  </si>
  <si>
    <t>合计</t>
    <phoneticPr fontId="3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</si>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</sst>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177800</xdr:colOff>
      <xdr:row>2</xdr:row>
      <xdr:rowOff>28575</xdr:rowOff>
    </xdr:from>
    <xdr:ext cx="412750" cy="2353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BBE637-F030-4F42-A5E5-5777F2132B52}"/>
                </a:ext>
              </a:extLst>
            </xdr:cNvPr>
            <xdr:cNvSpPr txBox="1"/>
          </xdr:nvSpPr>
          <xdr:spPr>
            <a:xfrm>
              <a:off x="7346950" y="511175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BBE637-F030-4F42-A5E5-5777F2132B52}"/>
                </a:ext>
              </a:extLst>
            </xdr:cNvPr>
            <xdr:cNvSpPr txBox="1"/>
          </xdr:nvSpPr>
          <xdr:spPr>
            <a:xfrm>
              <a:off x="7346950" y="511175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β ̂_1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196850</xdr:colOff>
      <xdr:row>3</xdr:row>
      <xdr:rowOff>25400</xdr:rowOff>
    </xdr:from>
    <xdr:ext cx="412750" cy="2353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2003321-DDE9-418B-8627-CEE388A0D79A}"/>
                </a:ext>
              </a:extLst>
            </xdr:cNvPr>
            <xdr:cNvSpPr txBox="1"/>
          </xdr:nvSpPr>
          <xdr:spPr>
            <a:xfrm>
              <a:off x="7366000" y="85725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B2003321-DDE9-418B-8627-CEE388A0D79A}"/>
                </a:ext>
              </a:extLst>
            </xdr:cNvPr>
            <xdr:cNvSpPr txBox="1"/>
          </xdr:nvSpPr>
          <xdr:spPr>
            <a:xfrm>
              <a:off x="7366000" y="85725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β ̂_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0=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139700</xdr:colOff>
      <xdr:row>6</xdr:row>
      <xdr:rowOff>44450</xdr:rowOff>
    </xdr:from>
    <xdr:ext cx="412750" cy="2353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33D4416-B7E9-4564-9F6D-299FED0C1F20}"/>
                </a:ext>
              </a:extLst>
            </xdr:cNvPr>
            <xdr:cNvSpPr txBox="1"/>
          </xdr:nvSpPr>
          <xdr:spPr>
            <a:xfrm>
              <a:off x="7308850" y="155575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33D4416-B7E9-4564-9F6D-299FED0C1F20}"/>
                </a:ext>
              </a:extLst>
            </xdr:cNvPr>
            <xdr:cNvSpPr txBox="1"/>
          </xdr:nvSpPr>
          <xdr:spPr>
            <a:xfrm>
              <a:off x="7308850" y="155575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β ̂_1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139700</xdr:colOff>
      <xdr:row>7</xdr:row>
      <xdr:rowOff>25400</xdr:rowOff>
    </xdr:from>
    <xdr:ext cx="412750" cy="2353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C117B72-83D0-4DD6-88DF-30F585CB8D28}"/>
                </a:ext>
              </a:extLst>
            </xdr:cNvPr>
            <xdr:cNvSpPr txBox="1"/>
          </xdr:nvSpPr>
          <xdr:spPr>
            <a:xfrm>
              <a:off x="7308850" y="194310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C117B72-83D0-4DD6-88DF-30F585CB8D28}"/>
                </a:ext>
              </a:extLst>
            </xdr:cNvPr>
            <xdr:cNvSpPr txBox="1"/>
          </xdr:nvSpPr>
          <xdr:spPr>
            <a:xfrm>
              <a:off x="7308850" y="1943100"/>
              <a:ext cx="412750" cy="235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β ̂_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0=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349250</xdr:colOff>
      <xdr:row>0</xdr:row>
      <xdr:rowOff>263525</xdr:rowOff>
    </xdr:from>
    <xdr:ext cx="2125454" cy="4731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9850543-3D5E-4CE4-8B97-9B8D5547A6AE}"/>
                </a:ext>
              </a:extLst>
            </xdr:cNvPr>
            <xdr:cNvSpPr txBox="1"/>
          </xdr:nvSpPr>
          <xdr:spPr>
            <a:xfrm>
              <a:off x="8839200" y="263525"/>
              <a:ext cx="2125454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4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sSub>
                          <m:sSub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9850543-3D5E-4CE4-8B97-9B8D5547A6AE}"/>
                </a:ext>
              </a:extLst>
            </xdr:cNvPr>
            <xdr:cNvSpPr txBox="1"/>
          </xdr:nvSpPr>
          <xdr:spPr>
            <a:xfrm>
              <a:off x="8839200" y="263525"/>
              <a:ext cx="2125454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i="0">
                  <a:latin typeface="Cambria Math" panose="02040503050406030204" pitchFamily="18" charset="0"/>
                </a:rPr>
                <a:t>β ̂_1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=(𝑛∑▒𝑥_𝑖  𝑦_𝑖−∑▒〖𝑥_𝑖 ∑▒𝑥_𝑖  𝑦_𝑖 〗)/(𝑛∑▒〖𝑥_𝑖^2−(∑▒〖𝑥_𝑖)²〗〗)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381000</xdr:colOff>
      <xdr:row>3</xdr:row>
      <xdr:rowOff>66675</xdr:rowOff>
    </xdr:from>
    <xdr:ext cx="1205522" cy="2694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825107B-1276-42F5-83E1-C74ED96FE322}"/>
                </a:ext>
              </a:extLst>
            </xdr:cNvPr>
            <xdr:cNvSpPr txBox="1"/>
          </xdr:nvSpPr>
          <xdr:spPr>
            <a:xfrm>
              <a:off x="8870950" y="898525"/>
              <a:ext cx="1205522" cy="269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β</m:t>
                            </m:r>
                          </m:e>
                        </m:acc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2825107B-1276-42F5-83E1-C74ED96FE322}"/>
                </a:ext>
              </a:extLst>
            </xdr:cNvPr>
            <xdr:cNvSpPr txBox="1"/>
          </xdr:nvSpPr>
          <xdr:spPr>
            <a:xfrm>
              <a:off x="8870950" y="898525"/>
              <a:ext cx="1205522" cy="269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i="0">
                  <a:latin typeface="Cambria Math" panose="02040503050406030204" pitchFamily="18" charset="0"/>
                </a:rPr>
                <a:t>β ̂_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0=𝑦 ̅−β ̂_1 𝑥 ̅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63" workbookViewId="0">
      <selection activeCell="Q13" sqref="Q13"/>
    </sheetView>
  </sheetViews>
  <sheetFormatPr defaultRowHeight="14" x14ac:dyDescent="0.3"/>
  <cols>
    <col min="2" max="2" width="18" customWidth="1"/>
    <col min="3" max="3" width="18.4140625" customWidth="1"/>
    <col min="9" max="9" width="5.6640625" customWidth="1"/>
    <col min="10" max="10" width="16.83203125" customWidth="1"/>
    <col min="11" max="11" width="12.08203125" customWidth="1"/>
    <col min="13" max="13" width="11.6640625" customWidth="1"/>
    <col min="15" max="15" width="15.75" customWidth="1"/>
  </cols>
  <sheetData>
    <row r="1" spans="1:13" ht="24" customHeight="1" x14ac:dyDescent="0.3">
      <c r="A1" s="3" t="s">
        <v>0</v>
      </c>
      <c r="B1" s="3" t="s">
        <v>1</v>
      </c>
      <c r="C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3"/>
      <c r="K1" s="3" t="s">
        <v>7</v>
      </c>
    </row>
    <row r="2" spans="1:13" x14ac:dyDescent="0.3">
      <c r="A2" s="2">
        <v>1</v>
      </c>
      <c r="B2" s="2">
        <v>0.9</v>
      </c>
      <c r="C2" s="2">
        <v>67.3</v>
      </c>
      <c r="E2">
        <f>C2</f>
        <v>67.3</v>
      </c>
      <c r="F2">
        <f>B2</f>
        <v>0.9</v>
      </c>
      <c r="G2">
        <f>E2^2</f>
        <v>4529.29</v>
      </c>
      <c r="H2">
        <f>E2*F2</f>
        <v>60.57</v>
      </c>
      <c r="J2" s="1" t="s">
        <v>8</v>
      </c>
    </row>
    <row r="3" spans="1:13" ht="27.5" customHeight="1" x14ac:dyDescent="0.3">
      <c r="A3" s="2">
        <v>2</v>
      </c>
      <c r="B3" s="2">
        <v>1.1000000000000001</v>
      </c>
      <c r="C3" s="2">
        <v>111.3</v>
      </c>
      <c r="E3">
        <f t="shared" ref="E3:E26" si="0">C3</f>
        <v>111.3</v>
      </c>
      <c r="F3">
        <f t="shared" ref="F3:F26" si="1">B3</f>
        <v>1.1000000000000001</v>
      </c>
      <c r="G3">
        <f t="shared" ref="G3:G27" si="2">E3^2</f>
        <v>12387.689999999999</v>
      </c>
      <c r="H3">
        <f t="shared" ref="H3:H26" si="3">E3*F3</f>
        <v>122.43</v>
      </c>
      <c r="J3" s="5"/>
      <c r="K3" s="11">
        <f>(25*H27-E27*F27)/(25*G27-E27^2)</f>
        <v>3.7894706959010163E-2</v>
      </c>
    </row>
    <row r="4" spans="1:13" ht="25.5" customHeight="1" x14ac:dyDescent="0.3">
      <c r="A4" s="2">
        <v>3</v>
      </c>
      <c r="B4" s="2">
        <v>4.8</v>
      </c>
      <c r="C4" s="2">
        <v>173</v>
      </c>
      <c r="E4">
        <f t="shared" si="0"/>
        <v>173</v>
      </c>
      <c r="F4">
        <f t="shared" si="1"/>
        <v>4.8</v>
      </c>
      <c r="G4">
        <f t="shared" si="2"/>
        <v>29929</v>
      </c>
      <c r="H4">
        <f t="shared" si="3"/>
        <v>830.4</v>
      </c>
      <c r="J4" s="4"/>
      <c r="K4" s="11">
        <f>F27/25-K3*E27/25</f>
        <v>-0.82952061654623277</v>
      </c>
    </row>
    <row r="5" spans="1:13" x14ac:dyDescent="0.3">
      <c r="A5" s="2">
        <v>4</v>
      </c>
      <c r="B5" s="2">
        <v>3.2</v>
      </c>
      <c r="C5" s="2">
        <v>80.8</v>
      </c>
      <c r="E5">
        <f t="shared" si="0"/>
        <v>80.8</v>
      </c>
      <c r="F5">
        <f t="shared" si="1"/>
        <v>3.2</v>
      </c>
      <c r="G5">
        <f t="shared" si="2"/>
        <v>6528.6399999999994</v>
      </c>
      <c r="H5">
        <f t="shared" si="3"/>
        <v>258.56</v>
      </c>
    </row>
    <row r="6" spans="1:13" x14ac:dyDescent="0.3">
      <c r="A6" s="2">
        <v>5</v>
      </c>
      <c r="B6" s="2">
        <v>7.8</v>
      </c>
      <c r="C6" s="2">
        <v>199.7</v>
      </c>
      <c r="E6">
        <f t="shared" si="0"/>
        <v>199.7</v>
      </c>
      <c r="F6">
        <f t="shared" si="1"/>
        <v>7.8</v>
      </c>
      <c r="G6">
        <f t="shared" si="2"/>
        <v>39880.089999999997</v>
      </c>
      <c r="H6">
        <f t="shared" si="3"/>
        <v>1557.6599999999999</v>
      </c>
      <c r="J6" s="6" t="s">
        <v>9</v>
      </c>
      <c r="K6" s="6"/>
      <c r="L6" s="6"/>
    </row>
    <row r="7" spans="1:13" ht="32" customHeight="1" x14ac:dyDescent="0.3">
      <c r="A7" s="2">
        <v>6</v>
      </c>
      <c r="B7" s="2">
        <v>2.7</v>
      </c>
      <c r="C7" s="2">
        <v>16.2</v>
      </c>
      <c r="E7">
        <f t="shared" si="0"/>
        <v>16.2</v>
      </c>
      <c r="F7">
        <f t="shared" si="1"/>
        <v>2.7</v>
      </c>
      <c r="G7">
        <f t="shared" si="2"/>
        <v>262.44</v>
      </c>
      <c r="H7">
        <f t="shared" si="3"/>
        <v>43.74</v>
      </c>
      <c r="J7" s="7"/>
      <c r="K7" s="10">
        <f>SLOPE(B2:B26,C2:C26)</f>
        <v>3.789470695901017E-2</v>
      </c>
      <c r="L7" s="8" t="s">
        <v>10</v>
      </c>
      <c r="M7" s="8"/>
    </row>
    <row r="8" spans="1:13" ht="25" customHeight="1" x14ac:dyDescent="0.3">
      <c r="A8" s="2">
        <v>7</v>
      </c>
      <c r="B8" s="2">
        <v>1.6</v>
      </c>
      <c r="C8" s="2">
        <v>107.4</v>
      </c>
      <c r="E8">
        <f t="shared" si="0"/>
        <v>107.4</v>
      </c>
      <c r="F8">
        <f t="shared" si="1"/>
        <v>1.6</v>
      </c>
      <c r="G8">
        <f t="shared" si="2"/>
        <v>11534.760000000002</v>
      </c>
      <c r="H8">
        <f t="shared" si="3"/>
        <v>171.84000000000003</v>
      </c>
      <c r="J8" s="7"/>
      <c r="K8" s="10">
        <f>INTERCEPT(B2:B26,C2:C26)</f>
        <v>-0.82952061654623366</v>
      </c>
      <c r="L8" s="8" t="s">
        <v>11</v>
      </c>
      <c r="M8" s="8"/>
    </row>
    <row r="9" spans="1:13" ht="21.5" customHeight="1" x14ac:dyDescent="0.3">
      <c r="A9" s="2">
        <v>8</v>
      </c>
      <c r="B9" s="2">
        <v>12.5</v>
      </c>
      <c r="C9" s="2">
        <v>185.4</v>
      </c>
      <c r="E9">
        <f t="shared" si="0"/>
        <v>185.4</v>
      </c>
      <c r="F9">
        <f t="shared" si="1"/>
        <v>12.5</v>
      </c>
      <c r="G9">
        <f t="shared" si="2"/>
        <v>34373.160000000003</v>
      </c>
      <c r="H9">
        <f t="shared" si="3"/>
        <v>2317.5</v>
      </c>
    </row>
    <row r="10" spans="1:13" x14ac:dyDescent="0.3">
      <c r="A10" s="2">
        <v>9</v>
      </c>
      <c r="B10" s="2">
        <v>1</v>
      </c>
      <c r="C10" s="2">
        <v>96.1</v>
      </c>
      <c r="E10">
        <f t="shared" si="0"/>
        <v>96.1</v>
      </c>
      <c r="F10">
        <f t="shared" si="1"/>
        <v>1</v>
      </c>
      <c r="G10">
        <f t="shared" si="2"/>
        <v>9235.2099999999991</v>
      </c>
      <c r="H10">
        <f t="shared" si="3"/>
        <v>96.1</v>
      </c>
      <c r="J10" t="s">
        <v>13</v>
      </c>
    </row>
    <row r="11" spans="1:13" ht="14.5" thickBot="1" x14ac:dyDescent="0.35">
      <c r="A11" s="2">
        <v>10</v>
      </c>
      <c r="B11" s="2">
        <v>2.6</v>
      </c>
      <c r="C11" s="2">
        <v>72.8</v>
      </c>
      <c r="E11">
        <f t="shared" si="0"/>
        <v>72.8</v>
      </c>
      <c r="F11">
        <f t="shared" si="1"/>
        <v>2.6</v>
      </c>
      <c r="G11">
        <f t="shared" si="2"/>
        <v>5299.8399999999992</v>
      </c>
      <c r="H11">
        <f t="shared" si="3"/>
        <v>189.28</v>
      </c>
    </row>
    <row r="12" spans="1:13" x14ac:dyDescent="0.3">
      <c r="A12" s="2">
        <v>11</v>
      </c>
      <c r="B12" s="2">
        <v>0.3</v>
      </c>
      <c r="C12" s="2">
        <v>64.2</v>
      </c>
      <c r="E12">
        <f t="shared" si="0"/>
        <v>64.2</v>
      </c>
      <c r="F12">
        <f t="shared" si="1"/>
        <v>0.3</v>
      </c>
      <c r="G12">
        <f t="shared" si="2"/>
        <v>4121.6400000000003</v>
      </c>
      <c r="H12">
        <f t="shared" si="3"/>
        <v>19.260000000000002</v>
      </c>
      <c r="J12" s="15" t="s">
        <v>14</v>
      </c>
      <c r="K12" s="15"/>
    </row>
    <row r="13" spans="1:13" x14ac:dyDescent="0.3">
      <c r="A13" s="2">
        <v>12</v>
      </c>
      <c r="B13" s="2">
        <v>4</v>
      </c>
      <c r="C13" s="2">
        <v>132.19999999999999</v>
      </c>
      <c r="E13">
        <f t="shared" si="0"/>
        <v>132.19999999999999</v>
      </c>
      <c r="F13">
        <f t="shared" si="1"/>
        <v>4</v>
      </c>
      <c r="G13">
        <f t="shared" si="2"/>
        <v>17476.839999999997</v>
      </c>
      <c r="H13">
        <f t="shared" si="3"/>
        <v>528.79999999999995</v>
      </c>
      <c r="J13" s="12" t="s">
        <v>15</v>
      </c>
      <c r="K13" s="12">
        <v>0.84357136435928903</v>
      </c>
    </row>
    <row r="14" spans="1:13" x14ac:dyDescent="0.3">
      <c r="A14" s="2">
        <v>13</v>
      </c>
      <c r="B14" s="2">
        <v>0.8</v>
      </c>
      <c r="C14" s="2">
        <v>58.6</v>
      </c>
      <c r="E14">
        <f t="shared" si="0"/>
        <v>58.6</v>
      </c>
      <c r="F14">
        <f t="shared" si="1"/>
        <v>0.8</v>
      </c>
      <c r="G14">
        <f t="shared" si="2"/>
        <v>3433.96</v>
      </c>
      <c r="H14">
        <f t="shared" si="3"/>
        <v>46.88</v>
      </c>
      <c r="J14" s="12" t="s">
        <v>16</v>
      </c>
      <c r="K14" s="12">
        <v>0.71161264676699232</v>
      </c>
    </row>
    <row r="15" spans="1:13" x14ac:dyDescent="0.3">
      <c r="A15" s="2">
        <v>14</v>
      </c>
      <c r="B15" s="2">
        <v>3.5</v>
      </c>
      <c r="C15" s="2">
        <v>174.6</v>
      </c>
      <c r="E15">
        <f t="shared" si="0"/>
        <v>174.6</v>
      </c>
      <c r="F15">
        <f t="shared" si="1"/>
        <v>3.5</v>
      </c>
      <c r="G15">
        <f t="shared" si="2"/>
        <v>30485.159999999996</v>
      </c>
      <c r="H15">
        <f t="shared" si="3"/>
        <v>611.1</v>
      </c>
      <c r="J15" s="12" t="s">
        <v>17</v>
      </c>
      <c r="K15" s="12">
        <v>0.69907406619164403</v>
      </c>
    </row>
    <row r="16" spans="1:13" x14ac:dyDescent="0.3">
      <c r="A16" s="2">
        <v>15</v>
      </c>
      <c r="B16" s="2">
        <v>10.199999999999999</v>
      </c>
      <c r="C16" s="2">
        <v>263.5</v>
      </c>
      <c r="E16">
        <f t="shared" si="0"/>
        <v>263.5</v>
      </c>
      <c r="F16">
        <f t="shared" si="1"/>
        <v>10.199999999999999</v>
      </c>
      <c r="G16">
        <f t="shared" si="2"/>
        <v>69432.25</v>
      </c>
      <c r="H16">
        <f t="shared" si="3"/>
        <v>2687.7</v>
      </c>
      <c r="J16" s="12" t="s">
        <v>18</v>
      </c>
      <c r="K16" s="12">
        <v>1.9799475327176805</v>
      </c>
    </row>
    <row r="17" spans="1:18" ht="14.5" thickBot="1" x14ac:dyDescent="0.35">
      <c r="A17" s="2">
        <v>16</v>
      </c>
      <c r="B17" s="2">
        <v>3</v>
      </c>
      <c r="C17" s="2">
        <v>79.3</v>
      </c>
      <c r="E17">
        <f t="shared" si="0"/>
        <v>79.3</v>
      </c>
      <c r="F17">
        <f t="shared" si="1"/>
        <v>3</v>
      </c>
      <c r="G17">
        <f t="shared" si="2"/>
        <v>6288.49</v>
      </c>
      <c r="H17">
        <f t="shared" si="3"/>
        <v>237.89999999999998</v>
      </c>
      <c r="J17" s="13" t="s">
        <v>19</v>
      </c>
      <c r="K17" s="13">
        <v>25</v>
      </c>
    </row>
    <row r="18" spans="1:18" x14ac:dyDescent="0.3">
      <c r="A18" s="2">
        <v>17</v>
      </c>
      <c r="B18" s="2">
        <v>0.2</v>
      </c>
      <c r="C18" s="2">
        <v>14.8</v>
      </c>
      <c r="E18">
        <f t="shared" si="0"/>
        <v>14.8</v>
      </c>
      <c r="F18">
        <f t="shared" si="1"/>
        <v>0.2</v>
      </c>
      <c r="G18">
        <f t="shared" si="2"/>
        <v>219.04000000000002</v>
      </c>
      <c r="H18">
        <f t="shared" si="3"/>
        <v>2.9600000000000004</v>
      </c>
    </row>
    <row r="19" spans="1:18" ht="14.5" thickBot="1" x14ac:dyDescent="0.35">
      <c r="A19" s="2">
        <v>18</v>
      </c>
      <c r="B19" s="2">
        <v>0.4</v>
      </c>
      <c r="C19" s="2">
        <v>73.5</v>
      </c>
      <c r="E19">
        <f t="shared" si="0"/>
        <v>73.5</v>
      </c>
      <c r="F19">
        <f t="shared" si="1"/>
        <v>0.4</v>
      </c>
      <c r="G19">
        <f t="shared" si="2"/>
        <v>5402.25</v>
      </c>
      <c r="H19">
        <f t="shared" si="3"/>
        <v>29.400000000000002</v>
      </c>
      <c r="J19" t="s">
        <v>20</v>
      </c>
    </row>
    <row r="20" spans="1:18" x14ac:dyDescent="0.3">
      <c r="A20" s="2">
        <v>19</v>
      </c>
      <c r="B20" s="2">
        <v>1</v>
      </c>
      <c r="C20" s="2">
        <v>24.7</v>
      </c>
      <c r="E20">
        <f t="shared" si="0"/>
        <v>24.7</v>
      </c>
      <c r="F20">
        <f t="shared" si="1"/>
        <v>1</v>
      </c>
      <c r="G20">
        <f t="shared" si="2"/>
        <v>610.08999999999992</v>
      </c>
      <c r="H20">
        <f t="shared" si="3"/>
        <v>24.7</v>
      </c>
      <c r="J20" s="14"/>
      <c r="K20" s="14" t="s">
        <v>25</v>
      </c>
      <c r="L20" s="14" t="s">
        <v>26</v>
      </c>
      <c r="M20" s="14" t="s">
        <v>27</v>
      </c>
      <c r="N20" s="14" t="s">
        <v>28</v>
      </c>
      <c r="O20" s="14" t="s">
        <v>29</v>
      </c>
    </row>
    <row r="21" spans="1:18" x14ac:dyDescent="0.3">
      <c r="A21" s="2">
        <v>20</v>
      </c>
      <c r="B21" s="2">
        <v>6.8</v>
      </c>
      <c r="C21" s="2">
        <v>139.4</v>
      </c>
      <c r="E21">
        <f t="shared" si="0"/>
        <v>139.4</v>
      </c>
      <c r="F21">
        <f t="shared" si="1"/>
        <v>6.8</v>
      </c>
      <c r="G21">
        <f t="shared" si="2"/>
        <v>19432.36</v>
      </c>
      <c r="H21">
        <f t="shared" si="3"/>
        <v>947.92</v>
      </c>
      <c r="J21" s="12" t="s">
        <v>21</v>
      </c>
      <c r="K21" s="12">
        <v>1</v>
      </c>
      <c r="L21" s="12">
        <v>222.48597865675882</v>
      </c>
      <c r="M21" s="12">
        <v>222.48597865675882</v>
      </c>
      <c r="N21" s="12">
        <v>56.753844064780274</v>
      </c>
      <c r="O21" s="12">
        <v>1.1834920612868053E-7</v>
      </c>
    </row>
    <row r="22" spans="1:18" x14ac:dyDescent="0.3">
      <c r="A22" s="2">
        <v>21</v>
      </c>
      <c r="B22" s="2">
        <v>11.6</v>
      </c>
      <c r="C22" s="2">
        <v>368.2</v>
      </c>
      <c r="E22">
        <f t="shared" si="0"/>
        <v>368.2</v>
      </c>
      <c r="F22">
        <f t="shared" si="1"/>
        <v>11.6</v>
      </c>
      <c r="G22">
        <f t="shared" si="2"/>
        <v>135571.24</v>
      </c>
      <c r="H22">
        <f t="shared" si="3"/>
        <v>4271.12</v>
      </c>
      <c r="J22" s="12" t="s">
        <v>22</v>
      </c>
      <c r="K22" s="12">
        <v>23</v>
      </c>
      <c r="L22" s="12">
        <v>90.164421343241116</v>
      </c>
      <c r="M22" s="12">
        <v>3.920192232314831</v>
      </c>
      <c r="N22" s="12"/>
      <c r="O22" s="12"/>
    </row>
    <row r="23" spans="1:18" ht="14.5" thickBot="1" x14ac:dyDescent="0.35">
      <c r="A23" s="2">
        <v>22</v>
      </c>
      <c r="B23" s="2">
        <v>1.6</v>
      </c>
      <c r="C23" s="2">
        <v>95.7</v>
      </c>
      <c r="E23">
        <f t="shared" si="0"/>
        <v>95.7</v>
      </c>
      <c r="F23">
        <f t="shared" si="1"/>
        <v>1.6</v>
      </c>
      <c r="G23">
        <f t="shared" si="2"/>
        <v>9158.49</v>
      </c>
      <c r="H23">
        <f t="shared" si="3"/>
        <v>153.12</v>
      </c>
      <c r="J23" s="13" t="s">
        <v>23</v>
      </c>
      <c r="K23" s="13">
        <v>24</v>
      </c>
      <c r="L23" s="13">
        <v>312.65039999999993</v>
      </c>
      <c r="M23" s="13"/>
      <c r="N23" s="13"/>
      <c r="O23" s="13"/>
    </row>
    <row r="24" spans="1:18" ht="14.5" thickBot="1" x14ac:dyDescent="0.35">
      <c r="A24" s="2">
        <v>23</v>
      </c>
      <c r="B24" s="2">
        <v>1.2</v>
      </c>
      <c r="C24" s="2">
        <v>109.6</v>
      </c>
      <c r="E24">
        <f t="shared" si="0"/>
        <v>109.6</v>
      </c>
      <c r="F24">
        <f t="shared" si="1"/>
        <v>1.2</v>
      </c>
      <c r="G24">
        <f t="shared" si="2"/>
        <v>12012.159999999998</v>
      </c>
      <c r="H24">
        <f t="shared" si="3"/>
        <v>131.51999999999998</v>
      </c>
    </row>
    <row r="25" spans="1:18" x14ac:dyDescent="0.3">
      <c r="A25" s="2">
        <v>24</v>
      </c>
      <c r="B25" s="2">
        <v>7.2</v>
      </c>
      <c r="C25" s="2">
        <v>196.2</v>
      </c>
      <c r="E25">
        <f t="shared" si="0"/>
        <v>196.2</v>
      </c>
      <c r="F25">
        <f t="shared" si="1"/>
        <v>7.2</v>
      </c>
      <c r="G25">
        <f t="shared" si="2"/>
        <v>38494.439999999995</v>
      </c>
      <c r="H25">
        <f t="shared" si="3"/>
        <v>1412.6399999999999</v>
      </c>
      <c r="J25" s="14"/>
      <c r="K25" s="14" t="s">
        <v>30</v>
      </c>
      <c r="L25" s="14" t="s">
        <v>18</v>
      </c>
      <c r="M25" s="14" t="s">
        <v>31</v>
      </c>
      <c r="N25" s="14" t="s">
        <v>32</v>
      </c>
      <c r="O25" s="14" t="s">
        <v>33</v>
      </c>
      <c r="P25" s="14" t="s">
        <v>34</v>
      </c>
      <c r="Q25" s="14" t="s">
        <v>35</v>
      </c>
      <c r="R25" s="14" t="s">
        <v>36</v>
      </c>
    </row>
    <row r="26" spans="1:18" x14ac:dyDescent="0.3">
      <c r="A26" s="2">
        <v>25</v>
      </c>
      <c r="B26" s="2">
        <v>3.2</v>
      </c>
      <c r="C26" s="2">
        <v>102.2</v>
      </c>
      <c r="E26">
        <f t="shared" si="0"/>
        <v>102.2</v>
      </c>
      <c r="F26">
        <f t="shared" si="1"/>
        <v>3.2</v>
      </c>
      <c r="G26">
        <f t="shared" si="2"/>
        <v>10444.84</v>
      </c>
      <c r="H26">
        <f t="shared" si="3"/>
        <v>327.04000000000002</v>
      </c>
      <c r="J26" s="12" t="s">
        <v>24</v>
      </c>
      <c r="K26" s="12">
        <v>-0.82952061654623277</v>
      </c>
      <c r="L26" s="12">
        <v>0.72304329507298115</v>
      </c>
      <c r="M26" s="12">
        <v>-1.1472627188424509</v>
      </c>
      <c r="N26" s="12">
        <v>0.26306759706003957</v>
      </c>
      <c r="O26" s="12">
        <v>-2.3252496315614213</v>
      </c>
      <c r="P26" s="12">
        <v>0.66620839846895574</v>
      </c>
      <c r="Q26" s="12">
        <v>-2.3252496315614213</v>
      </c>
      <c r="R26" s="12">
        <v>0.66620839846895574</v>
      </c>
    </row>
    <row r="27" spans="1:18" ht="14.5" thickBot="1" x14ac:dyDescent="0.35">
      <c r="D27" s="9" t="s">
        <v>12</v>
      </c>
      <c r="E27" s="7">
        <f>SUM(E2:E26)</f>
        <v>3006.6999999999989</v>
      </c>
      <c r="F27" s="7">
        <f t="shared" ref="F27:H27" si="4">SUM(F2:F26)</f>
        <v>93.2</v>
      </c>
      <c r="G27" s="7">
        <f t="shared" si="4"/>
        <v>516543.36999999994</v>
      </c>
      <c r="H27" s="7">
        <f t="shared" si="4"/>
        <v>17080.140000000003</v>
      </c>
      <c r="J27" s="13" t="s">
        <v>2</v>
      </c>
      <c r="K27" s="13">
        <v>3.7894706959010163E-2</v>
      </c>
      <c r="L27" s="13">
        <v>5.0301497186899091E-3</v>
      </c>
      <c r="M27" s="13">
        <v>7.5335147218798397</v>
      </c>
      <c r="N27" s="13">
        <v>1.1834920612868032E-7</v>
      </c>
      <c r="O27" s="13">
        <v>2.7489049461895045E-2</v>
      </c>
      <c r="P27" s="13">
        <v>4.8300364456125282E-2</v>
      </c>
      <c r="Q27" s="13">
        <v>2.7489049461895045E-2</v>
      </c>
      <c r="R27" s="13">
        <v>4.8300364456125282E-2</v>
      </c>
    </row>
  </sheetData>
  <mergeCells count="3">
    <mergeCell ref="J6:L6"/>
    <mergeCell ref="L7:M7"/>
    <mergeCell ref="L8:M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回归分析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2020-06-09T16:42:44Z</dcterms:modified>
</cp:coreProperties>
</file>