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35865\Desktop\分类数据分析\"/>
    </mc:Choice>
  </mc:AlternateContent>
  <xr:revisionPtr revIDLastSave="0" documentId="13_ncr:1_{75EAD4B0-C693-4955-A078-8D7CE33F1DD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1" i="1"/>
  <c r="J9" i="1"/>
  <c r="E7" i="1"/>
  <c r="F7" i="1"/>
  <c r="G7" i="1" s="1"/>
  <c r="E8" i="1"/>
  <c r="F8" i="1"/>
  <c r="G8" i="1"/>
  <c r="E9" i="1"/>
  <c r="F9" i="1"/>
  <c r="G9" i="1"/>
  <c r="E10" i="1"/>
  <c r="F10" i="1" s="1"/>
  <c r="G10" i="1" s="1"/>
  <c r="E11" i="1"/>
  <c r="F11" i="1"/>
  <c r="G11" i="1"/>
  <c r="E12" i="1"/>
  <c r="F12" i="1"/>
  <c r="G12" i="1"/>
  <c r="E13" i="1"/>
  <c r="F13" i="1"/>
  <c r="G13" i="1" s="1"/>
  <c r="E14" i="1"/>
  <c r="F14" i="1"/>
  <c r="G14" i="1"/>
  <c r="G6" i="1"/>
  <c r="F6" i="1"/>
  <c r="E6" i="1"/>
  <c r="D14" i="1"/>
  <c r="D13" i="1"/>
  <c r="D12" i="1"/>
  <c r="D11" i="1"/>
  <c r="D10" i="1"/>
  <c r="D9" i="1"/>
  <c r="D8" i="1"/>
  <c r="D7" i="1"/>
  <c r="D6" i="1"/>
  <c r="N7" i="1"/>
  <c r="N5" i="1"/>
  <c r="N6" i="1"/>
  <c r="L7" i="1"/>
  <c r="M7" i="1"/>
  <c r="N4" i="1"/>
  <c r="K7" i="1"/>
</calcChain>
</file>

<file path=xl/sharedStrings.xml><?xml version="1.0" encoding="utf-8"?>
<sst xmlns="http://schemas.openxmlformats.org/spreadsheetml/2006/main" count="21" uniqueCount="20">
  <si>
    <t>独立性检验</t>
    <phoneticPr fontId="1" type="noConversion"/>
  </si>
  <si>
    <r>
      <t>H</t>
    </r>
    <r>
      <rPr>
        <b/>
        <vertAlign val="subscript"/>
        <sz val="12"/>
        <color theme="1"/>
        <rFont val="等线"/>
        <family val="3"/>
        <charset val="134"/>
        <scheme val="minor"/>
      </rPr>
      <t>0</t>
    </r>
    <r>
      <rPr>
        <b/>
        <sz val="12"/>
        <color theme="1"/>
        <rFont val="等线"/>
        <family val="3"/>
        <charset val="134"/>
        <scheme val="minor"/>
      </rPr>
      <t>：地区和原料等级之间是独立的（无依赖关系）</t>
    </r>
    <phoneticPr fontId="1" type="noConversion"/>
  </si>
  <si>
    <r>
      <t>H</t>
    </r>
    <r>
      <rPr>
        <b/>
        <vertAlign val="subscript"/>
        <sz val="12"/>
        <color theme="1"/>
        <rFont val="等线"/>
        <family val="3"/>
        <charset val="134"/>
        <scheme val="minor"/>
      </rPr>
      <t>1</t>
    </r>
    <r>
      <rPr>
        <b/>
        <sz val="12"/>
        <color theme="1"/>
        <rFont val="等线"/>
        <family val="3"/>
        <charset val="134"/>
        <scheme val="minor"/>
      </rPr>
      <t>：地区和原料等级之间不独立（有依赖关系）</t>
    </r>
    <phoneticPr fontId="1" type="noConversion"/>
  </si>
  <si>
    <t>行</t>
    <phoneticPr fontId="1" type="noConversion"/>
  </si>
  <si>
    <t>列</t>
    <phoneticPr fontId="1" type="noConversion"/>
  </si>
  <si>
    <r>
      <t>f</t>
    </r>
    <r>
      <rPr>
        <b/>
        <vertAlign val="subscript"/>
        <sz val="11"/>
        <color theme="1"/>
        <rFont val="等线"/>
        <family val="3"/>
        <charset val="134"/>
        <scheme val="minor"/>
      </rPr>
      <t>0</t>
    </r>
    <phoneticPr fontId="1" type="noConversion"/>
  </si>
  <si>
    <r>
      <t>f</t>
    </r>
    <r>
      <rPr>
        <b/>
        <vertAlign val="subscript"/>
        <sz val="11"/>
        <color theme="1"/>
        <rFont val="等线"/>
        <family val="3"/>
        <charset val="134"/>
        <scheme val="minor"/>
      </rPr>
      <t>e</t>
    </r>
    <phoneticPr fontId="1" type="noConversion"/>
  </si>
  <si>
    <r>
      <t>f</t>
    </r>
    <r>
      <rPr>
        <b/>
        <vertAlign val="subscript"/>
        <sz val="11"/>
        <color theme="1"/>
        <rFont val="等线"/>
        <family val="3"/>
        <charset val="134"/>
        <scheme val="minor"/>
      </rPr>
      <t>0</t>
    </r>
    <r>
      <rPr>
        <b/>
        <sz val="11"/>
        <color theme="1"/>
        <rFont val="等线"/>
        <family val="3"/>
        <charset val="134"/>
        <scheme val="minor"/>
      </rPr>
      <t>-f</t>
    </r>
    <r>
      <rPr>
        <b/>
        <vertAlign val="subscript"/>
        <sz val="11"/>
        <color theme="1"/>
        <rFont val="等线"/>
        <family val="3"/>
        <charset val="134"/>
        <scheme val="minor"/>
      </rPr>
      <t>e</t>
    </r>
    <phoneticPr fontId="1" type="noConversion"/>
  </si>
  <si>
    <r>
      <t>(f</t>
    </r>
    <r>
      <rPr>
        <b/>
        <vertAlign val="subscript"/>
        <sz val="11"/>
        <color theme="1"/>
        <rFont val="等线"/>
        <family val="3"/>
        <charset val="134"/>
        <scheme val="minor"/>
      </rPr>
      <t>0</t>
    </r>
    <r>
      <rPr>
        <b/>
        <sz val="11"/>
        <color theme="1"/>
        <rFont val="等线"/>
        <family val="3"/>
        <charset val="134"/>
        <scheme val="minor"/>
      </rPr>
      <t>-f</t>
    </r>
    <r>
      <rPr>
        <b/>
        <vertAlign val="subscript"/>
        <sz val="11"/>
        <color theme="1"/>
        <rFont val="等线"/>
        <family val="3"/>
        <charset val="134"/>
        <scheme val="minor"/>
      </rPr>
      <t>e</t>
    </r>
    <r>
      <rPr>
        <b/>
        <sz val="11"/>
        <color theme="1"/>
        <rFont val="等线"/>
        <family val="3"/>
        <charset val="134"/>
        <scheme val="minor"/>
      </rPr>
      <t>)²</t>
    </r>
    <phoneticPr fontId="1" type="noConversion"/>
  </si>
  <si>
    <t>显著性水平α=</t>
    <phoneticPr fontId="1" type="noConversion"/>
  </si>
  <si>
    <t>临界值决策</t>
    <phoneticPr fontId="1" type="noConversion"/>
  </si>
  <si>
    <t>P值决策               P=</t>
    <phoneticPr fontId="1" type="noConversion"/>
  </si>
  <si>
    <t>原料抽样结果</t>
    <phoneticPr fontId="1" type="noConversion"/>
  </si>
  <si>
    <t>一级</t>
    <phoneticPr fontId="1" type="noConversion"/>
  </si>
  <si>
    <t>二级</t>
    <phoneticPr fontId="1" type="noConversion"/>
  </si>
  <si>
    <t>三级</t>
    <phoneticPr fontId="1" type="noConversion"/>
  </si>
  <si>
    <t>合计</t>
    <phoneticPr fontId="1" type="noConversion"/>
  </si>
  <si>
    <t>甲地区</t>
    <phoneticPr fontId="1" type="noConversion"/>
  </si>
  <si>
    <t>乙地区</t>
    <phoneticPr fontId="1" type="noConversion"/>
  </si>
  <si>
    <t>丙地区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</si>
</sst>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0"/>
    <numFmt numFmtId="179" formatCode="0.0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vertAlign val="subscript"/>
      <sz val="12"/>
      <color theme="1"/>
      <name val="等线"/>
      <family val="3"/>
      <charset val="134"/>
      <scheme val="minor"/>
    </font>
    <font>
      <b/>
      <vertAlign val="subscript"/>
      <sz val="11"/>
      <color theme="1"/>
      <name val="等线"/>
      <family val="3"/>
      <charset val="134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9" fontId="2" fillId="0" borderId="0" xfId="0" applyNumberFormat="1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165100</xdr:colOff>
      <xdr:row>4</xdr:row>
      <xdr:rowOff>22225</xdr:rowOff>
    </xdr:from>
    <xdr:ext cx="901700" cy="5354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351E5522-BBD8-4B61-8423-E9CCC1293547}"/>
                </a:ext>
              </a:extLst>
            </xdr:cNvPr>
            <xdr:cNvSpPr txBox="1"/>
          </xdr:nvSpPr>
          <xdr:spPr>
            <a:xfrm>
              <a:off x="4451350" y="1038225"/>
              <a:ext cx="901700" cy="5354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60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altLang="zh-CN" sz="160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US" altLang="zh-CN" sz="1600" i="1">
                            <a:latin typeface="Cambria Math" panose="02040503050406030204" pitchFamily="18" charset="0"/>
                          </a:rPr>
                          <m:t>)²</m:t>
                        </m:r>
                      </m:num>
                      <m:den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351E5522-BBD8-4B61-8423-E9CCC1293547}"/>
                </a:ext>
              </a:extLst>
            </xdr:cNvPr>
            <xdr:cNvSpPr txBox="1"/>
          </xdr:nvSpPr>
          <xdr:spPr>
            <a:xfrm>
              <a:off x="4451350" y="1038225"/>
              <a:ext cx="901700" cy="5354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((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𝑓_0</a:t>
              </a:r>
              <a:r>
                <a:rPr lang="en-US" altLang="zh-CN" sz="1600" i="0">
                  <a:latin typeface="Cambria Math" panose="02040503050406030204" pitchFamily="18" charset="0"/>
                </a:rPr>
                <a:t>−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𝑓_𝑒</a:t>
              </a:r>
              <a:r>
                <a:rPr lang="en-US" altLang="zh-CN" sz="1600" i="0">
                  <a:latin typeface="Cambria Math" panose="02040503050406030204" pitchFamily="18" charset="0"/>
                </a:rPr>
                <a:t>)²)/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𝑓_𝑒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</xdr:col>
      <xdr:colOff>1339850</xdr:colOff>
      <xdr:row>8</xdr:row>
      <xdr:rowOff>47625</xdr:rowOff>
    </xdr:from>
    <xdr:ext cx="254685" cy="2202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EFBA7AC3-1816-40FE-9ED1-12009F63274B}"/>
                </a:ext>
              </a:extLst>
            </xdr:cNvPr>
            <xdr:cNvSpPr txBox="1"/>
          </xdr:nvSpPr>
          <xdr:spPr>
            <a:xfrm>
              <a:off x="1339850" y="2251075"/>
              <a:ext cx="254685" cy="220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altLang="zh-CN" sz="14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zh-CN" sz="1400" b="1" i="1">
                          <a:latin typeface="Cambria Math" panose="02040503050406030204" pitchFamily="18" charset="0"/>
                          <a:sym typeface="Symbol" panose="05050102010706020507" pitchFamily="18" charset="2"/>
                        </a:rPr>
                        <m:t></m:t>
                      </m:r>
                    </m:e>
                    <m:sup>
                      <m:r>
                        <a:rPr lang="en-US" altLang="zh-CN" sz="14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en-US" altLang="zh-CN" sz="1100" b="1"/>
                <a:t>=</a:t>
              </a:r>
              <a:endParaRPr lang="zh-CN" altLang="en-US" sz="1100" b="1"/>
            </a:p>
          </xdr:txBody>
        </xdr:sp>
      </mc:Choice>
      <mc:Fallback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EFBA7AC3-1816-40FE-9ED1-12009F63274B}"/>
                </a:ext>
              </a:extLst>
            </xdr:cNvPr>
            <xdr:cNvSpPr txBox="1"/>
          </xdr:nvSpPr>
          <xdr:spPr>
            <a:xfrm>
              <a:off x="1339850" y="2251075"/>
              <a:ext cx="254685" cy="220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1" i="0">
                  <a:latin typeface="Cambria Math" panose="02040503050406030204" pitchFamily="18" charset="0"/>
                  <a:sym typeface="Symbol" panose="05050102010706020507" pitchFamily="18" charset="2"/>
                </a:rPr>
                <a:t>^</a:t>
              </a:r>
              <a:r>
                <a:rPr lang="en-US" altLang="zh-CN" sz="1400" b="1" i="0">
                  <a:latin typeface="Cambria Math" panose="02040503050406030204" pitchFamily="18" charset="0"/>
                </a:rPr>
                <a:t>𝟐</a:t>
              </a:r>
              <a:r>
                <a:rPr lang="en-US" altLang="zh-CN" sz="1100" b="1"/>
                <a:t>=</a:t>
              </a:r>
              <a:endParaRPr lang="zh-CN" altLang="en-US" sz="1100" b="1"/>
            </a:p>
          </xdr:txBody>
        </xdr:sp>
      </mc:Fallback>
    </mc:AlternateContent>
    <xdr:clientData/>
  </xdr:oneCellAnchor>
  <xdr:oneCellAnchor>
    <xdr:from>
      <xdr:col>8</xdr:col>
      <xdr:colOff>1301750</xdr:colOff>
      <xdr:row>10</xdr:row>
      <xdr:rowOff>85725</xdr:rowOff>
    </xdr:from>
    <xdr:ext cx="414729" cy="2147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32A66539-CCB4-4A3B-BD33-57BBB550EC45}"/>
                </a:ext>
              </a:extLst>
            </xdr:cNvPr>
            <xdr:cNvSpPr txBox="1"/>
          </xdr:nvSpPr>
          <xdr:spPr>
            <a:xfrm>
              <a:off x="1301750" y="2905125"/>
              <a:ext cx="414729" cy="214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zh-CN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  <a:sym typeface="Symbol" panose="05050102010706020507" pitchFamily="18" charset="2"/>
                          </a:rPr>
                          <m:t>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α</m:t>
                        </m:r>
                      </m:sub>
                      <m:sup>
                        <m:r>
                          <a:rPr lang="en-US" altLang="zh-CN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zh-CN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zh-CN" altLang="en-US" sz="14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32A66539-CCB4-4A3B-BD33-57BBB550EC45}"/>
                </a:ext>
              </a:extLst>
            </xdr:cNvPr>
            <xdr:cNvSpPr txBox="1"/>
          </xdr:nvSpPr>
          <xdr:spPr>
            <a:xfrm>
              <a:off x="1301750" y="2905125"/>
              <a:ext cx="414729" cy="214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4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_</a:t>
              </a:r>
              <a:r>
                <a:rPr lang="en-US" altLang="zh-CN" sz="14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α^2=</a:t>
              </a:r>
              <a:endParaRPr lang="zh-CN" altLang="en-US" sz="14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11</xdr:col>
      <xdr:colOff>450850</xdr:colOff>
      <xdr:row>8</xdr:row>
      <xdr:rowOff>57150</xdr:rowOff>
    </xdr:from>
    <xdr:ext cx="1877502" cy="6918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E34C3A86-4BC4-465D-BB43-C1749D1D412A}"/>
                </a:ext>
              </a:extLst>
            </xdr:cNvPr>
            <xdr:cNvSpPr txBox="1"/>
          </xdr:nvSpPr>
          <xdr:spPr>
            <a:xfrm>
              <a:off x="9607550" y="2108200"/>
              <a:ext cx="1877502" cy="69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800" i="1">
                            <a:latin typeface="Cambria Math" panose="02040503050406030204" pitchFamily="18" charset="0"/>
                            <a:sym typeface="Symbol" panose="05050102010706020507" pitchFamily="18" charset="2"/>
                          </a:rPr>
                          <m:t></m:t>
                        </m:r>
                      </m:e>
                      <m:sup>
                        <m:r>
                          <a:rPr lang="en-US" altLang="zh-CN" sz="18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zh-CN" sz="18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altLang="zh-CN" sz="18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f>
                          <m:fPr>
                            <m:ctrlP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)²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E34C3A86-4BC4-465D-BB43-C1749D1D412A}"/>
                </a:ext>
              </a:extLst>
            </xdr:cNvPr>
            <xdr:cNvSpPr txBox="1"/>
          </xdr:nvSpPr>
          <xdr:spPr>
            <a:xfrm>
              <a:off x="9607550" y="2108200"/>
              <a:ext cx="1877502" cy="69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800" i="0">
                  <a:latin typeface="Cambria Math" panose="02040503050406030204" pitchFamily="18" charset="0"/>
                  <a:sym typeface="Symbol" panose="05050102010706020507" pitchFamily="18" charset="2"/>
                </a:rPr>
                <a:t>^</a:t>
              </a:r>
              <a:r>
                <a:rPr lang="en-US" altLang="zh-CN" sz="1800" i="0">
                  <a:latin typeface="Cambria Math" panose="02040503050406030204" pitchFamily="18" charset="0"/>
                </a:rPr>
                <a:t>2</a:t>
              </a:r>
              <a:r>
                <a:rPr lang="en-US" altLang="zh-CN" sz="1800" b="0" i="0">
                  <a:latin typeface="Cambria Math" panose="02040503050406030204" pitchFamily="18" charset="0"/>
                </a:rPr>
                <a:t>=∑▒((𝑓_0−𝑓_𝑒)²)/𝑓_𝑒 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J13" sqref="J13"/>
    </sheetView>
  </sheetViews>
  <sheetFormatPr defaultRowHeight="14" x14ac:dyDescent="0.3"/>
  <cols>
    <col min="4" max="4" width="10.6640625" customWidth="1"/>
    <col min="5" max="5" width="12.9140625" customWidth="1"/>
    <col min="6" max="6" width="9.08203125" bestFit="1" customWidth="1"/>
    <col min="7" max="7" width="15.33203125" customWidth="1"/>
    <col min="9" max="9" width="22.58203125" customWidth="1"/>
  </cols>
  <sheetData>
    <row r="1" spans="1:14" ht="27" customHeight="1" x14ac:dyDescent="0.35">
      <c r="A1" s="2" t="s">
        <v>0</v>
      </c>
      <c r="B1" s="2"/>
      <c r="J1" s="13" t="s">
        <v>12</v>
      </c>
      <c r="K1" s="13"/>
      <c r="L1" s="13"/>
      <c r="M1" s="13"/>
      <c r="N1" s="13"/>
    </row>
    <row r="2" spans="1:14" ht="7" customHeight="1" thickBot="1" x14ac:dyDescent="0.35">
      <c r="J2" s="8"/>
      <c r="K2" s="8"/>
      <c r="L2" s="8"/>
      <c r="M2" s="8"/>
      <c r="N2" s="8"/>
    </row>
    <row r="3" spans="1:14" ht="25" customHeight="1" thickTop="1" x14ac:dyDescent="0.45">
      <c r="A3" s="3" t="s">
        <v>1</v>
      </c>
      <c r="B3" s="3"/>
      <c r="C3" s="3"/>
      <c r="D3" s="3"/>
      <c r="E3" s="3"/>
      <c r="F3" s="1" t="s">
        <v>2</v>
      </c>
      <c r="G3" s="1"/>
      <c r="H3" s="1"/>
      <c r="I3" s="1"/>
      <c r="J3" s="4"/>
      <c r="K3" s="4" t="s">
        <v>13</v>
      </c>
      <c r="L3" s="4" t="s">
        <v>14</v>
      </c>
      <c r="M3" s="4" t="s">
        <v>15</v>
      </c>
      <c r="N3" s="4" t="s">
        <v>16</v>
      </c>
    </row>
    <row r="4" spans="1:14" ht="14.5" thickBot="1" x14ac:dyDescent="0.35">
      <c r="J4" s="4" t="s">
        <v>17</v>
      </c>
      <c r="K4" s="4">
        <v>52</v>
      </c>
      <c r="L4" s="4">
        <v>64</v>
      </c>
      <c r="M4" s="4">
        <v>24</v>
      </c>
      <c r="N4" s="4">
        <f>SUM(K4:M4)</f>
        <v>140</v>
      </c>
    </row>
    <row r="5" spans="1:14" ht="46" customHeight="1" thickTop="1" x14ac:dyDescent="0.3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/>
      <c r="J5" s="4" t="s">
        <v>18</v>
      </c>
      <c r="K5" s="4">
        <v>60</v>
      </c>
      <c r="L5" s="4">
        <v>59</v>
      </c>
      <c r="M5" s="4">
        <v>52</v>
      </c>
      <c r="N5" s="4">
        <f t="shared" ref="N5:N6" si="0">SUM(K5:M5)</f>
        <v>171</v>
      </c>
    </row>
    <row r="6" spans="1:14" x14ac:dyDescent="0.3">
      <c r="A6" s="7">
        <v>1</v>
      </c>
      <c r="B6" s="7">
        <v>1</v>
      </c>
      <c r="C6" s="7">
        <v>52</v>
      </c>
      <c r="D6" s="14">
        <f>N4*K7/N7</f>
        <v>45.36</v>
      </c>
      <c r="E6" s="16">
        <f>C6-D6</f>
        <v>6.6400000000000006</v>
      </c>
      <c r="F6" s="16">
        <f>E6^2</f>
        <v>44.089600000000004</v>
      </c>
      <c r="G6" s="16">
        <f>F6/D6</f>
        <v>0.97199294532627878</v>
      </c>
      <c r="J6" s="4" t="s">
        <v>19</v>
      </c>
      <c r="K6" s="4">
        <v>50</v>
      </c>
      <c r="L6" s="4">
        <v>65</v>
      </c>
      <c r="M6" s="4">
        <v>74</v>
      </c>
      <c r="N6" s="4">
        <f t="shared" si="0"/>
        <v>189</v>
      </c>
    </row>
    <row r="7" spans="1:14" ht="14.5" thickBot="1" x14ac:dyDescent="0.35">
      <c r="A7" s="7">
        <v>1</v>
      </c>
      <c r="B7" s="7">
        <v>2</v>
      </c>
      <c r="C7" s="7">
        <v>64</v>
      </c>
      <c r="D7" s="14">
        <f>N4*L7/N7</f>
        <v>52.64</v>
      </c>
      <c r="E7" s="16">
        <f t="shared" ref="E7:E14" si="1">C7-D7</f>
        <v>11.36</v>
      </c>
      <c r="F7" s="16">
        <f t="shared" ref="F7:F14" si="2">E7^2</f>
        <v>129.0496</v>
      </c>
      <c r="G7" s="16">
        <f t="shared" ref="G7:G14" si="3">F7/D7</f>
        <v>2.4515501519756837</v>
      </c>
      <c r="J7" s="8" t="s">
        <v>16</v>
      </c>
      <c r="K7" s="8">
        <f>SUM(K4:K6)</f>
        <v>162</v>
      </c>
      <c r="L7" s="8">
        <f t="shared" ref="L7:N7" si="4">SUM(L4:L6)</f>
        <v>188</v>
      </c>
      <c r="M7" s="8">
        <f t="shared" si="4"/>
        <v>150</v>
      </c>
      <c r="N7" s="8">
        <f t="shared" si="4"/>
        <v>500</v>
      </c>
    </row>
    <row r="8" spans="1:14" ht="14.5" thickTop="1" x14ac:dyDescent="0.3">
      <c r="A8" s="7">
        <v>1</v>
      </c>
      <c r="B8" s="7">
        <v>3</v>
      </c>
      <c r="C8" s="7">
        <v>24</v>
      </c>
      <c r="D8" s="14">
        <f>N4*M7/N7</f>
        <v>42</v>
      </c>
      <c r="E8" s="16">
        <f t="shared" si="1"/>
        <v>-18</v>
      </c>
      <c r="F8" s="16">
        <f t="shared" si="2"/>
        <v>324</v>
      </c>
      <c r="G8" s="16">
        <f t="shared" si="3"/>
        <v>7.7142857142857144</v>
      </c>
    </row>
    <row r="9" spans="1:14" ht="27" customHeight="1" x14ac:dyDescent="0.3">
      <c r="A9" s="7">
        <v>2</v>
      </c>
      <c r="B9" s="7">
        <v>1</v>
      </c>
      <c r="C9" s="7">
        <v>60</v>
      </c>
      <c r="D9" s="14">
        <f>N5*K7/N7</f>
        <v>55.404000000000003</v>
      </c>
      <c r="E9" s="16">
        <f t="shared" si="1"/>
        <v>4.5959999999999965</v>
      </c>
      <c r="F9" s="16">
        <f t="shared" si="2"/>
        <v>21.123215999999967</v>
      </c>
      <c r="G9" s="16">
        <f t="shared" si="3"/>
        <v>0.38125795971409943</v>
      </c>
      <c r="I9" s="9"/>
      <c r="J9" s="18">
        <f>SUM(G6:G14)</f>
        <v>19.822456646534174</v>
      </c>
    </row>
    <row r="10" spans="1:14" ht="23" customHeight="1" x14ac:dyDescent="0.3">
      <c r="A10" s="7">
        <v>2</v>
      </c>
      <c r="B10" s="7">
        <v>2</v>
      </c>
      <c r="C10" s="7">
        <v>59</v>
      </c>
      <c r="D10" s="14">
        <f>N5*L7/N7</f>
        <v>64.296000000000006</v>
      </c>
      <c r="E10" s="16">
        <f t="shared" si="1"/>
        <v>-5.2960000000000065</v>
      </c>
      <c r="F10" s="16">
        <f t="shared" si="2"/>
        <v>28.047616000000069</v>
      </c>
      <c r="G10" s="16">
        <f t="shared" si="3"/>
        <v>0.43622645265646487</v>
      </c>
      <c r="I10" s="10" t="s">
        <v>9</v>
      </c>
      <c r="J10" s="4">
        <v>0.05</v>
      </c>
    </row>
    <row r="11" spans="1:14" ht="24" customHeight="1" x14ac:dyDescent="0.3">
      <c r="A11" s="7">
        <v>2</v>
      </c>
      <c r="B11" s="7">
        <v>3</v>
      </c>
      <c r="C11" s="7">
        <v>52</v>
      </c>
      <c r="D11" s="14">
        <f>N5*M7/N7</f>
        <v>51.3</v>
      </c>
      <c r="E11" s="16">
        <f t="shared" si="1"/>
        <v>0.70000000000000284</v>
      </c>
      <c r="F11" s="16">
        <f t="shared" si="2"/>
        <v>0.49000000000000399</v>
      </c>
      <c r="G11" s="16">
        <f t="shared" si="3"/>
        <v>9.5516569200780506E-3</v>
      </c>
      <c r="I11" s="11" t="s">
        <v>10</v>
      </c>
      <c r="J11" s="4">
        <f>CHIINV(J10,4)</f>
        <v>9.4877290367811575</v>
      </c>
    </row>
    <row r="12" spans="1:14" ht="28" customHeight="1" x14ac:dyDescent="0.3">
      <c r="A12" s="7">
        <v>3</v>
      </c>
      <c r="B12" s="7">
        <v>1</v>
      </c>
      <c r="C12" s="7">
        <v>50</v>
      </c>
      <c r="D12" s="14">
        <f>N6*K7/N7</f>
        <v>61.235999999999997</v>
      </c>
      <c r="E12" s="16">
        <f t="shared" si="1"/>
        <v>-11.235999999999997</v>
      </c>
      <c r="F12" s="16">
        <f t="shared" si="2"/>
        <v>126.24769599999993</v>
      </c>
      <c r="G12" s="16">
        <f t="shared" si="3"/>
        <v>2.0616581096087261</v>
      </c>
      <c r="I12" s="12" t="s">
        <v>11</v>
      </c>
      <c r="J12" s="4">
        <f>CHIDIST(J9,4)</f>
        <v>5.4135465312087701E-4</v>
      </c>
    </row>
    <row r="13" spans="1:14" x14ac:dyDescent="0.3">
      <c r="A13" s="7">
        <v>3</v>
      </c>
      <c r="B13" s="7">
        <v>2</v>
      </c>
      <c r="C13" s="7">
        <v>65</v>
      </c>
      <c r="D13" s="14">
        <f>N6*L7/N7</f>
        <v>71.063999999999993</v>
      </c>
      <c r="E13" s="16">
        <f t="shared" si="1"/>
        <v>-6.063999999999993</v>
      </c>
      <c r="F13" s="16">
        <f t="shared" si="2"/>
        <v>36.772095999999912</v>
      </c>
      <c r="G13" s="16">
        <f t="shared" si="3"/>
        <v>0.51745041089721822</v>
      </c>
    </row>
    <row r="14" spans="1:14" ht="17.5" customHeight="1" thickBot="1" x14ac:dyDescent="0.35">
      <c r="A14" s="8">
        <v>3</v>
      </c>
      <c r="B14" s="8">
        <v>3</v>
      </c>
      <c r="C14" s="8">
        <v>74</v>
      </c>
      <c r="D14" s="15">
        <f>M7*N6/N7</f>
        <v>56.7</v>
      </c>
      <c r="E14" s="17">
        <f t="shared" si="1"/>
        <v>17.299999999999997</v>
      </c>
      <c r="F14" s="17">
        <f t="shared" si="2"/>
        <v>299.28999999999991</v>
      </c>
      <c r="G14" s="17">
        <f t="shared" si="3"/>
        <v>5.2784832451499097</v>
      </c>
    </row>
    <row r="15" spans="1:14" ht="14.5" thickTop="1" x14ac:dyDescent="0.3"/>
  </sheetData>
  <mergeCells count="2">
    <mergeCell ref="A3:E3"/>
    <mergeCell ref="J1:N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陈小龙</dc:creator>
  <cp:lastModifiedBy>陈小龙</cp:lastModifiedBy>
  <dcterms:created xsi:type="dcterms:W3CDTF">2015-06-05T18:19:34Z</dcterms:created>
  <dcterms:modified xsi:type="dcterms:W3CDTF">2020-06-08T14:04:14Z</dcterms:modified>
</cp:coreProperties>
</file>