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复杂序列分解\"/>
    </mc:Choice>
  </mc:AlternateContent>
  <xr:revisionPtr revIDLastSave="0" documentId="13_ncr:1_{022C021D-55B0-4FD2-84B5-B7BAA6C83C1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F4" i="1"/>
  <c r="G4" i="1"/>
  <c r="H4" i="1" s="1"/>
  <c r="F5" i="1"/>
  <c r="G5" i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/>
  <c r="H9" i="1"/>
  <c r="F10" i="1"/>
  <c r="G10" i="1"/>
  <c r="H10" i="1"/>
  <c r="F11" i="1"/>
  <c r="G11" i="1" s="1"/>
  <c r="H11" i="1" s="1"/>
  <c r="F12" i="1"/>
  <c r="G12" i="1"/>
  <c r="H12" i="1"/>
  <c r="F13" i="1"/>
  <c r="G13" i="1"/>
  <c r="H13" i="1" s="1"/>
  <c r="F14" i="1"/>
  <c r="G14" i="1" s="1"/>
  <c r="H14" i="1" s="1"/>
  <c r="F15" i="1"/>
  <c r="G15" i="1"/>
  <c r="H15" i="1"/>
  <c r="F16" i="1"/>
  <c r="G16" i="1" s="1"/>
  <c r="H16" i="1" s="1"/>
  <c r="F17" i="1"/>
  <c r="G17" i="1"/>
  <c r="H17" i="1"/>
  <c r="F18" i="1"/>
  <c r="G18" i="1"/>
  <c r="H18" i="1"/>
  <c r="F19" i="1"/>
  <c r="G19" i="1" s="1"/>
  <c r="H19" i="1" s="1"/>
  <c r="F20" i="1"/>
  <c r="G20" i="1"/>
  <c r="H20" i="1"/>
  <c r="F21" i="1"/>
  <c r="G21" i="1"/>
  <c r="H21" i="1" s="1"/>
  <c r="F22" i="1"/>
  <c r="G22" i="1"/>
  <c r="H22" i="1"/>
  <c r="F23" i="1"/>
  <c r="G23" i="1"/>
  <c r="H23" i="1"/>
  <c r="F24" i="1"/>
  <c r="G24" i="1" s="1"/>
  <c r="H24" i="1" s="1"/>
  <c r="F25" i="1"/>
  <c r="G25" i="1"/>
  <c r="H25" i="1"/>
  <c r="F26" i="1"/>
  <c r="G26" i="1"/>
  <c r="F27" i="1"/>
  <c r="G27" i="1" s="1"/>
  <c r="F28" i="1"/>
  <c r="G28" i="1"/>
  <c r="F29" i="1"/>
  <c r="G29" i="1"/>
  <c r="H2" i="1"/>
  <c r="G2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<sst xmlns="http://schemas.openxmlformats.org/spreadsheetml/2006/main" count="41" uniqueCount="40">
  <si>
    <t>时间(t)</t>
  </si>
  <si>
    <t>年份/季度</t>
    <phoneticPr fontId="1" type="noConversion"/>
  </si>
  <si>
    <t>2010/1</t>
    <phoneticPr fontId="1" type="noConversion"/>
  </si>
  <si>
    <t>2011/1</t>
    <phoneticPr fontId="1" type="noConversion"/>
  </si>
  <si>
    <t>2012/1</t>
    <phoneticPr fontId="1" type="noConversion"/>
  </si>
  <si>
    <t>2013/1</t>
    <phoneticPr fontId="1" type="noConversion"/>
  </si>
  <si>
    <t>2014/1</t>
    <phoneticPr fontId="1" type="noConversion"/>
  </si>
  <si>
    <t>2015/1</t>
    <phoneticPr fontId="1" type="noConversion"/>
  </si>
  <si>
    <t>时间(t)</t>
    <phoneticPr fontId="1" type="noConversion"/>
  </si>
  <si>
    <t>销售量（Y）</t>
    <phoneticPr fontId="1" type="noConversion"/>
  </si>
  <si>
    <t>季节指数(S)</t>
    <phoneticPr fontId="1" type="noConversion"/>
  </si>
  <si>
    <t>季节分离后的序列（T×I）</t>
    <phoneticPr fontId="1" type="noConversion"/>
  </si>
  <si>
    <t>回归预测值</t>
    <phoneticPr fontId="1" type="noConversion"/>
  </si>
  <si>
    <t>最终预测值</t>
    <phoneticPr fontId="1" type="noConversion"/>
  </si>
  <si>
    <t>预测误差</t>
    <phoneticPr fontId="1" type="noConversion"/>
  </si>
  <si>
    <t>2016/1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</si>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</sst>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8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销售量（Y）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2010/1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2011/1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2012/1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2013/1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2014/1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2015/1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25</c:v>
                </c:pt>
                <c:pt idx="1">
                  <c:v>32</c:v>
                </c:pt>
                <c:pt idx="2">
                  <c:v>37</c:v>
                </c:pt>
                <c:pt idx="3">
                  <c:v>26</c:v>
                </c:pt>
                <c:pt idx="4">
                  <c:v>30</c:v>
                </c:pt>
                <c:pt idx="5">
                  <c:v>38</c:v>
                </c:pt>
                <c:pt idx="6">
                  <c:v>42</c:v>
                </c:pt>
                <c:pt idx="7">
                  <c:v>30</c:v>
                </c:pt>
                <c:pt idx="8">
                  <c:v>29</c:v>
                </c:pt>
                <c:pt idx="9">
                  <c:v>39</c:v>
                </c:pt>
                <c:pt idx="10">
                  <c:v>50</c:v>
                </c:pt>
                <c:pt idx="11">
                  <c:v>35</c:v>
                </c:pt>
                <c:pt idx="12">
                  <c:v>30</c:v>
                </c:pt>
                <c:pt idx="13">
                  <c:v>39</c:v>
                </c:pt>
                <c:pt idx="14">
                  <c:v>51</c:v>
                </c:pt>
                <c:pt idx="15">
                  <c:v>37</c:v>
                </c:pt>
                <c:pt idx="16">
                  <c:v>29</c:v>
                </c:pt>
                <c:pt idx="17">
                  <c:v>42</c:v>
                </c:pt>
                <c:pt idx="18">
                  <c:v>55</c:v>
                </c:pt>
                <c:pt idx="19">
                  <c:v>38</c:v>
                </c:pt>
                <c:pt idx="20">
                  <c:v>31</c:v>
                </c:pt>
                <c:pt idx="21">
                  <c:v>43</c:v>
                </c:pt>
                <c:pt idx="22">
                  <c:v>54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F-4ADD-B82B-55D060CFAD6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季节分离后的序列（T×I）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Sheet1!$E$2:$E$25</c:f>
              <c:numCache>
                <c:formatCode>0.0000</c:formatCode>
                <c:ptCount val="24"/>
                <c:pt idx="0">
                  <c:v>31.557687452663469</c:v>
                </c:pt>
                <c:pt idx="1">
                  <c:v>30.698388334612432</c:v>
                </c:pt>
                <c:pt idx="2">
                  <c:v>29.015056461731497</c:v>
                </c:pt>
                <c:pt idx="3">
                  <c:v>29.206919793304877</c:v>
                </c:pt>
                <c:pt idx="4">
                  <c:v>37.869224943196159</c:v>
                </c:pt>
                <c:pt idx="5">
                  <c:v>36.454336147352265</c:v>
                </c:pt>
                <c:pt idx="6">
                  <c:v>32.936010037641154</c:v>
                </c:pt>
                <c:pt idx="7">
                  <c:v>33.700292069197936</c:v>
                </c:pt>
                <c:pt idx="8">
                  <c:v>36.606917445089621</c:v>
                </c:pt>
                <c:pt idx="9">
                  <c:v>37.413660782808904</c:v>
                </c:pt>
                <c:pt idx="10">
                  <c:v>39.209535759096617</c:v>
                </c:pt>
                <c:pt idx="11">
                  <c:v>39.317007414064257</c:v>
                </c:pt>
                <c:pt idx="12">
                  <c:v>37.869224943196159</c:v>
                </c:pt>
                <c:pt idx="13">
                  <c:v>37.413660782808904</c:v>
                </c:pt>
                <c:pt idx="14">
                  <c:v>39.993726474278546</c:v>
                </c:pt>
                <c:pt idx="15">
                  <c:v>41.563693552010783</c:v>
                </c:pt>
                <c:pt idx="16">
                  <c:v>36.606917445089621</c:v>
                </c:pt>
                <c:pt idx="17">
                  <c:v>40.291634689178821</c:v>
                </c:pt>
                <c:pt idx="18">
                  <c:v>43.130489335006274</c:v>
                </c:pt>
                <c:pt idx="19">
                  <c:v>42.687036620984045</c:v>
                </c:pt>
                <c:pt idx="20">
                  <c:v>39.131532441302703</c:v>
                </c:pt>
                <c:pt idx="21">
                  <c:v>41.25095932463546</c:v>
                </c:pt>
                <c:pt idx="22">
                  <c:v>42.346298619824346</c:v>
                </c:pt>
                <c:pt idx="23">
                  <c:v>46.057065827903841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F-4ADD-B82B-55D060CF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26776"/>
        <c:axId val="454530056"/>
      </c:lineChart>
      <c:catAx>
        <c:axId val="45452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530056"/>
        <c:crosses val="autoZero"/>
        <c:auto val="1"/>
        <c:lblAlgn val="ctr"/>
        <c:lblOffset val="100"/>
        <c:noMultiLvlLbl val="0"/>
      </c:catAx>
      <c:valAx>
        <c:axId val="45453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销售量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52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销售量（Y）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Sheet1!$A$2:$A$29</c:f>
              <c:strCache>
                <c:ptCount val="28"/>
                <c:pt idx="0">
                  <c:v>2010/1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2011/1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2012/1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2013/1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2014/1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2015/1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2016/1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25</c:v>
                </c:pt>
                <c:pt idx="1">
                  <c:v>32</c:v>
                </c:pt>
                <c:pt idx="2">
                  <c:v>37</c:v>
                </c:pt>
                <c:pt idx="3">
                  <c:v>26</c:v>
                </c:pt>
                <c:pt idx="4">
                  <c:v>30</c:v>
                </c:pt>
                <c:pt idx="5">
                  <c:v>38</c:v>
                </c:pt>
                <c:pt idx="6">
                  <c:v>42</c:v>
                </c:pt>
                <c:pt idx="7">
                  <c:v>30</c:v>
                </c:pt>
                <c:pt idx="8">
                  <c:v>29</c:v>
                </c:pt>
                <c:pt idx="9">
                  <c:v>39</c:v>
                </c:pt>
                <c:pt idx="10">
                  <c:v>50</c:v>
                </c:pt>
                <c:pt idx="11">
                  <c:v>35</c:v>
                </c:pt>
                <c:pt idx="12">
                  <c:v>30</c:v>
                </c:pt>
                <c:pt idx="13">
                  <c:v>39</c:v>
                </c:pt>
                <c:pt idx="14">
                  <c:v>51</c:v>
                </c:pt>
                <c:pt idx="15">
                  <c:v>37</c:v>
                </c:pt>
                <c:pt idx="16">
                  <c:v>29</c:v>
                </c:pt>
                <c:pt idx="17">
                  <c:v>42</c:v>
                </c:pt>
                <c:pt idx="18">
                  <c:v>55</c:v>
                </c:pt>
                <c:pt idx="19">
                  <c:v>38</c:v>
                </c:pt>
                <c:pt idx="20">
                  <c:v>31</c:v>
                </c:pt>
                <c:pt idx="21">
                  <c:v>43</c:v>
                </c:pt>
                <c:pt idx="22">
                  <c:v>54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7-473D-A36B-57114CF8F71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最终预测值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Sheet1!$G$2:$G$29</c:f>
              <c:numCache>
                <c:formatCode>General</c:formatCode>
                <c:ptCount val="28"/>
                <c:pt idx="0">
                  <c:v>24.689747045910753</c:v>
                </c:pt>
                <c:pt idx="1">
                  <c:v>33.070414150986679</c:v>
                </c:pt>
                <c:pt idx="2">
                  <c:v>41.169160195544798</c:v>
                </c:pt>
                <c:pt idx="3">
                  <c:v>29.237446922240228</c:v>
                </c:pt>
                <c:pt idx="4">
                  <c:v>26.461772256019284</c:v>
                </c:pt>
                <c:pt idx="5">
                  <c:v>35.40209690662558</c:v>
                </c:pt>
                <c:pt idx="6">
                  <c:v>44.021579468367811</c:v>
                </c:pt>
                <c:pt idx="7">
                  <c:v>31.228682521885037</c:v>
                </c:pt>
                <c:pt idx="8">
                  <c:v>28.233797466127811</c:v>
                </c:pt>
                <c:pt idx="9">
                  <c:v>37.733779662264467</c:v>
                </c:pt>
                <c:pt idx="10">
                  <c:v>46.873998741190832</c:v>
                </c:pt>
                <c:pt idx="11">
                  <c:v>33.219918121529837</c:v>
                </c:pt>
                <c:pt idx="12">
                  <c:v>30.005822676236342</c:v>
                </c:pt>
                <c:pt idx="13">
                  <c:v>40.065462417903362</c:v>
                </c:pt>
                <c:pt idx="14">
                  <c:v>49.726418014013859</c:v>
                </c:pt>
                <c:pt idx="15">
                  <c:v>35.211153721174639</c:v>
                </c:pt>
                <c:pt idx="16">
                  <c:v>31.777847886344869</c:v>
                </c:pt>
                <c:pt idx="17">
                  <c:v>42.397145173542249</c:v>
                </c:pt>
                <c:pt idx="18">
                  <c:v>52.57883728683688</c:v>
                </c:pt>
                <c:pt idx="19">
                  <c:v>37.202389320819442</c:v>
                </c:pt>
                <c:pt idx="20">
                  <c:v>33.549873096453403</c:v>
                </c:pt>
                <c:pt idx="21">
                  <c:v>44.728827929181151</c:v>
                </c:pt>
                <c:pt idx="22">
                  <c:v>55.4312565596599</c:v>
                </c:pt>
                <c:pt idx="23">
                  <c:v>39.193624920464245</c:v>
                </c:pt>
                <c:pt idx="24">
                  <c:v>35.321898306561934</c:v>
                </c:pt>
                <c:pt idx="25">
                  <c:v>47.060510684820045</c:v>
                </c:pt>
                <c:pt idx="26">
                  <c:v>58.283675832482928</c:v>
                </c:pt>
                <c:pt idx="27">
                  <c:v>41.184860520109055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7-473D-A36B-57114CF8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76272"/>
        <c:axId val="562476600"/>
      </c:lineChart>
      <c:catAx>
        <c:axId val="5624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476600"/>
        <c:crosses val="autoZero"/>
        <c:auto val="1"/>
        <c:lblAlgn val="ctr"/>
        <c:lblOffset val="100"/>
        <c:noMultiLvlLbl val="0"/>
      </c:catAx>
      <c:valAx>
        <c:axId val="5624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4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31</xdr:row>
      <xdr:rowOff>9525</xdr:rowOff>
    </xdr:from>
    <xdr:to>
      <xdr:col>7</xdr:col>
      <xdr:colOff>279400</xdr:colOff>
      <xdr:row>45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4839E5-8A1A-4186-883A-A07B7835A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566898</xdr:colOff>
      <xdr:row>22</xdr:row>
      <xdr:rowOff>64051</xdr:rowOff>
    </xdr:from>
    <xdr:to>
      <xdr:col>15</xdr:col>
      <xdr:colOff>625797</xdr:colOff>
      <xdr:row>41</xdr:row>
      <xdr:rowOff>165653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719739-42A9-44C4-BCCD-846F73FB7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A16" zoomScale="69" workbookViewId="0">
      <selection activeCell="J27" sqref="J27"/>
    </sheetView>
  </sheetViews>
  <sheetFormatPr defaultRowHeight="14" x14ac:dyDescent="0.3"/>
  <cols>
    <col min="2" max="2" width="8.75" bestFit="1" customWidth="1"/>
    <col min="3" max="3" width="13.08203125" customWidth="1"/>
    <col min="4" max="4" width="12.58203125" customWidth="1"/>
    <col min="5" max="5" width="13" customWidth="1"/>
    <col min="6" max="6" width="11.9140625" customWidth="1"/>
    <col min="7" max="7" width="10.08203125" customWidth="1"/>
    <col min="8" max="8" width="10.1640625" customWidth="1"/>
    <col min="10" max="10" width="18.25" customWidth="1"/>
    <col min="11" max="11" width="14.9140625" customWidth="1"/>
    <col min="12" max="13" width="8.75" bestFit="1" customWidth="1"/>
    <col min="14" max="14" width="12.5" bestFit="1" customWidth="1"/>
    <col min="15" max="15" width="16.4140625" customWidth="1"/>
  </cols>
  <sheetData>
    <row r="1" spans="1:15" ht="28" x14ac:dyDescent="0.3">
      <c r="A1" s="3" t="s">
        <v>1</v>
      </c>
      <c r="B1" s="3" t="s">
        <v>8</v>
      </c>
      <c r="C1" s="3" t="s">
        <v>9</v>
      </c>
      <c r="D1" s="3" t="s">
        <v>10</v>
      </c>
      <c r="E1" s="4" t="s">
        <v>11</v>
      </c>
      <c r="F1" s="3" t="s">
        <v>12</v>
      </c>
      <c r="G1" s="3" t="s">
        <v>13</v>
      </c>
      <c r="H1" s="3" t="s">
        <v>14</v>
      </c>
    </row>
    <row r="2" spans="1:15" x14ac:dyDescent="0.3">
      <c r="A2" s="1" t="s">
        <v>2</v>
      </c>
      <c r="B2">
        <v>1</v>
      </c>
      <c r="C2">
        <v>25</v>
      </c>
      <c r="D2">
        <v>0.79220000000000002</v>
      </c>
      <c r="E2" s="5">
        <f>C2/D2</f>
        <v>31.557687452663469</v>
      </c>
      <c r="F2">
        <f>K$18+K$19*B2</f>
        <v>31.166052822406908</v>
      </c>
      <c r="G2">
        <f>F2*D2</f>
        <v>24.689747045910753</v>
      </c>
      <c r="H2">
        <f>C2-G2</f>
        <v>0.31025295408924691</v>
      </c>
      <c r="J2" t="s">
        <v>16</v>
      </c>
    </row>
    <row r="3" spans="1:15" ht="14.5" thickBot="1" x14ac:dyDescent="0.35">
      <c r="A3" s="1">
        <v>2</v>
      </c>
      <c r="B3">
        <v>2</v>
      </c>
      <c r="C3">
        <v>32</v>
      </c>
      <c r="D3">
        <v>1.0424</v>
      </c>
      <c r="E3" s="5">
        <f t="shared" ref="E3:E25" si="0">C3/D3</f>
        <v>30.698388334612432</v>
      </c>
      <c r="F3">
        <f t="shared" ref="F3:F29" si="1">K$18+K$19*B3</f>
        <v>31.725262999795358</v>
      </c>
      <c r="G3">
        <f t="shared" ref="G3:G29" si="2">F3*D3</f>
        <v>33.070414150986679</v>
      </c>
      <c r="H3">
        <f t="shared" ref="H3:H29" si="3">C3-G3</f>
        <v>-1.0704141509866787</v>
      </c>
    </row>
    <row r="4" spans="1:15" x14ac:dyDescent="0.3">
      <c r="A4" s="1">
        <v>3</v>
      </c>
      <c r="B4">
        <v>3</v>
      </c>
      <c r="C4">
        <v>37</v>
      </c>
      <c r="D4">
        <v>1.2751999999999999</v>
      </c>
      <c r="E4" s="5">
        <f t="shared" si="0"/>
        <v>29.015056461731497</v>
      </c>
      <c r="F4">
        <f t="shared" si="1"/>
        <v>32.284473177183813</v>
      </c>
      <c r="G4">
        <f t="shared" si="2"/>
        <v>41.169160195544798</v>
      </c>
      <c r="H4">
        <f t="shared" si="3"/>
        <v>-4.1691601955447979</v>
      </c>
      <c r="J4" s="9" t="s">
        <v>17</v>
      </c>
      <c r="K4" s="9"/>
    </row>
    <row r="5" spans="1:15" x14ac:dyDescent="0.3">
      <c r="A5" s="1">
        <v>4</v>
      </c>
      <c r="B5">
        <v>4</v>
      </c>
      <c r="C5">
        <v>26</v>
      </c>
      <c r="D5">
        <v>0.89019999999999999</v>
      </c>
      <c r="E5" s="5">
        <f t="shared" si="0"/>
        <v>29.206919793304877</v>
      </c>
      <c r="F5">
        <f t="shared" si="1"/>
        <v>32.843683354572264</v>
      </c>
      <c r="G5">
        <f t="shared" si="2"/>
        <v>29.237446922240228</v>
      </c>
      <c r="H5">
        <f t="shared" si="3"/>
        <v>-3.2374469222402276</v>
      </c>
      <c r="J5" s="6" t="s">
        <v>18</v>
      </c>
      <c r="K5" s="6">
        <v>0.87551519292898083</v>
      </c>
    </row>
    <row r="6" spans="1:15" x14ac:dyDescent="0.3">
      <c r="A6" s="2" t="s">
        <v>3</v>
      </c>
      <c r="B6">
        <v>5</v>
      </c>
      <c r="C6">
        <v>30</v>
      </c>
      <c r="D6">
        <v>0.79220000000000002</v>
      </c>
      <c r="E6" s="5">
        <f t="shared" si="0"/>
        <v>37.869224943196159</v>
      </c>
      <c r="F6">
        <f t="shared" si="1"/>
        <v>33.402893531960721</v>
      </c>
      <c r="G6">
        <f t="shared" si="2"/>
        <v>26.461772256019284</v>
      </c>
      <c r="H6">
        <f t="shared" si="3"/>
        <v>3.5382277439807162</v>
      </c>
      <c r="J6" s="6" t="s">
        <v>19</v>
      </c>
      <c r="K6" s="6">
        <v>0.76652685304947055</v>
      </c>
    </row>
    <row r="7" spans="1:15" x14ac:dyDescent="0.3">
      <c r="A7" s="1">
        <v>2</v>
      </c>
      <c r="B7">
        <v>6</v>
      </c>
      <c r="C7">
        <v>38</v>
      </c>
      <c r="D7">
        <v>1.0424</v>
      </c>
      <c r="E7" s="5">
        <f t="shared" si="0"/>
        <v>36.454336147352265</v>
      </c>
      <c r="F7">
        <f t="shared" si="1"/>
        <v>33.962103709349172</v>
      </c>
      <c r="G7">
        <f t="shared" si="2"/>
        <v>35.40209690662558</v>
      </c>
      <c r="H7">
        <f t="shared" si="3"/>
        <v>2.5979030933744198</v>
      </c>
      <c r="J7" s="6" t="s">
        <v>20</v>
      </c>
      <c r="K7" s="6">
        <v>0.75591443727899199</v>
      </c>
    </row>
    <row r="8" spans="1:15" x14ac:dyDescent="0.3">
      <c r="A8" s="1">
        <v>3</v>
      </c>
      <c r="B8">
        <v>7</v>
      </c>
      <c r="C8">
        <v>42</v>
      </c>
      <c r="D8">
        <v>1.2751999999999999</v>
      </c>
      <c r="E8" s="5">
        <f t="shared" si="0"/>
        <v>32.936010037641154</v>
      </c>
      <c r="F8">
        <f t="shared" si="1"/>
        <v>34.521313886737623</v>
      </c>
      <c r="G8">
        <f t="shared" si="2"/>
        <v>44.021579468367811</v>
      </c>
      <c r="H8">
        <f t="shared" si="3"/>
        <v>-2.0215794683678112</v>
      </c>
      <c r="J8" s="6" t="s">
        <v>21</v>
      </c>
      <c r="K8" s="6">
        <v>2.2313486182732647</v>
      </c>
    </row>
    <row r="9" spans="1:15" ht="14.5" thickBot="1" x14ac:dyDescent="0.35">
      <c r="A9" s="1">
        <v>4</v>
      </c>
      <c r="B9">
        <v>8</v>
      </c>
      <c r="C9">
        <v>30</v>
      </c>
      <c r="D9">
        <v>0.89019999999999999</v>
      </c>
      <c r="E9" s="5">
        <f t="shared" si="0"/>
        <v>33.700292069197936</v>
      </c>
      <c r="F9">
        <f t="shared" si="1"/>
        <v>35.080524064126081</v>
      </c>
      <c r="G9">
        <f t="shared" si="2"/>
        <v>31.228682521885037</v>
      </c>
      <c r="H9">
        <f t="shared" si="3"/>
        <v>-1.2286825218850375</v>
      </c>
      <c r="J9" s="7" t="s">
        <v>22</v>
      </c>
      <c r="K9" s="7">
        <v>24</v>
      </c>
    </row>
    <row r="10" spans="1:15" x14ac:dyDescent="0.3">
      <c r="A10" s="2" t="s">
        <v>4</v>
      </c>
      <c r="B10">
        <v>9</v>
      </c>
      <c r="C10">
        <v>29</v>
      </c>
      <c r="D10">
        <v>0.79220000000000002</v>
      </c>
      <c r="E10" s="5">
        <f t="shared" si="0"/>
        <v>36.606917445089621</v>
      </c>
      <c r="F10">
        <f t="shared" si="1"/>
        <v>35.639734241514532</v>
      </c>
      <c r="G10">
        <f t="shared" si="2"/>
        <v>28.233797466127811</v>
      </c>
      <c r="H10">
        <f t="shared" si="3"/>
        <v>0.76620253387218895</v>
      </c>
    </row>
    <row r="11" spans="1:15" ht="14.5" thickBot="1" x14ac:dyDescent="0.35">
      <c r="A11" s="1">
        <v>2</v>
      </c>
      <c r="B11">
        <v>10</v>
      </c>
      <c r="C11">
        <v>39</v>
      </c>
      <c r="D11">
        <v>1.0424</v>
      </c>
      <c r="E11" s="5">
        <f t="shared" si="0"/>
        <v>37.413660782808904</v>
      </c>
      <c r="F11">
        <f t="shared" si="1"/>
        <v>36.198944418902983</v>
      </c>
      <c r="G11">
        <f t="shared" si="2"/>
        <v>37.733779662264467</v>
      </c>
      <c r="H11">
        <f t="shared" si="3"/>
        <v>1.2662203377355326</v>
      </c>
      <c r="J11" t="s">
        <v>23</v>
      </c>
    </row>
    <row r="12" spans="1:15" x14ac:dyDescent="0.3">
      <c r="A12" s="1">
        <v>3</v>
      </c>
      <c r="B12">
        <v>11</v>
      </c>
      <c r="C12">
        <v>50</v>
      </c>
      <c r="D12">
        <v>1.2751999999999999</v>
      </c>
      <c r="E12" s="5">
        <f t="shared" si="0"/>
        <v>39.209535759096617</v>
      </c>
      <c r="F12">
        <f t="shared" si="1"/>
        <v>36.758154596291433</v>
      </c>
      <c r="G12">
        <f t="shared" si="2"/>
        <v>46.873998741190832</v>
      </c>
      <c r="H12">
        <f t="shared" si="3"/>
        <v>3.1260012588091683</v>
      </c>
      <c r="J12" s="8"/>
      <c r="K12" s="8" t="s">
        <v>28</v>
      </c>
      <c r="L12" s="8" t="s">
        <v>29</v>
      </c>
      <c r="M12" s="8" t="s">
        <v>30</v>
      </c>
      <c r="N12" s="8" t="s">
        <v>31</v>
      </c>
      <c r="O12" s="8" t="s">
        <v>32</v>
      </c>
    </row>
    <row r="13" spans="1:15" x14ac:dyDescent="0.3">
      <c r="A13" s="1">
        <v>4</v>
      </c>
      <c r="B13">
        <v>12</v>
      </c>
      <c r="C13">
        <v>35</v>
      </c>
      <c r="D13">
        <v>0.89019999999999999</v>
      </c>
      <c r="E13" s="5">
        <f t="shared" si="0"/>
        <v>39.317007414064257</v>
      </c>
      <c r="F13">
        <f t="shared" si="1"/>
        <v>37.317364773679891</v>
      </c>
      <c r="G13">
        <f t="shared" si="2"/>
        <v>33.219918121529837</v>
      </c>
      <c r="H13">
        <f t="shared" si="3"/>
        <v>1.7800818784701633</v>
      </c>
      <c r="J13" s="6" t="s">
        <v>24</v>
      </c>
      <c r="K13" s="6">
        <v>1</v>
      </c>
      <c r="L13" s="6">
        <v>359.6234258690489</v>
      </c>
      <c r="M13" s="6">
        <v>359.6234258690489</v>
      </c>
      <c r="N13" s="6">
        <v>72.229252003278845</v>
      </c>
      <c r="O13" s="6">
        <v>2.1319505166801188E-8</v>
      </c>
    </row>
    <row r="14" spans="1:15" x14ac:dyDescent="0.3">
      <c r="A14" s="2" t="s">
        <v>5</v>
      </c>
      <c r="B14">
        <v>13</v>
      </c>
      <c r="C14">
        <v>30</v>
      </c>
      <c r="D14">
        <v>0.79220000000000002</v>
      </c>
      <c r="E14" s="5">
        <f t="shared" si="0"/>
        <v>37.869224943196159</v>
      </c>
      <c r="F14">
        <f t="shared" si="1"/>
        <v>37.876574951068342</v>
      </c>
      <c r="G14">
        <f t="shared" si="2"/>
        <v>30.005822676236342</v>
      </c>
      <c r="H14">
        <f t="shared" si="3"/>
        <v>-5.8226762363418061E-3</v>
      </c>
      <c r="J14" s="6" t="s">
        <v>25</v>
      </c>
      <c r="K14" s="6">
        <v>22</v>
      </c>
      <c r="L14" s="6">
        <v>109.53616643794018</v>
      </c>
      <c r="M14" s="6">
        <v>4.978916656270008</v>
      </c>
      <c r="N14" s="6"/>
      <c r="O14" s="6"/>
    </row>
    <row r="15" spans="1:15" ht="14.5" thickBot="1" x14ac:dyDescent="0.35">
      <c r="A15" s="1">
        <v>2</v>
      </c>
      <c r="B15">
        <v>14</v>
      </c>
      <c r="C15">
        <v>39</v>
      </c>
      <c r="D15">
        <v>1.0424</v>
      </c>
      <c r="E15" s="5">
        <f t="shared" si="0"/>
        <v>37.413660782808904</v>
      </c>
      <c r="F15">
        <f t="shared" si="1"/>
        <v>38.435785128456793</v>
      </c>
      <c r="G15">
        <f t="shared" si="2"/>
        <v>40.065462417903362</v>
      </c>
      <c r="H15">
        <f t="shared" si="3"/>
        <v>-1.0654624179033618</v>
      </c>
      <c r="J15" s="7" t="s">
        <v>26</v>
      </c>
      <c r="K15" s="7">
        <v>23</v>
      </c>
      <c r="L15" s="7">
        <v>469.15959230698911</v>
      </c>
      <c r="M15" s="7"/>
      <c r="N15" s="7"/>
      <c r="O15" s="7"/>
    </row>
    <row r="16" spans="1:15" ht="14.5" thickBot="1" x14ac:dyDescent="0.35">
      <c r="A16" s="1">
        <v>3</v>
      </c>
      <c r="B16">
        <v>15</v>
      </c>
      <c r="C16">
        <v>51</v>
      </c>
      <c r="D16">
        <v>1.2751999999999999</v>
      </c>
      <c r="E16" s="5">
        <f t="shared" si="0"/>
        <v>39.993726474278546</v>
      </c>
      <c r="F16">
        <f t="shared" si="1"/>
        <v>38.994995305845251</v>
      </c>
      <c r="G16">
        <f t="shared" si="2"/>
        <v>49.726418014013859</v>
      </c>
      <c r="H16">
        <f t="shared" si="3"/>
        <v>1.2735819859861408</v>
      </c>
    </row>
    <row r="17" spans="1:18" x14ac:dyDescent="0.3">
      <c r="A17" s="1">
        <v>4</v>
      </c>
      <c r="B17">
        <v>16</v>
      </c>
      <c r="C17">
        <v>37</v>
      </c>
      <c r="D17">
        <v>0.89019999999999999</v>
      </c>
      <c r="E17" s="5">
        <f t="shared" si="0"/>
        <v>41.563693552010783</v>
      </c>
      <c r="F17">
        <f t="shared" si="1"/>
        <v>39.554205483233702</v>
      </c>
      <c r="G17">
        <f t="shared" si="2"/>
        <v>35.211153721174639</v>
      </c>
      <c r="H17">
        <f t="shared" si="3"/>
        <v>1.7888462788253605</v>
      </c>
      <c r="J17" s="8"/>
      <c r="K17" s="8" t="s">
        <v>33</v>
      </c>
      <c r="L17" s="8" t="s">
        <v>21</v>
      </c>
      <c r="M17" s="8" t="s">
        <v>34</v>
      </c>
      <c r="N17" s="8" t="s">
        <v>35</v>
      </c>
      <c r="O17" s="8" t="s">
        <v>36</v>
      </c>
      <c r="P17" s="8" t="s">
        <v>37</v>
      </c>
      <c r="Q17" s="8" t="s">
        <v>38</v>
      </c>
      <c r="R17" s="8" t="s">
        <v>39</v>
      </c>
    </row>
    <row r="18" spans="1:18" x14ac:dyDescent="0.3">
      <c r="A18" s="2" t="s">
        <v>6</v>
      </c>
      <c r="B18">
        <v>17</v>
      </c>
      <c r="C18">
        <v>29</v>
      </c>
      <c r="D18">
        <v>0.79220000000000002</v>
      </c>
      <c r="E18" s="5">
        <f t="shared" si="0"/>
        <v>36.606917445089621</v>
      </c>
      <c r="F18">
        <f t="shared" si="1"/>
        <v>40.113415660622152</v>
      </c>
      <c r="G18">
        <f t="shared" si="2"/>
        <v>31.777847886344869</v>
      </c>
      <c r="H18">
        <f t="shared" si="3"/>
        <v>-2.777847886344869</v>
      </c>
      <c r="J18" s="6" t="s">
        <v>27</v>
      </c>
      <c r="K18" s="6">
        <v>30.606842645018453</v>
      </c>
      <c r="L18" s="6">
        <v>0.94017982429902791</v>
      </c>
      <c r="M18" s="6">
        <v>32.554243192612724</v>
      </c>
      <c r="N18" s="6">
        <v>4.1783858404305493E-20</v>
      </c>
      <c r="O18" s="6">
        <v>28.657029028417959</v>
      </c>
      <c r="P18" s="6">
        <v>32.556656261618947</v>
      </c>
      <c r="Q18" s="6">
        <v>28.657029028417959</v>
      </c>
      <c r="R18" s="6">
        <v>32.556656261618947</v>
      </c>
    </row>
    <row r="19" spans="1:18" ht="14.5" thickBot="1" x14ac:dyDescent="0.35">
      <c r="A19" s="1">
        <v>2</v>
      </c>
      <c r="B19">
        <v>18</v>
      </c>
      <c r="C19">
        <v>42</v>
      </c>
      <c r="D19">
        <v>1.0424</v>
      </c>
      <c r="E19" s="5">
        <f t="shared" si="0"/>
        <v>40.291634689178821</v>
      </c>
      <c r="F19">
        <f t="shared" si="1"/>
        <v>40.672625838010603</v>
      </c>
      <c r="G19">
        <f t="shared" si="2"/>
        <v>42.397145173542249</v>
      </c>
      <c r="H19">
        <f t="shared" si="3"/>
        <v>-0.3971451735422491</v>
      </c>
      <c r="J19" s="7" t="s">
        <v>0</v>
      </c>
      <c r="K19" s="7">
        <v>0.55921017738845302</v>
      </c>
      <c r="L19" s="7">
        <v>6.5798881028347397E-2</v>
      </c>
      <c r="M19" s="7">
        <v>8.4987794419715854</v>
      </c>
      <c r="N19" s="7">
        <v>2.1319505166801188E-8</v>
      </c>
      <c r="O19" s="7">
        <v>0.42275165012554217</v>
      </c>
      <c r="P19" s="7">
        <v>0.69566870465136388</v>
      </c>
      <c r="Q19" s="7">
        <v>0.42275165012554217</v>
      </c>
      <c r="R19" s="7">
        <v>0.69566870465136388</v>
      </c>
    </row>
    <row r="20" spans="1:18" x14ac:dyDescent="0.3">
      <c r="A20" s="1">
        <v>3</v>
      </c>
      <c r="B20">
        <v>19</v>
      </c>
      <c r="C20">
        <v>55</v>
      </c>
      <c r="D20">
        <v>1.2751999999999999</v>
      </c>
      <c r="E20" s="5">
        <f t="shared" si="0"/>
        <v>43.130489335006274</v>
      </c>
      <c r="F20">
        <f t="shared" si="1"/>
        <v>41.231836015399061</v>
      </c>
      <c r="G20">
        <f t="shared" si="2"/>
        <v>52.57883728683688</v>
      </c>
      <c r="H20">
        <f t="shared" si="3"/>
        <v>2.4211627131631204</v>
      </c>
    </row>
    <row r="21" spans="1:18" x14ac:dyDescent="0.3">
      <c r="A21" s="1">
        <v>4</v>
      </c>
      <c r="B21">
        <v>20</v>
      </c>
      <c r="C21">
        <v>38</v>
      </c>
      <c r="D21">
        <v>0.89019999999999999</v>
      </c>
      <c r="E21" s="5">
        <f t="shared" si="0"/>
        <v>42.687036620984045</v>
      </c>
      <c r="F21">
        <f t="shared" si="1"/>
        <v>41.791046192787512</v>
      </c>
      <c r="G21">
        <f t="shared" si="2"/>
        <v>37.202389320819442</v>
      </c>
      <c r="H21">
        <f t="shared" si="3"/>
        <v>0.79761067918055772</v>
      </c>
    </row>
    <row r="22" spans="1:18" x14ac:dyDescent="0.3">
      <c r="A22" s="2" t="s">
        <v>7</v>
      </c>
      <c r="B22">
        <v>21</v>
      </c>
      <c r="C22">
        <v>31</v>
      </c>
      <c r="D22">
        <v>0.79220000000000002</v>
      </c>
      <c r="E22" s="5">
        <f t="shared" si="0"/>
        <v>39.131532441302703</v>
      </c>
      <c r="F22">
        <f t="shared" si="1"/>
        <v>42.35025637017597</v>
      </c>
      <c r="G22">
        <f t="shared" si="2"/>
        <v>33.549873096453403</v>
      </c>
      <c r="H22">
        <f t="shared" si="3"/>
        <v>-2.5498730964534033</v>
      </c>
    </row>
    <row r="23" spans="1:18" x14ac:dyDescent="0.3">
      <c r="A23" s="1">
        <v>2</v>
      </c>
      <c r="B23">
        <v>22</v>
      </c>
      <c r="C23">
        <v>43</v>
      </c>
      <c r="D23">
        <v>1.0424</v>
      </c>
      <c r="E23" s="5">
        <f t="shared" si="0"/>
        <v>41.25095932463546</v>
      </c>
      <c r="F23">
        <f t="shared" si="1"/>
        <v>42.909466547564421</v>
      </c>
      <c r="G23">
        <f t="shared" si="2"/>
        <v>44.728827929181151</v>
      </c>
      <c r="H23">
        <f t="shared" si="3"/>
        <v>-1.7288279291811506</v>
      </c>
    </row>
    <row r="24" spans="1:18" x14ac:dyDescent="0.3">
      <c r="A24" s="1">
        <v>3</v>
      </c>
      <c r="B24">
        <v>23</v>
      </c>
      <c r="C24">
        <v>54</v>
      </c>
      <c r="D24">
        <v>1.2751999999999999</v>
      </c>
      <c r="E24" s="5">
        <f t="shared" si="0"/>
        <v>42.346298619824346</v>
      </c>
      <c r="F24">
        <f t="shared" si="1"/>
        <v>43.468676724952871</v>
      </c>
      <c r="G24">
        <f t="shared" si="2"/>
        <v>55.4312565596599</v>
      </c>
      <c r="H24">
        <f t="shared" si="3"/>
        <v>-1.4312565596599001</v>
      </c>
    </row>
    <row r="25" spans="1:18" x14ac:dyDescent="0.3">
      <c r="A25" s="1">
        <v>4</v>
      </c>
      <c r="B25">
        <v>24</v>
      </c>
      <c r="C25">
        <v>41</v>
      </c>
      <c r="D25">
        <v>0.89019999999999999</v>
      </c>
      <c r="E25" s="5">
        <f t="shared" si="0"/>
        <v>46.057065827903841</v>
      </c>
      <c r="F25">
        <f t="shared" si="1"/>
        <v>44.027886902341322</v>
      </c>
      <c r="G25">
        <f t="shared" si="2"/>
        <v>39.193624920464245</v>
      </c>
      <c r="H25">
        <f t="shared" si="3"/>
        <v>1.8063750795357549</v>
      </c>
    </row>
    <row r="26" spans="1:18" x14ac:dyDescent="0.3">
      <c r="A26" s="2" t="s">
        <v>15</v>
      </c>
      <c r="B26">
        <v>25</v>
      </c>
      <c r="D26">
        <v>0.79220000000000002</v>
      </c>
      <c r="F26">
        <f t="shared" si="1"/>
        <v>44.58709707972978</v>
      </c>
      <c r="G26">
        <f t="shared" si="2"/>
        <v>35.321898306561934</v>
      </c>
    </row>
    <row r="27" spans="1:18" x14ac:dyDescent="0.3">
      <c r="A27" s="1">
        <v>2</v>
      </c>
      <c r="B27">
        <v>26</v>
      </c>
      <c r="D27">
        <v>1.0424</v>
      </c>
      <c r="F27">
        <f t="shared" si="1"/>
        <v>45.146307257118231</v>
      </c>
      <c r="G27">
        <f t="shared" si="2"/>
        <v>47.060510684820045</v>
      </c>
    </row>
    <row r="28" spans="1:18" x14ac:dyDescent="0.3">
      <c r="A28" s="1">
        <v>3</v>
      </c>
      <c r="B28">
        <v>27</v>
      </c>
      <c r="D28">
        <v>1.2751999999999999</v>
      </c>
      <c r="F28">
        <f t="shared" si="1"/>
        <v>45.705517434506689</v>
      </c>
      <c r="G28">
        <f t="shared" si="2"/>
        <v>58.283675832482928</v>
      </c>
    </row>
    <row r="29" spans="1:18" x14ac:dyDescent="0.3">
      <c r="A29" s="1">
        <v>4</v>
      </c>
      <c r="B29">
        <v>28</v>
      </c>
      <c r="D29">
        <v>0.89019999999999999</v>
      </c>
      <c r="F29">
        <f t="shared" si="1"/>
        <v>46.26472761189514</v>
      </c>
      <c r="G29">
        <f t="shared" si="2"/>
        <v>41.184860520109055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2020-06-02T15:34:10Z</dcterms:modified>
</cp:coreProperties>
</file>