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35865\Desktop\趋势模型预测\"/>
    </mc:Choice>
  </mc:AlternateContent>
  <xr:revisionPtr revIDLastSave="0" documentId="13_ncr:1_{F65F0F92-6ECC-4DDF-86A5-CE936CE47AF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G4" i="1"/>
  <c r="H4" i="1"/>
  <c r="G5" i="1"/>
  <c r="H5" i="1" s="1"/>
  <c r="G6" i="1"/>
  <c r="H6" i="1"/>
  <c r="G7" i="1"/>
  <c r="H7" i="1" s="1"/>
  <c r="G8" i="1"/>
  <c r="H8" i="1"/>
  <c r="G9" i="1"/>
  <c r="H9" i="1" s="1"/>
  <c r="G10" i="1"/>
  <c r="H10" i="1"/>
  <c r="G11" i="1"/>
  <c r="H11" i="1"/>
  <c r="G12" i="1"/>
  <c r="H12" i="1" s="1"/>
  <c r="G13" i="1"/>
  <c r="H13" i="1" s="1"/>
  <c r="G14" i="1"/>
  <c r="H14" i="1"/>
  <c r="G15" i="1"/>
  <c r="H15" i="1"/>
  <c r="H3" i="1"/>
  <c r="G3" i="1"/>
  <c r="F16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3" i="1"/>
  <c r="E17" i="1"/>
  <c r="D4" i="1"/>
  <c r="E4" i="1" s="1"/>
  <c r="D5" i="1"/>
  <c r="E5" i="1" s="1"/>
  <c r="D6" i="1"/>
  <c r="E6" i="1"/>
  <c r="D7" i="1"/>
  <c r="E7" i="1"/>
  <c r="D8" i="1"/>
  <c r="E8" i="1" s="1"/>
  <c r="D9" i="1"/>
  <c r="E9" i="1" s="1"/>
  <c r="D10" i="1"/>
  <c r="E10" i="1"/>
  <c r="D11" i="1"/>
  <c r="E11" i="1"/>
  <c r="D12" i="1"/>
  <c r="E12" i="1" s="1"/>
  <c r="D13" i="1"/>
  <c r="E13" i="1" s="1"/>
  <c r="D14" i="1"/>
  <c r="E14" i="1"/>
  <c r="D15" i="1"/>
  <c r="E15" i="1"/>
  <c r="E3" i="1"/>
  <c r="D3" i="1"/>
  <c r="C16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3" i="1"/>
</calcChain>
</file>

<file path=xl/sharedStrings.xml><?xml version="1.0" encoding="utf-8"?>
<sst xmlns="http://schemas.openxmlformats.org/spreadsheetml/2006/main" count="11" uniqueCount="8">
  <si>
    <t>年份</t>
    <phoneticPr fontId="1" type="noConversion"/>
  </si>
  <si>
    <t>合计</t>
    <phoneticPr fontId="1" type="noConversion"/>
  </si>
  <si>
    <t>CPI(%)</t>
    <phoneticPr fontId="1" type="noConversion"/>
  </si>
  <si>
    <t>指数平滑预测
(α=0.3）</t>
    <phoneticPr fontId="1" type="noConversion"/>
  </si>
  <si>
    <t>预测误差</t>
    <phoneticPr fontId="1" type="noConversion"/>
  </si>
  <si>
    <t>预测误差
平方</t>
    <phoneticPr fontId="1" type="noConversion"/>
  </si>
  <si>
    <t>指数平滑预测
（α=0.5）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</si>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</sst>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7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9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83129396325459315"/>
          <c:h val="0.7473656275188211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CPI(%)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100.4</c:v>
                </c:pt>
                <c:pt idx="1">
                  <c:v>100.7</c:v>
                </c:pt>
                <c:pt idx="2">
                  <c:v>99.2</c:v>
                </c:pt>
                <c:pt idx="3">
                  <c:v>101.2</c:v>
                </c:pt>
                <c:pt idx="4">
                  <c:v>103.9</c:v>
                </c:pt>
                <c:pt idx="5">
                  <c:v>101.8</c:v>
                </c:pt>
                <c:pt idx="6">
                  <c:v>101.5</c:v>
                </c:pt>
                <c:pt idx="7">
                  <c:v>104.8</c:v>
                </c:pt>
                <c:pt idx="8">
                  <c:v>105.9</c:v>
                </c:pt>
                <c:pt idx="9">
                  <c:v>99.3</c:v>
                </c:pt>
                <c:pt idx="10">
                  <c:v>103.3</c:v>
                </c:pt>
                <c:pt idx="11">
                  <c:v>105.4</c:v>
                </c:pt>
                <c:pt idx="12">
                  <c:v>102.6</c:v>
                </c:pt>
                <c:pt idx="13">
                  <c:v>102.6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0-41FD-9AE3-BB82DAD1D97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指数平滑预测
(α=0.3）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1">
                  <c:v>100.4</c:v>
                </c:pt>
                <c:pt idx="2">
                  <c:v>100.49000000000001</c:v>
                </c:pt>
                <c:pt idx="3">
                  <c:v>100.10300000000001</c:v>
                </c:pt>
                <c:pt idx="4">
                  <c:v>100.43210000000001</c:v>
                </c:pt>
                <c:pt idx="5">
                  <c:v>101.47247</c:v>
                </c:pt>
                <c:pt idx="6">
                  <c:v>101.570729</c:v>
                </c:pt>
                <c:pt idx="7">
                  <c:v>101.54951029999999</c:v>
                </c:pt>
                <c:pt idx="8">
                  <c:v>102.52465720999999</c:v>
                </c:pt>
                <c:pt idx="9">
                  <c:v>103.53726004699998</c:v>
                </c:pt>
                <c:pt idx="10">
                  <c:v>102.26608203289999</c:v>
                </c:pt>
                <c:pt idx="11">
                  <c:v>102.57625742302999</c:v>
                </c:pt>
                <c:pt idx="12">
                  <c:v>103.42338019612099</c:v>
                </c:pt>
                <c:pt idx="13">
                  <c:v>103.17636613728469</c:v>
                </c:pt>
                <c:pt idx="14">
                  <c:v>103.00345629609927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0-41FD-9AE3-BB82DAD1D97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指数平滑预测
（α=0.5）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1">
                  <c:v>100.4</c:v>
                </c:pt>
                <c:pt idx="2">
                  <c:v>100.55000000000001</c:v>
                </c:pt>
                <c:pt idx="3">
                  <c:v>99.875</c:v>
                </c:pt>
                <c:pt idx="4">
                  <c:v>100.53749999999999</c:v>
                </c:pt>
                <c:pt idx="5">
                  <c:v>102.21875</c:v>
                </c:pt>
                <c:pt idx="6">
                  <c:v>102.00937500000001</c:v>
                </c:pt>
                <c:pt idx="7">
                  <c:v>101.7546875</c:v>
                </c:pt>
                <c:pt idx="8">
                  <c:v>103.27734375</c:v>
                </c:pt>
                <c:pt idx="9">
                  <c:v>104.588671875</c:v>
                </c:pt>
                <c:pt idx="10">
                  <c:v>101.9443359375</c:v>
                </c:pt>
                <c:pt idx="11">
                  <c:v>102.62216796875001</c:v>
                </c:pt>
                <c:pt idx="12">
                  <c:v>104.01108398437501</c:v>
                </c:pt>
                <c:pt idx="13">
                  <c:v>103.3055419921875</c:v>
                </c:pt>
                <c:pt idx="14">
                  <c:v>102.95277099609375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0-41FD-9AE3-BB82DAD1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116832"/>
        <c:axId val="452113552"/>
      </c:lineChart>
      <c:catAx>
        <c:axId val="45211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13552"/>
        <c:crosses val="autoZero"/>
        <c:auto val="1"/>
        <c:lblAlgn val="ctr"/>
        <c:lblOffset val="100"/>
        <c:noMultiLvlLbl val="0"/>
      </c:catAx>
      <c:valAx>
        <c:axId val="4521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CPI(%)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635000</xdr:colOff>
      <xdr:row>0</xdr:row>
      <xdr:rowOff>111125</xdr:rowOff>
    </xdr:from>
    <xdr:ext cx="2762250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B1ABB76-CC85-40E8-98DC-BF93088E6ACE}"/>
                </a:ext>
              </a:extLst>
            </xdr:cNvPr>
            <xdr:cNvSpPr txBox="1"/>
          </xdr:nvSpPr>
          <xdr:spPr>
            <a:xfrm>
              <a:off x="5854700" y="111125"/>
              <a:ext cx="27622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zh-CN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altLang="zh-CN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altLang="zh-CN" sz="16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zh-CN" sz="16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α</m:t>
                    </m:r>
                    <m:sSub>
                      <m:sSubPr>
                        <m:ctrlPr>
                          <a:rPr lang="en-US" altLang="zh-CN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altLang="zh-CN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zh-CN" sz="16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+(1−</m:t>
                    </m:r>
                    <m:r>
                      <m:rPr>
                        <m:sty m:val="p"/>
                      </m:rPr>
                      <a:rPr lang="en-US" altLang="zh-CN" sz="16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α</m:t>
                    </m:r>
                    <m:r>
                      <a:rPr lang="en-US" altLang="zh-CN" sz="1600" b="0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)</m:t>
                    </m:r>
                    <m:sSub>
                      <m:sSubPr>
                        <m:ctrlPr>
                          <a:rPr lang="en-US" altLang="zh-CN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altLang="zh-CN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B1ABB76-CC85-40E8-98DC-BF93088E6ACE}"/>
                </a:ext>
              </a:extLst>
            </xdr:cNvPr>
            <xdr:cNvSpPr txBox="1"/>
          </xdr:nvSpPr>
          <xdr:spPr>
            <a:xfrm>
              <a:off x="5854700" y="111125"/>
              <a:ext cx="27622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6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𝐹_(𝑡+1)=α𝑌_𝑡+(1−α)𝐹_𝑡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8</xdr:col>
      <xdr:colOff>254000</xdr:colOff>
      <xdr:row>1</xdr:row>
      <xdr:rowOff>142874</xdr:rowOff>
    </xdr:from>
    <xdr:to>
      <xdr:col>16</xdr:col>
      <xdr:colOff>342900</xdr:colOff>
      <xdr:row>24</xdr:row>
      <xdr:rowOff>107950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42D75E-6266-458F-863E-88FF47754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topLeftCell="B1" workbookViewId="0">
      <selection activeCell="B19" sqref="B19"/>
    </sheetView>
  </sheetViews>
  <sheetFormatPr defaultRowHeight="14" x14ac:dyDescent="0.3"/>
  <cols>
    <col min="3" max="3" width="15.25" customWidth="1"/>
    <col min="5" max="5" width="9.75" customWidth="1"/>
    <col min="6" max="6" width="11.75" customWidth="1"/>
  </cols>
  <sheetData>
    <row r="1" spans="1:8" ht="43.5" customHeight="1" x14ac:dyDescent="0.3">
      <c r="A1" s="1" t="s">
        <v>0</v>
      </c>
      <c r="B1" s="1" t="s">
        <v>2</v>
      </c>
      <c r="C1" s="4" t="s">
        <v>3</v>
      </c>
      <c r="D1" s="3" t="s">
        <v>4</v>
      </c>
      <c r="E1" s="4" t="s">
        <v>5</v>
      </c>
      <c r="F1" s="4" t="s">
        <v>6</v>
      </c>
      <c r="G1" s="3" t="s">
        <v>4</v>
      </c>
      <c r="H1" s="2" t="s">
        <v>5</v>
      </c>
    </row>
    <row r="2" spans="1:8" x14ac:dyDescent="0.3">
      <c r="A2">
        <v>2000</v>
      </c>
      <c r="B2">
        <v>100.4</v>
      </c>
    </row>
    <row r="3" spans="1:8" x14ac:dyDescent="0.3">
      <c r="A3">
        <v>2001</v>
      </c>
      <c r="B3">
        <v>100.7</v>
      </c>
      <c r="C3">
        <f>B2</f>
        <v>100.4</v>
      </c>
      <c r="D3" s="5">
        <f>B3-C3</f>
        <v>0.29999999999999716</v>
      </c>
      <c r="E3" s="6">
        <f>D3^2</f>
        <v>8.999999999999829E-2</v>
      </c>
      <c r="F3">
        <f>B2</f>
        <v>100.4</v>
      </c>
      <c r="G3">
        <f>B3-F3</f>
        <v>0.29999999999999716</v>
      </c>
      <c r="H3">
        <f>G3^2</f>
        <v>8.999999999999829E-2</v>
      </c>
    </row>
    <row r="4" spans="1:8" x14ac:dyDescent="0.3">
      <c r="A4">
        <v>2002</v>
      </c>
      <c r="B4">
        <v>99.2</v>
      </c>
      <c r="C4">
        <f t="shared" ref="C4:C15" si="0">0.3*B3+0.7*C3</f>
        <v>100.49000000000001</v>
      </c>
      <c r="D4" s="5">
        <f t="shared" ref="D4:D15" si="1">B4-C4</f>
        <v>-1.2900000000000063</v>
      </c>
      <c r="E4" s="6">
        <f t="shared" ref="E4:E15" si="2">D4^2</f>
        <v>1.6641000000000161</v>
      </c>
      <c r="F4">
        <f t="shared" ref="F4:F15" si="3">0.5*B3+0.5*F3</f>
        <v>100.55000000000001</v>
      </c>
      <c r="G4">
        <f t="shared" ref="G4:G15" si="4">B4-F4</f>
        <v>-1.3500000000000085</v>
      </c>
      <c r="H4">
        <f t="shared" ref="H4:H15" si="5">G4^2</f>
        <v>1.8225000000000231</v>
      </c>
    </row>
    <row r="5" spans="1:8" x14ac:dyDescent="0.3">
      <c r="A5">
        <v>2003</v>
      </c>
      <c r="B5">
        <v>101.2</v>
      </c>
      <c r="C5">
        <f t="shared" si="0"/>
        <v>100.10300000000001</v>
      </c>
      <c r="D5" s="5">
        <f t="shared" si="1"/>
        <v>1.0969999999999942</v>
      </c>
      <c r="E5" s="6">
        <f t="shared" si="2"/>
        <v>1.2034089999999873</v>
      </c>
      <c r="F5">
        <f t="shared" si="3"/>
        <v>99.875</v>
      </c>
      <c r="G5">
        <f t="shared" si="4"/>
        <v>1.3250000000000028</v>
      </c>
      <c r="H5">
        <f t="shared" si="5"/>
        <v>1.7556250000000075</v>
      </c>
    </row>
    <row r="6" spans="1:8" x14ac:dyDescent="0.3">
      <c r="A6">
        <v>2004</v>
      </c>
      <c r="B6">
        <v>103.9</v>
      </c>
      <c r="C6">
        <f t="shared" si="0"/>
        <v>100.43210000000001</v>
      </c>
      <c r="D6" s="5">
        <f t="shared" si="1"/>
        <v>3.4679000000000002</v>
      </c>
      <c r="E6" s="6">
        <f t="shared" si="2"/>
        <v>12.026330410000002</v>
      </c>
      <c r="F6">
        <f t="shared" si="3"/>
        <v>100.53749999999999</v>
      </c>
      <c r="G6">
        <f t="shared" si="4"/>
        <v>3.3625000000000114</v>
      </c>
      <c r="H6">
        <f t="shared" si="5"/>
        <v>11.306406250000077</v>
      </c>
    </row>
    <row r="7" spans="1:8" x14ac:dyDescent="0.3">
      <c r="A7">
        <v>2005</v>
      </c>
      <c r="B7">
        <v>101.8</v>
      </c>
      <c r="C7">
        <f t="shared" si="0"/>
        <v>101.47247</v>
      </c>
      <c r="D7" s="5">
        <f t="shared" si="1"/>
        <v>0.32752999999999588</v>
      </c>
      <c r="E7" s="6">
        <f t="shared" si="2"/>
        <v>0.10727590089999731</v>
      </c>
      <c r="F7">
        <f t="shared" si="3"/>
        <v>102.21875</v>
      </c>
      <c r="G7">
        <f t="shared" si="4"/>
        <v>-0.41875000000000284</v>
      </c>
      <c r="H7">
        <f t="shared" si="5"/>
        <v>0.17535156250000239</v>
      </c>
    </row>
    <row r="8" spans="1:8" x14ac:dyDescent="0.3">
      <c r="A8">
        <v>2006</v>
      </c>
      <c r="B8">
        <v>101.5</v>
      </c>
      <c r="C8">
        <f t="shared" si="0"/>
        <v>101.570729</v>
      </c>
      <c r="D8" s="5">
        <f t="shared" si="1"/>
        <v>-7.0729000000000042E-2</v>
      </c>
      <c r="E8" s="6">
        <f t="shared" si="2"/>
        <v>5.0025914410000063E-3</v>
      </c>
      <c r="F8">
        <f t="shared" si="3"/>
        <v>102.00937500000001</v>
      </c>
      <c r="G8">
        <f t="shared" si="4"/>
        <v>-0.50937500000000568</v>
      </c>
      <c r="H8">
        <f t="shared" si="5"/>
        <v>0.25946289062500577</v>
      </c>
    </row>
    <row r="9" spans="1:8" x14ac:dyDescent="0.3">
      <c r="A9">
        <v>2007</v>
      </c>
      <c r="B9">
        <v>104.8</v>
      </c>
      <c r="C9">
        <f t="shared" si="0"/>
        <v>101.54951029999999</v>
      </c>
      <c r="D9" s="5">
        <f t="shared" si="1"/>
        <v>3.2504897000000028</v>
      </c>
      <c r="E9" s="6">
        <f t="shared" si="2"/>
        <v>10.565683289806108</v>
      </c>
      <c r="F9">
        <f t="shared" si="3"/>
        <v>101.7546875</v>
      </c>
      <c r="G9">
        <f t="shared" si="4"/>
        <v>3.0453124999999943</v>
      </c>
      <c r="H9">
        <f t="shared" si="5"/>
        <v>9.273928222656215</v>
      </c>
    </row>
    <row r="10" spans="1:8" x14ac:dyDescent="0.3">
      <c r="A10">
        <v>2008</v>
      </c>
      <c r="B10">
        <v>105.9</v>
      </c>
      <c r="C10">
        <f t="shared" si="0"/>
        <v>102.52465720999999</v>
      </c>
      <c r="D10" s="5">
        <f t="shared" si="1"/>
        <v>3.375342790000019</v>
      </c>
      <c r="E10" s="6">
        <f t="shared" si="2"/>
        <v>11.392938950005112</v>
      </c>
      <c r="F10">
        <f t="shared" si="3"/>
        <v>103.27734375</v>
      </c>
      <c r="G10">
        <f t="shared" si="4"/>
        <v>2.6226562500000057</v>
      </c>
      <c r="H10">
        <f t="shared" si="5"/>
        <v>6.8783258056640921</v>
      </c>
    </row>
    <row r="11" spans="1:8" x14ac:dyDescent="0.3">
      <c r="A11">
        <v>2009</v>
      </c>
      <c r="B11">
        <v>99.3</v>
      </c>
      <c r="C11">
        <f t="shared" si="0"/>
        <v>103.53726004699998</v>
      </c>
      <c r="D11" s="5">
        <f t="shared" si="1"/>
        <v>-4.2372600469999782</v>
      </c>
      <c r="E11" s="6">
        <f t="shared" si="2"/>
        <v>17.954372705902259</v>
      </c>
      <c r="F11">
        <f t="shared" si="3"/>
        <v>104.588671875</v>
      </c>
      <c r="G11">
        <f t="shared" si="4"/>
        <v>-5.2886718750000057</v>
      </c>
      <c r="H11">
        <f t="shared" si="5"/>
        <v>27.970050201416075</v>
      </c>
    </row>
    <row r="12" spans="1:8" x14ac:dyDescent="0.3">
      <c r="A12">
        <v>2010</v>
      </c>
      <c r="B12">
        <v>103.3</v>
      </c>
      <c r="C12">
        <f t="shared" si="0"/>
        <v>102.26608203289999</v>
      </c>
      <c r="D12" s="5">
        <f t="shared" si="1"/>
        <v>1.0339179671000096</v>
      </c>
      <c r="E12" s="6">
        <f t="shared" si="2"/>
        <v>1.0689863626922165</v>
      </c>
      <c r="F12">
        <f t="shared" si="3"/>
        <v>101.9443359375</v>
      </c>
      <c r="G12">
        <f t="shared" si="4"/>
        <v>1.3556640624999972</v>
      </c>
      <c r="H12">
        <f t="shared" si="5"/>
        <v>1.8378250503539961</v>
      </c>
    </row>
    <row r="13" spans="1:8" x14ac:dyDescent="0.3">
      <c r="A13">
        <v>2011</v>
      </c>
      <c r="B13">
        <v>105.4</v>
      </c>
      <c r="C13">
        <f t="shared" si="0"/>
        <v>102.57625742302999</v>
      </c>
      <c r="D13" s="5">
        <f t="shared" si="1"/>
        <v>2.8237425769700195</v>
      </c>
      <c r="E13" s="6">
        <f t="shared" si="2"/>
        <v>7.9735221409932864</v>
      </c>
      <c r="F13">
        <f t="shared" si="3"/>
        <v>102.62216796875001</v>
      </c>
      <c r="G13">
        <f t="shared" si="4"/>
        <v>2.77783203125</v>
      </c>
      <c r="H13">
        <f t="shared" si="5"/>
        <v>7.716350793838501</v>
      </c>
    </row>
    <row r="14" spans="1:8" x14ac:dyDescent="0.3">
      <c r="A14">
        <v>2012</v>
      </c>
      <c r="B14">
        <v>102.6</v>
      </c>
      <c r="C14">
        <f t="shared" si="0"/>
        <v>103.42338019612099</v>
      </c>
      <c r="D14" s="5">
        <f t="shared" si="1"/>
        <v>-0.82338019612099345</v>
      </c>
      <c r="E14" s="6">
        <f t="shared" si="2"/>
        <v>0.67795494736424566</v>
      </c>
      <c r="F14">
        <f t="shared" si="3"/>
        <v>104.01108398437501</v>
      </c>
      <c r="G14">
        <f t="shared" si="4"/>
        <v>-1.4110839843750114</v>
      </c>
      <c r="H14">
        <f t="shared" si="5"/>
        <v>1.9911580109596574</v>
      </c>
    </row>
    <row r="15" spans="1:8" x14ac:dyDescent="0.3">
      <c r="A15">
        <v>2013</v>
      </c>
      <c r="B15">
        <v>102.6</v>
      </c>
      <c r="C15">
        <f t="shared" si="0"/>
        <v>103.17636613728469</v>
      </c>
      <c r="D15" s="5">
        <f t="shared" si="1"/>
        <v>-0.57636613728469399</v>
      </c>
      <c r="E15" s="6">
        <f t="shared" si="2"/>
        <v>0.33219792420847871</v>
      </c>
      <c r="F15">
        <f t="shared" si="3"/>
        <v>103.3055419921875</v>
      </c>
      <c r="G15">
        <f t="shared" si="4"/>
        <v>-0.70554199218750568</v>
      </c>
      <c r="H15">
        <f t="shared" si="5"/>
        <v>0.49778950273991435</v>
      </c>
    </row>
    <row r="16" spans="1:8" x14ac:dyDescent="0.3">
      <c r="A16">
        <v>2014</v>
      </c>
      <c r="B16" t="s">
        <v>7</v>
      </c>
      <c r="C16">
        <f>0.3*B15+0.7*C15</f>
        <v>103.00345629609927</v>
      </c>
      <c r="F16">
        <f>0.5*B15+0.5*F15</f>
        <v>102.95277099609375</v>
      </c>
    </row>
    <row r="17" spans="1:8" x14ac:dyDescent="0.3">
      <c r="A17" t="s">
        <v>1</v>
      </c>
      <c r="B17" t="s">
        <v>7</v>
      </c>
      <c r="E17" s="6">
        <f>SUM(E3:E15)</f>
        <v>65.061774223312696</v>
      </c>
      <c r="H17">
        <f>SUM(H3:H15)</f>
        <v>71.574773290753569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2020-06-02T13:27:09Z</dcterms:modified>
</cp:coreProperties>
</file>