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数据的概括性度量\"/>
    </mc:Choice>
  </mc:AlternateContent>
  <xr:revisionPtr revIDLastSave="0" documentId="13_ncr:1_{A35E07AA-70B2-4BDC-B33A-5DBA54A182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/>
  <c r="D21" i="1"/>
  <c r="D7" i="1"/>
  <c r="D8" i="1"/>
  <c r="D20" i="1"/>
  <c r="D19" i="1"/>
  <c r="D18" i="1"/>
  <c r="D11" i="1"/>
  <c r="D3" i="1"/>
  <c r="D17" i="1"/>
  <c r="D16" i="1"/>
  <c r="D5" i="1"/>
  <c r="D6" i="1"/>
  <c r="D14" i="1"/>
  <c r="D13" i="1"/>
  <c r="D12" i="1"/>
  <c r="D15" i="1"/>
</calcChain>
</file>

<file path=xl/sharedStrings.xml><?xml version="1.0" encoding="utf-8"?>
<sst xmlns="http://schemas.openxmlformats.org/spreadsheetml/2006/main" count="34" uniqueCount="34">
  <si>
    <t>销售量（台）</t>
  </si>
  <si>
    <t>销售量（台）</t>
    <phoneticPr fontId="1" type="noConversion"/>
  </si>
  <si>
    <t>算数平均数</t>
    <phoneticPr fontId="1" type="noConversion"/>
  </si>
  <si>
    <t>中位数</t>
  </si>
  <si>
    <t>中位数</t>
    <phoneticPr fontId="1" type="noConversion"/>
  </si>
  <si>
    <t>众数</t>
  </si>
  <si>
    <t>众数</t>
    <phoneticPr fontId="1" type="noConversion"/>
  </si>
  <si>
    <t>标准差</t>
  </si>
  <si>
    <t>标准差</t>
    <phoneticPr fontId="1" type="noConversion"/>
  </si>
  <si>
    <t>方差</t>
  </si>
  <si>
    <t>方差</t>
    <phoneticPr fontId="1" type="noConversion"/>
  </si>
  <si>
    <t>峰度</t>
  </si>
  <si>
    <t>峰度</t>
    <phoneticPr fontId="1" type="noConversion"/>
  </si>
  <si>
    <t>偏度</t>
  </si>
  <si>
    <t>偏度</t>
    <phoneticPr fontId="1" type="noConversion"/>
  </si>
  <si>
    <t>极差</t>
    <phoneticPr fontId="1" type="noConversion"/>
  </si>
  <si>
    <t>最小值</t>
  </si>
  <si>
    <t>最小值</t>
    <phoneticPr fontId="1" type="noConversion"/>
  </si>
  <si>
    <t>最大值</t>
  </si>
  <si>
    <t>最大值</t>
    <phoneticPr fontId="1" type="noConversion"/>
  </si>
  <si>
    <t>求和</t>
  </si>
  <si>
    <t>求和</t>
    <phoneticPr fontId="1" type="noConversion"/>
  </si>
  <si>
    <t>观测数</t>
  </si>
  <si>
    <t>观测数</t>
    <phoneticPr fontId="1" type="noConversion"/>
  </si>
  <si>
    <t>第一分位数</t>
    <phoneticPr fontId="1" type="noConversion"/>
  </si>
  <si>
    <t>第三分位数</t>
    <phoneticPr fontId="1" type="noConversion"/>
  </si>
  <si>
    <t>异众比率</t>
    <phoneticPr fontId="1" type="noConversion"/>
  </si>
  <si>
    <t>四分位差</t>
    <phoneticPr fontId="1" type="noConversion"/>
  </si>
  <si>
    <t>平均差</t>
    <phoneticPr fontId="1" type="noConversion"/>
  </si>
  <si>
    <t>离散系数</t>
    <phoneticPr fontId="1" type="noConversion"/>
  </si>
  <si>
    <t>平均</t>
  </si>
  <si>
    <t>标准误差</t>
  </si>
  <si>
    <t>区域</t>
  </si>
  <si>
    <t>样本标准误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</si>
</sst>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6" sqref="C6"/>
    </sheetView>
  </sheetViews>
  <sheetFormatPr defaultRowHeight="14" x14ac:dyDescent="0.3"/>
  <cols>
    <col min="1" max="1" width="12" customWidth="1"/>
    <col min="3" max="3" width="10.4140625" customWidth="1"/>
  </cols>
  <sheetData>
    <row r="1" spans="1:7" x14ac:dyDescent="0.3">
      <c r="A1" t="s">
        <v>1</v>
      </c>
      <c r="F1" s="3" t="s">
        <v>0</v>
      </c>
      <c r="G1" s="3"/>
    </row>
    <row r="2" spans="1:7" x14ac:dyDescent="0.3">
      <c r="A2">
        <v>234</v>
      </c>
      <c r="F2" s="1"/>
      <c r="G2" s="1"/>
    </row>
    <row r="3" spans="1:7" x14ac:dyDescent="0.3">
      <c r="A3">
        <v>143</v>
      </c>
      <c r="C3" t="s">
        <v>2</v>
      </c>
      <c r="D3">
        <f>AVERAGE(A2:A20)</f>
        <v>171.78947368421052</v>
      </c>
      <c r="F3" s="1" t="s">
        <v>30</v>
      </c>
      <c r="G3" s="1">
        <v>171.78947368421052</v>
      </c>
    </row>
    <row r="4" spans="1:7" x14ac:dyDescent="0.3">
      <c r="A4">
        <v>187</v>
      </c>
      <c r="C4" t="s">
        <v>33</v>
      </c>
      <c r="F4" s="1" t="s">
        <v>31</v>
      </c>
      <c r="G4" s="1">
        <v>5.992968075910273</v>
      </c>
    </row>
    <row r="5" spans="1:7" x14ac:dyDescent="0.3">
      <c r="A5">
        <v>161</v>
      </c>
      <c r="C5" t="s">
        <v>4</v>
      </c>
      <c r="D5">
        <f>MEDIAN(A2:A20)</f>
        <v>161</v>
      </c>
      <c r="F5" s="1" t="s">
        <v>3</v>
      </c>
      <c r="G5" s="1">
        <v>161</v>
      </c>
    </row>
    <row r="6" spans="1:7" x14ac:dyDescent="0.3">
      <c r="A6">
        <v>150</v>
      </c>
      <c r="C6" t="s">
        <v>6</v>
      </c>
      <c r="D6">
        <f>MODE(A2:A20)</f>
        <v>161</v>
      </c>
      <c r="F6" s="1" t="s">
        <v>5</v>
      </c>
      <c r="G6" s="1">
        <v>161</v>
      </c>
    </row>
    <row r="7" spans="1:7" x14ac:dyDescent="0.3">
      <c r="A7">
        <v>228</v>
      </c>
      <c r="C7" t="s">
        <v>8</v>
      </c>
      <c r="D7">
        <f>_xlfn.STDEV.S(A2:A20)</f>
        <v>26.122742214758276</v>
      </c>
      <c r="F7" s="1" t="s">
        <v>7</v>
      </c>
      <c r="G7" s="1">
        <v>26.122742214758276</v>
      </c>
    </row>
    <row r="8" spans="1:7" x14ac:dyDescent="0.3">
      <c r="A8">
        <v>153</v>
      </c>
      <c r="C8" t="s">
        <v>10</v>
      </c>
      <c r="D8">
        <f>_xlfn.VAR.S(A2:A20)</f>
        <v>682.39766081871414</v>
      </c>
      <c r="F8" s="1" t="s">
        <v>9</v>
      </c>
      <c r="G8" s="1">
        <v>682.39766081871414</v>
      </c>
    </row>
    <row r="9" spans="1:7" x14ac:dyDescent="0.3">
      <c r="A9">
        <v>166</v>
      </c>
      <c r="C9" t="s">
        <v>12</v>
      </c>
      <c r="D9">
        <f>KURT(A2:A20)</f>
        <v>1.0729673636052524</v>
      </c>
      <c r="F9" s="1" t="s">
        <v>11</v>
      </c>
      <c r="G9" s="1">
        <v>1.0729673636052524</v>
      </c>
    </row>
    <row r="10" spans="1:7" x14ac:dyDescent="0.3">
      <c r="A10">
        <v>154</v>
      </c>
      <c r="C10" t="s">
        <v>14</v>
      </c>
      <c r="D10">
        <f>SKEW(A2:A20)</f>
        <v>1.4075388478788891</v>
      </c>
      <c r="F10" s="1" t="s">
        <v>13</v>
      </c>
      <c r="G10" s="1">
        <v>1.4075388478788891</v>
      </c>
    </row>
    <row r="11" spans="1:7" x14ac:dyDescent="0.3">
      <c r="A11">
        <v>174</v>
      </c>
      <c r="C11" t="s">
        <v>15</v>
      </c>
      <c r="D11">
        <f>D13-D12</f>
        <v>91</v>
      </c>
      <c r="F11" s="1" t="s">
        <v>32</v>
      </c>
      <c r="G11" s="1">
        <v>91</v>
      </c>
    </row>
    <row r="12" spans="1:7" x14ac:dyDescent="0.3">
      <c r="A12">
        <v>156</v>
      </c>
      <c r="C12" t="s">
        <v>17</v>
      </c>
      <c r="D12">
        <f>MIN(A2:A20)</f>
        <v>143</v>
      </c>
      <c r="F12" s="1" t="s">
        <v>16</v>
      </c>
      <c r="G12" s="1">
        <v>143</v>
      </c>
    </row>
    <row r="13" spans="1:7" x14ac:dyDescent="0.3">
      <c r="A13">
        <v>203</v>
      </c>
      <c r="C13" t="s">
        <v>19</v>
      </c>
      <c r="D13">
        <f>MAX(A2:A20)</f>
        <v>234</v>
      </c>
      <c r="F13" s="1" t="s">
        <v>18</v>
      </c>
      <c r="G13" s="1">
        <v>234</v>
      </c>
    </row>
    <row r="14" spans="1:7" x14ac:dyDescent="0.3">
      <c r="A14">
        <v>159</v>
      </c>
      <c r="C14" t="s">
        <v>21</v>
      </c>
      <c r="D14">
        <f>SUM(A2:A20)</f>
        <v>3264</v>
      </c>
      <c r="F14" s="1" t="s">
        <v>20</v>
      </c>
      <c r="G14" s="1">
        <v>3264</v>
      </c>
    </row>
    <row r="15" spans="1:7" ht="14.5" thickBot="1" x14ac:dyDescent="0.35">
      <c r="A15">
        <v>198</v>
      </c>
      <c r="C15" t="s">
        <v>23</v>
      </c>
      <c r="D15">
        <f>COUNT(A2:A20)</f>
        <v>19</v>
      </c>
      <c r="F15" s="2" t="s">
        <v>22</v>
      </c>
      <c r="G15" s="2">
        <v>19</v>
      </c>
    </row>
    <row r="16" spans="1:7" x14ac:dyDescent="0.3">
      <c r="A16">
        <v>160</v>
      </c>
      <c r="C16" t="s">
        <v>24</v>
      </c>
      <c r="D16">
        <f>QUARTILE(A2:A20,1)</f>
        <v>155</v>
      </c>
    </row>
    <row r="17" spans="1:4" x14ac:dyDescent="0.3">
      <c r="A17">
        <v>152</v>
      </c>
      <c r="C17" t="s">
        <v>25</v>
      </c>
      <c r="D17">
        <f>QUARTILE(A2:A20,3)</f>
        <v>180.5</v>
      </c>
    </row>
    <row r="18" spans="1:4" x14ac:dyDescent="0.3">
      <c r="A18">
        <v>161</v>
      </c>
      <c r="C18" t="s">
        <v>26</v>
      </c>
      <c r="D18">
        <f>1-COUNTIF(A2:A20,D6)/D15</f>
        <v>0.89473684210526316</v>
      </c>
    </row>
    <row r="19" spans="1:4" x14ac:dyDescent="0.3">
      <c r="A19">
        <v>162</v>
      </c>
      <c r="C19" t="s">
        <v>27</v>
      </c>
      <c r="D19">
        <f>D17-D16</f>
        <v>25.5</v>
      </c>
    </row>
    <row r="20" spans="1:4" x14ac:dyDescent="0.3">
      <c r="A20">
        <v>163</v>
      </c>
      <c r="C20" t="s">
        <v>28</v>
      </c>
      <c r="D20">
        <f>AVEDEV(A2:A20)</f>
        <v>20.343490304709139</v>
      </c>
    </row>
    <row r="21" spans="1:4" x14ac:dyDescent="0.3">
      <c r="C21" t="s">
        <v>29</v>
      </c>
      <c r="D21">
        <f>D7/D3</f>
        <v>0.15206253127463457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2020-06-02T12:50:44Z</dcterms:modified>
</cp:coreProperties>
</file>