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4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5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drawings/drawing18.xml" ContentType="application/vnd.openxmlformats-officedocument.drawing+xml"/>
  <Override PartName="/xl/charts/chart3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hub\pythonProject\pyNmonAnalysis\source\"/>
    </mc:Choice>
  </mc:AlternateContent>
  <xr:revisionPtr revIDLastSave="0" documentId="8_{7DBCBBAB-A564-47E9-B652-9A16DD176FB0}" xr6:coauthVersionLast="36" xr6:coauthVersionMax="36" xr10:uidLastSave="{00000000-0000-0000-0000-000000000000}"/>
  <bookViews>
    <workbookView xWindow="0" yWindow="0" windowWidth="28800" windowHeight="12015" xr2:uid="{20CC409B-07ED-49EC-A817-A2579D9F4247}"/>
  </bookViews>
  <sheets>
    <sheet name="SYS_SUMM" sheetId="22" r:id="rId1"/>
    <sheet name="AAA" sheetId="3" r:id="rId2"/>
    <sheet name="BBBP" sheetId="4" r:id="rId3"/>
    <sheet name="DISK_SUMM" sheetId="13" r:id="rId4"/>
    <sheet name="CPU_ALL" sheetId="7" r:id="rId5"/>
    <sheet name="CPU_SUMM" sheetId="23" r:id="rId6"/>
    <sheet name="DISKBSIZE" sheetId="8" r:id="rId7"/>
    <sheet name="DISKBUSY" sheetId="9" r:id="rId8"/>
    <sheet name="DISKREAD" sheetId="10" r:id="rId9"/>
    <sheet name="DISKWRITE" sheetId="11" r:id="rId10"/>
    <sheet name="DISKXFER" sheetId="12" r:id="rId11"/>
    <sheet name="JFSFILE" sheetId="14" r:id="rId12"/>
    <sheet name="MEM" sheetId="15" r:id="rId13"/>
    <sheet name="NET" sheetId="16" r:id="rId14"/>
    <sheet name="NETPACKET" sheetId="17" r:id="rId15"/>
    <sheet name="PROC" sheetId="18" r:id="rId16"/>
    <sheet name="TOP" sheetId="19" r:id="rId17"/>
    <sheet name="VM" sheetId="20" r:id="rId18"/>
    <sheet name="ZZZZ" sheetId="21" r:id="rId19"/>
    <sheet name="CPU001" sheetId="5" r:id="rId20"/>
    <sheet name="CPU002" sheetId="6" r:id="rId21"/>
  </sheets>
  <definedNames>
    <definedName name="boottime">AAA!$B$3</definedName>
    <definedName name="command">AAA!$B$4</definedName>
    <definedName name="cpus">AAA!$B$5</definedName>
    <definedName name="date">AAA!$B$6</definedName>
    <definedName name="disks">AAA!$B$7</definedName>
    <definedName name="disks_per_line">AAA!$B$8</definedName>
    <definedName name="host">AAA!$B$9</definedName>
    <definedName name="interval">AAA!$B$10</definedName>
    <definedName name="max_disks">AAA!$B$11</definedName>
    <definedName name="OS">AAA!$B$2</definedName>
    <definedName name="proc_stat_variables">AAA!$B$12</definedName>
    <definedName name="progname">AAA!$B$1</definedName>
    <definedName name="runname">AAA!$B$13</definedName>
    <definedName name="snapshots">AAA!$B$14</definedName>
    <definedName name="user">AAA!$B$16</definedName>
    <definedName name="version">AAA!$B$17</definedName>
    <definedName name="x86_21">AAA!$B$18</definedName>
    <definedName name="x86_22">AAA!$B$19</definedName>
    <definedName name="x86_23">AAA!$B$20</definedName>
    <definedName name="x86_24">AAA!$B$21</definedName>
    <definedName name="x86_25">AAA!$B$22</definedName>
    <definedName name="x86_26">AAA!$B$23</definedName>
    <definedName name="x86_27">AAA!$B$24</definedName>
    <definedName name="x86_28">AAA!$B$25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0" i="19" l="1"/>
  <c r="C40" i="19"/>
  <c r="G40" i="19"/>
  <c r="H40" i="19" s="1"/>
  <c r="J39" i="19"/>
  <c r="G39" i="19"/>
  <c r="C39" i="19"/>
  <c r="J38" i="19"/>
  <c r="G38" i="19"/>
  <c r="H38" i="19" s="1"/>
  <c r="C38" i="19"/>
  <c r="D38" i="19" s="1"/>
  <c r="E38" i="19" s="1"/>
  <c r="D39" i="19"/>
  <c r="E39" i="19" s="1"/>
  <c r="J37" i="19"/>
  <c r="G37" i="19"/>
  <c r="H37" i="19" s="1"/>
  <c r="C37" i="19"/>
  <c r="D37" i="19" s="1"/>
  <c r="I37" i="19"/>
  <c r="J36" i="19"/>
  <c r="G36" i="19"/>
  <c r="H36" i="19" s="1"/>
  <c r="C36" i="19"/>
  <c r="D36" i="19" s="1"/>
  <c r="K35" i="19"/>
  <c r="J35" i="19"/>
  <c r="L35" i="19" s="1"/>
  <c r="C35" i="19"/>
  <c r="D35" i="19" s="1"/>
  <c r="K34" i="19"/>
  <c r="J34" i="19"/>
  <c r="L34" i="19" s="1"/>
  <c r="C34" i="19"/>
  <c r="G35" i="19"/>
  <c r="J33" i="19"/>
  <c r="K33" i="19" s="1"/>
  <c r="L33" i="19" s="1"/>
  <c r="C33" i="19"/>
  <c r="D33" i="19" s="1"/>
  <c r="D34" i="19"/>
  <c r="J32" i="19"/>
  <c r="K32" i="19" s="1"/>
  <c r="L32" i="19" s="1"/>
  <c r="C32" i="19"/>
  <c r="D32" i="19" s="1"/>
  <c r="J31" i="19"/>
  <c r="K31" i="19" s="1"/>
  <c r="C31" i="19"/>
  <c r="G31" i="19"/>
  <c r="H31" i="19" s="1"/>
  <c r="D9" i="17"/>
  <c r="D10" i="17" s="1"/>
  <c r="D13" i="17" s="1"/>
  <c r="B9" i="17"/>
  <c r="E9" i="17"/>
  <c r="B10" i="17"/>
  <c r="B13" i="17" s="1"/>
  <c r="E10" i="17"/>
  <c r="E13" i="17" s="1"/>
  <c r="D11" i="17"/>
  <c r="B11" i="17"/>
  <c r="E11" i="17"/>
  <c r="D12" i="17"/>
  <c r="B12" i="17"/>
  <c r="E12" i="17"/>
  <c r="C12" i="17"/>
  <c r="C11" i="17"/>
  <c r="C9" i="17"/>
  <c r="C9" i="16"/>
  <c r="D9" i="16"/>
  <c r="E9" i="16"/>
  <c r="C10" i="16"/>
  <c r="C13" i="16" s="1"/>
  <c r="D10" i="16"/>
  <c r="D13" i="16" s="1"/>
  <c r="C11" i="16"/>
  <c r="D11" i="16"/>
  <c r="E11" i="16"/>
  <c r="C12" i="16"/>
  <c r="D12" i="16"/>
  <c r="E12" i="16"/>
  <c r="B13" i="16"/>
  <c r="B12" i="16"/>
  <c r="B11" i="16"/>
  <c r="B10" i="16"/>
  <c r="B9" i="16"/>
  <c r="D9" i="14"/>
  <c r="B9" i="14"/>
  <c r="D10" i="14"/>
  <c r="B10" i="14"/>
  <c r="B13" i="14" s="1"/>
  <c r="D11" i="14"/>
  <c r="B11" i="14"/>
  <c r="D12" i="14"/>
  <c r="B12" i="14"/>
  <c r="D13" i="14"/>
  <c r="C12" i="14"/>
  <c r="C11" i="14"/>
  <c r="C9" i="14"/>
  <c r="C10" i="14" s="1"/>
  <c r="C13" i="14" s="1"/>
  <c r="C9" i="13"/>
  <c r="D9" i="13"/>
  <c r="D10" i="13" s="1"/>
  <c r="D13" i="13" s="1"/>
  <c r="C10" i="13"/>
  <c r="C13" i="13" s="1"/>
  <c r="C11" i="13"/>
  <c r="D11" i="13"/>
  <c r="C12" i="13"/>
  <c r="D12" i="13"/>
  <c r="B13" i="13"/>
  <c r="B12" i="13"/>
  <c r="B11" i="13"/>
  <c r="B10" i="13"/>
  <c r="B9" i="13"/>
  <c r="C9" i="12"/>
  <c r="D9" i="12"/>
  <c r="C10" i="12"/>
  <c r="C13" i="12" s="1"/>
  <c r="D10" i="12"/>
  <c r="C11" i="12"/>
  <c r="D11" i="12"/>
  <c r="C12" i="12"/>
  <c r="D12" i="12"/>
  <c r="D13" i="12"/>
  <c r="B12" i="12"/>
  <c r="B11" i="12"/>
  <c r="B9" i="12"/>
  <c r="B10" i="12" s="1"/>
  <c r="B13" i="12" s="1"/>
  <c r="C9" i="11"/>
  <c r="D9" i="11"/>
  <c r="C10" i="11"/>
  <c r="C13" i="11" s="1"/>
  <c r="D10" i="11"/>
  <c r="C11" i="11"/>
  <c r="D11" i="11"/>
  <c r="C12" i="11"/>
  <c r="D12" i="11"/>
  <c r="D13" i="11"/>
  <c r="B12" i="11"/>
  <c r="B11" i="11"/>
  <c r="B9" i="11"/>
  <c r="B10" i="11" s="1"/>
  <c r="B13" i="11" s="1"/>
  <c r="C9" i="10"/>
  <c r="D9" i="10"/>
  <c r="C10" i="10"/>
  <c r="D10" i="10"/>
  <c r="C11" i="10"/>
  <c r="D11" i="10"/>
  <c r="C12" i="10"/>
  <c r="D12" i="10"/>
  <c r="C13" i="10"/>
  <c r="D13" i="10"/>
  <c r="B12" i="10"/>
  <c r="B11" i="10"/>
  <c r="B9" i="10"/>
  <c r="B10" i="10" s="1"/>
  <c r="B13" i="10" s="1"/>
  <c r="C9" i="9"/>
  <c r="D9" i="9"/>
  <c r="C10" i="9"/>
  <c r="C13" i="9" s="1"/>
  <c r="D10" i="9"/>
  <c r="C11" i="9"/>
  <c r="D11" i="9"/>
  <c r="C12" i="9"/>
  <c r="D12" i="9"/>
  <c r="D13" i="9"/>
  <c r="B12" i="9"/>
  <c r="B11" i="9"/>
  <c r="B9" i="9"/>
  <c r="B10" i="9" s="1"/>
  <c r="B13" i="9" s="1"/>
  <c r="C9" i="8"/>
  <c r="D9" i="8"/>
  <c r="D10" i="8" s="1"/>
  <c r="D13" i="8" s="1"/>
  <c r="C10" i="8"/>
  <c r="C11" i="8"/>
  <c r="D11" i="8"/>
  <c r="C12" i="8"/>
  <c r="D12" i="8"/>
  <c r="C13" i="8"/>
  <c r="B12" i="8"/>
  <c r="B11" i="8"/>
  <c r="B10" i="8"/>
  <c r="B13" i="8" s="1"/>
  <c r="B9" i="8"/>
  <c r="L31" i="19" l="1"/>
  <c r="I31" i="19"/>
  <c r="E37" i="19"/>
  <c r="E34" i="19"/>
  <c r="K37" i="19"/>
  <c r="L37" i="19" s="1"/>
  <c r="K40" i="19"/>
  <c r="L40" i="19" s="1"/>
  <c r="I38" i="19"/>
  <c r="I36" i="19"/>
  <c r="E32" i="19"/>
  <c r="E35" i="19"/>
  <c r="E36" i="19"/>
  <c r="I40" i="19"/>
  <c r="E33" i="19"/>
  <c r="H35" i="19"/>
  <c r="I35" i="19" s="1"/>
  <c r="H39" i="19"/>
  <c r="I39" i="19" s="1"/>
  <c r="K36" i="19"/>
  <c r="L36" i="19" s="1"/>
  <c r="D40" i="19"/>
  <c r="E40" i="19" s="1"/>
  <c r="K39" i="19"/>
  <c r="L39" i="19" s="1"/>
  <c r="D31" i="19"/>
  <c r="E31" i="19" s="1"/>
  <c r="K38" i="19"/>
  <c r="L38" i="19" s="1"/>
  <c r="G33" i="19"/>
  <c r="H33" i="19" s="1"/>
  <c r="G32" i="19"/>
  <c r="H32" i="19" s="1"/>
  <c r="G34" i="19"/>
  <c r="H34" i="19" s="1"/>
  <c r="C10" i="17"/>
  <c r="C13" i="17" s="1"/>
  <c r="E10" i="16"/>
  <c r="E13" i="16" s="1"/>
  <c r="I34" i="19" l="1"/>
  <c r="I33" i="19"/>
  <c r="I32" i="19"/>
</calcChain>
</file>

<file path=xl/sharedStrings.xml><?xml version="1.0" encoding="utf-8"?>
<sst xmlns="http://schemas.openxmlformats.org/spreadsheetml/2006/main" count="1038" uniqueCount="556">
  <si>
    <t>progname</t>
  </si>
  <si>
    <t>nmon</t>
  </si>
  <si>
    <t>OS</t>
  </si>
  <si>
    <t>Linux</t>
  </si>
  <si>
    <t>3.10.0-1160.62.1.el7.x86_64</t>
  </si>
  <si>
    <t>#1 SMP Tue Apr 5 16:57:59 UTC 2022</t>
  </si>
  <si>
    <t>x86_64</t>
  </si>
  <si>
    <t>boottime</t>
  </si>
  <si>
    <t>command</t>
  </si>
  <si>
    <t xml:space="preserve">nmon -ft -c 10 -s 5 -m /root/workspace/nmon_work </t>
  </si>
  <si>
    <t>cpus</t>
  </si>
  <si>
    <t>date</t>
  </si>
  <si>
    <t>disks</t>
  </si>
  <si>
    <t>disks_per_line</t>
  </si>
  <si>
    <t>host</t>
  </si>
  <si>
    <t>VM-12-13-centos</t>
  </si>
  <si>
    <t>interval</t>
  </si>
  <si>
    <t>max_disks</t>
  </si>
  <si>
    <t>set by -d option</t>
  </si>
  <si>
    <t>proc_stat_variables</t>
  </si>
  <si>
    <t>runname</t>
  </si>
  <si>
    <t>snapshots</t>
  </si>
  <si>
    <t>time</t>
  </si>
  <si>
    <t>user</t>
  </si>
  <si>
    <t>root</t>
  </si>
  <si>
    <t>version</t>
  </si>
  <si>
    <t>16g</t>
  </si>
  <si>
    <t>Cores</t>
  </si>
  <si>
    <t>MHz</t>
  </si>
  <si>
    <t>ModelName</t>
  </si>
  <si>
    <t>Intel(R) Xeon(R) Gold 6133 CPU @ 2.50GHz</t>
  </si>
  <si>
    <t>ProcessorChips</t>
  </si>
  <si>
    <t>VendorId</t>
  </si>
  <si>
    <t>GenuineIntel</t>
  </si>
  <si>
    <t>VirtualCPUs</t>
  </si>
  <si>
    <t>bogomips</t>
  </si>
  <si>
    <t>hyperthreads</t>
  </si>
  <si>
    <t>/etc/release</t>
  </si>
  <si>
    <t>CentOS Linux release 7.8.2003 (Core)</t>
  </si>
  <si>
    <t>NAME=QCentOS LinuxQ</t>
  </si>
  <si>
    <t>VERSION=Q7 (Core)Q</t>
  </si>
  <si>
    <t>ID=QcentosQ</t>
  </si>
  <si>
    <t>ID_LIKE=Qrhel fedoraQ</t>
  </si>
  <si>
    <t>VERSION_ID=Q7Q</t>
  </si>
  <si>
    <t>PRETTY_NAME=QCentOS Linux 7 (Core)Q</t>
  </si>
  <si>
    <t>ANSI_COLOR=Q0;31Q</t>
  </si>
  <si>
    <t>CPE_NAME=Qcpe:/o:centos:centos:7Q</t>
  </si>
  <si>
    <t>HOME_URL=Qhttps://www.centos.org/Q</t>
  </si>
  <si>
    <t>BUG_REPORT_URL=Qhttps://bugs.centos.org/Q</t>
  </si>
  <si>
    <t>CENTOS_MANTISBT_PROJECT=QCentOS-7Q</t>
  </si>
  <si>
    <t>CENTOS_MANTISBT_PROJECT_VERSION=Q7Q</t>
  </si>
  <si>
    <t>REDHAT_SUPPORT_PRODUCT=QcentosQ</t>
  </si>
  <si>
    <t>REDHAT_SUPPORT_PRODUCT_VERSION=Q7Q</t>
  </si>
  <si>
    <t>lsb_release</t>
  </si>
  <si>
    <t>fdisk-l</t>
  </si>
  <si>
    <t>Disk /dev/vda: 64.4 GB, 64424509440 bytes, 125829120 sectors</t>
  </si>
  <si>
    <t>Units = sectors of 1 * 512 = 512 bytes</t>
  </si>
  <si>
    <t>Sector size (logical/physical): 512 bytes / 512 bytes</t>
  </si>
  <si>
    <t>I/O size (minimum/optimal): 512 bytes / 512 bytes</t>
  </si>
  <si>
    <t>Disk label type: dos</t>
  </si>
  <si>
    <t>Disk identifier: 0x0009ac89</t>
  </si>
  <si>
    <t xml:space="preserve">   Device Boot      Start         End      Blocks   Id  System</t>
  </si>
  <si>
    <t>ddev/vda1   *        2048   125829086    62913519+  83  Linux</t>
  </si>
  <si>
    <t>lsblk</t>
  </si>
  <si>
    <t>NAME   MAJ:MIN RM  SIZE RO TYPE MOUNTPOINT</t>
  </si>
  <si>
    <t xml:space="preserve">sr0     11:0    1 66.1M  0 rom  </t>
  </si>
  <si>
    <t xml:space="preserve">vda    253:0    0   60G  0 disk </t>
  </si>
  <si>
    <t>lscpu</t>
  </si>
  <si>
    <t>Architecture:          x86_64</t>
  </si>
  <si>
    <t>CPU op-mode(s):        32-bit, 64-bit</t>
  </si>
  <si>
    <t>Byte Order:            Little Endian</t>
  </si>
  <si>
    <t>CPU(s):                2</t>
  </si>
  <si>
    <t>On-line CPU(s) list:   0,1</t>
  </si>
  <si>
    <t>Thread(s) per core:    1</t>
  </si>
  <si>
    <t>Core(s) per socket:    2</t>
  </si>
  <si>
    <t>Socket(s):             1</t>
  </si>
  <si>
    <t>NUMA node(s):          1</t>
  </si>
  <si>
    <t>Vendor ID:             GenuineIntel</t>
  </si>
  <si>
    <t>CPU family:            6</t>
  </si>
  <si>
    <t>Model:                 94</t>
  </si>
  <si>
    <t>Model name:            Intel(R) Xeon(R) Gold 6133 CPU @ 2.50GHz</t>
  </si>
  <si>
    <t>Stepping:              3</t>
  </si>
  <si>
    <t>CPU MHz:               2494.142</t>
  </si>
  <si>
    <t>BogoMIPS:              4988.28</t>
  </si>
  <si>
    <t>Hypervisor vendor:     KVM</t>
  </si>
  <si>
    <t>Virtualization type:   full</t>
  </si>
  <si>
    <t>L1d cache:             32K</t>
  </si>
  <si>
    <t>L1i cache:             32K</t>
  </si>
  <si>
    <t>L2 cache:              4096K</t>
  </si>
  <si>
    <t>L3 cache:              28160K</t>
  </si>
  <si>
    <t>NUMA node0 CPU(s):     0,1</t>
  </si>
  <si>
    <t>Flags:                 fpu vme de pse tsc msr pae mce cx8 apic sep mtrr pge mca cmov pat pse36 clflush mmx fxsr sse sse2 ss ht syscall nx pdpe1gb rdtscp lm constant_tsc rep_good nopl eagerfpu pni pclmulqdq ssse3 fma cx16 pcid sse4_1 sse4_2 x2apic movbe popcnt tsc_deadline_timer aes xsave avx f16c rdrand hypervisor lahf_lm abm 3dnowprefetch invpcid_single fsgsbase bmi1 hle avx2 smep bmi2 erms invpcid rtm mpx rdseed adx smap clflushopt xsaveopt xsavec xgetbv1 arat</t>
  </si>
  <si>
    <t>lshw</t>
  </si>
  <si>
    <t>/proc/cpuinfo</t>
  </si>
  <si>
    <t>processor	: 0</t>
  </si>
  <si>
    <t>vendor_id	: GenuineIntel</t>
  </si>
  <si>
    <t>cpu family	: 6</t>
  </si>
  <si>
    <t>model		: 94</t>
  </si>
  <si>
    <t>model name	: Intel(R) Xeon(R) Gold 6133 CPU @ 2.50GHz</t>
  </si>
  <si>
    <t>stepping	: 3</t>
  </si>
  <si>
    <t>microcode	: 0x1</t>
  </si>
  <si>
    <t>cpu MHz		: 2494.142</t>
  </si>
  <si>
    <t>cache size	: 28160 KB</t>
  </si>
  <si>
    <t>physical id	: 0</t>
  </si>
  <si>
    <t>siblings	: 2</t>
  </si>
  <si>
    <t>core id		: 0</t>
  </si>
  <si>
    <t>cpu cores	: 2</t>
  </si>
  <si>
    <t>apicid		: 0</t>
  </si>
  <si>
    <t>initial apicid	: 0</t>
  </si>
  <si>
    <t>fpu		: yes</t>
  </si>
  <si>
    <t>fpu_exception	: yes</t>
  </si>
  <si>
    <t>cpuid level	: 13</t>
  </si>
  <si>
    <t>wp		: yes</t>
  </si>
  <si>
    <t>flags		: fpu vme de pse tsc msr pae mce cx8 apic sep mtrr pge mca cmov pat pse36 clflush mmx fxsr sse sse2 ss ht syscall nx pdpe1gb rdtscp lm constant_tsc rep_good nopl eagerfpu pni pclmulqdq ssse3 fma cx16 pcid sse4_1 sse4_2 x2apic movbe popcnt tsc_deadline_timer aes xsave avx f16c rdrand hypervisor lahf_lm abm 3dnowprefetch invpcid_single fsgsbase bmi1 hle avx2 smep bmi2 erms invpcid rtm mpx rdseed adx smap clflushopt xsaveopt xsavec xgetbv1 arat</t>
  </si>
  <si>
    <t>bogomips	: 4988.28</t>
  </si>
  <si>
    <t>clflush size	: 64</t>
  </si>
  <si>
    <t>cache_alignment	: 64</t>
  </si>
  <si>
    <t>address sizes	: 46 bits physical, 48 bits virtual</t>
  </si>
  <si>
    <t>power management:</t>
  </si>
  <si>
    <t>processor	: 1</t>
  </si>
  <si>
    <t>core id		: 1</t>
  </si>
  <si>
    <t>apicid		: 1</t>
  </si>
  <si>
    <t>initial apicid	: 1</t>
  </si>
  <si>
    <t>/proc/meminfo</t>
  </si>
  <si>
    <t>MemTotal:        3782868 kB</t>
  </si>
  <si>
    <t>MemFree:          739848 kB</t>
  </si>
  <si>
    <t>MemAvailable:    2857344 kB</t>
  </si>
  <si>
    <t>Buffers:          217184 kB</t>
  </si>
  <si>
    <t>Cached:          1987560 kB</t>
  </si>
  <si>
    <t>SwapCached:            0 kB</t>
  </si>
  <si>
    <t>Active:          2110168 kB</t>
  </si>
  <si>
    <t>Inactive:         613556 kB</t>
  </si>
  <si>
    <t>Active(anon):     528064 kB</t>
  </si>
  <si>
    <t>Inactive(anon):      584 kB</t>
  </si>
  <si>
    <t>Active(file):    1582104 kB</t>
  </si>
  <si>
    <t>Inactive(file):   612972 kB</t>
  </si>
  <si>
    <t>Unevictable:       10380 kB</t>
  </si>
  <si>
    <t>Mlocked:           10380 kB</t>
  </si>
  <si>
    <t>SwapTotal:             0 kB</t>
  </si>
  <si>
    <t>SwapFree:              0 kB</t>
  </si>
  <si>
    <t>Dirty:               572 kB</t>
  </si>
  <si>
    <t>Writeback:             0 kB</t>
  </si>
  <si>
    <t>AnonPages:        529420 kB</t>
  </si>
  <si>
    <t>Mapped:           137636 kB</t>
  </si>
  <si>
    <t>Shmem:               984 kB</t>
  </si>
  <si>
    <t>Slab:             227828 kB</t>
  </si>
  <si>
    <t>SReclaimable:     211252 kB</t>
  </si>
  <si>
    <t>SUnreclaim:        16576 kB</t>
  </si>
  <si>
    <t>KernelStack:        3088 kB</t>
  </si>
  <si>
    <t>PageTables:        11216 kB</t>
  </si>
  <si>
    <t>NFS_Unstable:          0 kB</t>
  </si>
  <si>
    <t>Bounce:                0 kB</t>
  </si>
  <si>
    <t>WritebackTmp:          0 kB</t>
  </si>
  <si>
    <t>CommitLimit:     1891432 kB</t>
  </si>
  <si>
    <t>Committed_AS:    1712184 kB</t>
  </si>
  <si>
    <t>VmallocTotal:   34359738367 kB</t>
  </si>
  <si>
    <t>VmallocUsed:       12952 kB</t>
  </si>
  <si>
    <t>VmallocChunk:   34359720444 kB</t>
  </si>
  <si>
    <t>Percpu:              496 kB</t>
  </si>
  <si>
    <t>HardwareCorrupted:     0 kB</t>
  </si>
  <si>
    <t>AnonHugePages:    145408 kB</t>
  </si>
  <si>
    <t>CmaTotal:              0 kB</t>
  </si>
  <si>
    <t>CmaFree:               0 kB</t>
  </si>
  <si>
    <t>HugePages_Total:       0</t>
  </si>
  <si>
    <t>HugePages_Free:        0</t>
  </si>
  <si>
    <t>HugePages_Rsvd:        0</t>
  </si>
  <si>
    <t>HugePages_Surp:        0</t>
  </si>
  <si>
    <t>Hugepagesize:       2048 kB</t>
  </si>
  <si>
    <t>DirectMap4k:       75640 kB</t>
  </si>
  <si>
    <t>DirectMap2M:     3069952 kB</t>
  </si>
  <si>
    <t>DirectMap1G:     3145728 kB</t>
  </si>
  <si>
    <t>/proc/stat</t>
  </si>
  <si>
    <t>cpu  3304902 950 2834597 401551967 1160487 0 36039 0 0 0</t>
  </si>
  <si>
    <t>cpu0 1661548 440 1420480 200614390 675088 0 23705 0 0 0</t>
  </si>
  <si>
    <t>cpu1 1643354 509 1414117 200937577 485398 0 12333 0 0 0</t>
  </si>
  <si>
    <t>intr 1492414114 92 10 0 0 518 0 3 0 0 0 0 0 15 0 2004858 0 0 0 0 0 0 0 0 0 0 21180261 0 4794934 1 4240757 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</t>
  </si>
  <si>
    <t>ctxt 2558562460</t>
  </si>
  <si>
    <t>btime 1683817013</t>
  </si>
  <si>
    <t>processes 8276298</t>
  </si>
  <si>
    <t>procs_running 1</t>
  </si>
  <si>
    <t>procs_blocked 0</t>
  </si>
  <si>
    <t>softirq 581811700 1 264858077 1 9417544 22165258 0 16 131610101 0 153760702</t>
  </si>
  <si>
    <t>/proc/version</t>
  </si>
  <si>
    <t>Linux version 3.10.0-1160.62.1.el7.x86_64 (mockbuild@kbuilder.bsys.centos.org) (gcc version 4.8.5 20150623 (Red Hat 4.8.5-44) (GCC) ) #1 SMP Tue Apr 5 16:57:59 UTC 2022</t>
  </si>
  <si>
    <t>/proc/net/dev</t>
  </si>
  <si>
    <t>Inter-|   Receive                                                |  Transmit</t>
  </si>
  <si>
    <t xml:space="preserve"> face |bytes    packets errs drop fifo frame compressed multicast|bytes    packets errs drop fifo colls carrier compressed</t>
  </si>
  <si>
    <t xml:space="preserve">  eth0: 1908948257 10771136    0    0    0     0          0         0 1846699039 10437201    0    0    0     0       0          0</t>
  </si>
  <si>
    <t xml:space="preserve">    lo: 469864180  375111    0    0    0     0          0         0 469864180  375111    0    0    0     0       0          0</t>
  </si>
  <si>
    <t>/proc/diskinfo</t>
  </si>
  <si>
    <t>/proc/diskstats</t>
  </si>
  <si>
    <t xml:space="preserve"> 253       0 vda 65161 400 3072580 71295 16390925 15832824 282556402 27764298 0 14616362 27835593</t>
  </si>
  <si>
    <t xml:space="preserve"> 253       1 vda1 65074 400 3068180 71234 16360875 15832824 282556394 27758903 0 14612194 27830137</t>
  </si>
  <si>
    <t xml:space="preserve">  11       0 sr0 933 0 153000 1107 0 0 0 0 0 549 1093</t>
  </si>
  <si>
    <t>/sbin/multipath</t>
  </si>
  <si>
    <t>/dev/mapper</t>
  </si>
  <si>
    <t>total 0</t>
  </si>
  <si>
    <t>crw------- 1 root root 10, 236 May 11 22:56 control</t>
  </si>
  <si>
    <t>/dev/mpath</t>
  </si>
  <si>
    <t>/dev/dm-*</t>
  </si>
  <si>
    <t>/dev/md*</t>
  </si>
  <si>
    <t>/dev/sd*</t>
  </si>
  <si>
    <t>/proc/partitions</t>
  </si>
  <si>
    <t>major minor  #blocks  name</t>
  </si>
  <si>
    <t xml:space="preserve"> 253        0   62914560 vda</t>
  </si>
  <si>
    <t xml:space="preserve"> 253        1   62913519 vda1</t>
  </si>
  <si>
    <t xml:space="preserve">  11        0      67656 sr0</t>
  </si>
  <si>
    <t>/proc/1/stat</t>
  </si>
  <si>
    <t>1 (systemd) S 0 1 1 0 -1 4202752 1778265 438331740 36 1821 9047 9362 857371 167187 20 0 1 0 8 128647168 1029 18446744073709551615 94550979166208 94550980622195 140724743508400 140724743504992 140430057971939 0 671173123 4096 1260 18446744071822759566 0 0 17 1 0 0 34 0 0 94550982721848 94550982866488 94551007047680 140724743516060 140724743516127 140724743516127 140724743516127 0</t>
  </si>
  <si>
    <t>/proc/1/statm</t>
  </si>
  <si>
    <t>31408 1029 655 356 0 20836 0</t>
  </si>
  <si>
    <t>/proc/net/rpc/nfs</t>
  </si>
  <si>
    <t>/proc/net/rpc/nfsd</t>
  </si>
  <si>
    <t>/proc/modules</t>
  </si>
  <si>
    <t>binfmt_misc 17468 1 - Live 0xffffffffc0854000</t>
  </si>
  <si>
    <t>tcp_diag 12591 0 - Live 0xffffffffc084f000</t>
  </si>
  <si>
    <t>inet_diag 18949 1 tcp_diag, Live 0xffffffffc0845000</t>
  </si>
  <si>
    <t>ip6t_rpfilter 12595 1 - Live 0xffffffffc0840000</t>
  </si>
  <si>
    <t>ip6t_REJECT 12625 2 - Live 0xffffffffc083b000</t>
  </si>
  <si>
    <t>nf_reject_ipv6 13717 1 ip6t_REJECT, Live 0xffffffffc0836000</t>
  </si>
  <si>
    <t>ipt_REJECT 12541 2 - Live 0xffffffffc0831000</t>
  </si>
  <si>
    <t>nls_utf8 12557 0 - Live 0xffffffffc082c000</t>
  </si>
  <si>
    <t>nf_reject_ipv4 13373 1 ipt_REJECT, Live 0xffffffffc0827000</t>
  </si>
  <si>
    <t>isofs 39844 0 - Live 0xffffffffc0818000</t>
  </si>
  <si>
    <t>xt_conntrack 12760 25 - Live 0xffffffffc080c000</t>
  </si>
  <si>
    <t>ebtable_nat 12807 1 - Live 0xffffffffc0807000</t>
  </si>
  <si>
    <t>ebtable_broute 12731 1 - Live 0xffffffffc0813000</t>
  </si>
  <si>
    <t>bridge 151336 1 ebtable_broute, Live 0xffffffffc07e1000</t>
  </si>
  <si>
    <t>stp 12976 1 bridge, Live 0xffffffffc07dc000</t>
  </si>
  <si>
    <t>llc 14552 2 bridge,stp, Live 0xffffffffc07d3000</t>
  </si>
  <si>
    <t>ip6table_nat 12864 1 - Live 0xffffffffc07ce000</t>
  </si>
  <si>
    <t>nf_conntrack_ipv6 18935 14 - Live 0xffffffffc07c8000</t>
  </si>
  <si>
    <t>nf_defrag_ipv6 35104 1 nf_conntrack_ipv6, Live 0xffffffffc07ba000</t>
  </si>
  <si>
    <t>nf_nat_ipv6 14131 1 ip6table_nat, Live 0xffffffffc07b1000</t>
  </si>
  <si>
    <t>ip6table_mangle 12700 1 - Live 0xffffffffc07ac000</t>
  </si>
  <si>
    <t>ip6table_security 12710 1 - Live 0xffffffffc07a7000</t>
  </si>
  <si>
    <t>ip6table_raw 12683 1 - Live 0xffffffffc07a2000</t>
  </si>
  <si>
    <t>iptable_nat 12875 1 - Live 0xffffffffc079d000</t>
  </si>
  <si>
    <t>nf_conntrack_ipv4 15053 13 - Live 0xffffffffc0798000</t>
  </si>
  <si>
    <t>nf_defrag_ipv4 12729 1 nf_conntrack_ipv4, Live 0xffffffffc078a000</t>
  </si>
  <si>
    <t>nf_nat_ipv4 14115 1 iptable_nat, Live 0xffffffffc078f000</t>
  </si>
  <si>
    <t>nf_nat 26583 2 nf_nat_ipv6,nf_nat_ipv4, Live 0xffffffffc0782000</t>
  </si>
  <si>
    <t>iptable_mangle 12695 1 - Live 0xffffffffc077d000</t>
  </si>
  <si>
    <t>iptable_security 12705 1 - Live 0xffffffffc0778000</t>
  </si>
  <si>
    <t>iptable_raw 12678 1 - Live 0xffffffffc074a000</t>
  </si>
  <si>
    <t>nf_conntrack 139264 6 xt_conntrack,nf_conntrack_ipv6,nf_nat_ipv6,nf_conntrack_ipv4,nf_nat_ipv4,nf_nat, Live 0xffffffffc0755000</t>
  </si>
  <si>
    <t>libcrc32c 12644 2 nf_nat,nf_conntrack, Live 0xffffffffc0750000</t>
  </si>
  <si>
    <t>ip_set 45799 0 - Live 0xffffffffc073d000</t>
  </si>
  <si>
    <t>ebtable_filter 12827 1 - Live 0xffffffffc0738000</t>
  </si>
  <si>
    <t>ebtables 35009 3 ebtable_nat,ebtable_broute,ebtable_filter, Live 0xffffffffc072a000</t>
  </si>
  <si>
    <t>ip6table_filter 12815 1 - Live 0xffffffffc0722000</t>
  </si>
  <si>
    <t>ip6_tables 26912 5 ip6table_nat,ip6table_mangle,ip6table_security,ip6table_raw,ip6table_filter, Live 0xffffffffc0716000</t>
  </si>
  <si>
    <t>iptable_filter 12810 1 - Live 0xffffffffc06d4000</t>
  </si>
  <si>
    <t>iosf_mbi 15582 0 - Live 0xffffffffc0711000</t>
  </si>
  <si>
    <t>crc32_pclmul 13133 0 - Live 0xffffffffc0709000</t>
  </si>
  <si>
    <t>ghash_clmulni_intel 13273 0 - Live 0xffffffffc06bb000</t>
  </si>
  <si>
    <t>aesni_intel 189456 0 - Live 0xffffffffc06d9000</t>
  </si>
  <si>
    <t>sg 40719 0 - Live 0xffffffffc06c9000</t>
  </si>
  <si>
    <t>ppdev 17671 0 - Live 0xffffffffc06c0000</t>
  </si>
  <si>
    <t>lrw 13286 1 aesni_intel, Live 0xffffffffc06a5000</t>
  </si>
  <si>
    <t>gf128mul 15139 1 lrw, Live 0xffffffffc06af000</t>
  </si>
  <si>
    <t>glue_helper 13990 1 aesni_intel, Live 0xffffffffc06aa000</t>
  </si>
  <si>
    <t>ablk_helper 13597 1 aesni_intel, Live 0xffffffffc06b6000</t>
  </si>
  <si>
    <t>cryptd 21190 3 ghash_clmulni_intel,aesni_intel,ablk_helper, Live 0xffffffffc069e000</t>
  </si>
  <si>
    <t>pcspkr 12718 0 - Live 0xffffffffc0677000</t>
  </si>
  <si>
    <t>joydev 17389 0 - Live 0xffffffffc0698000</t>
  </si>
  <si>
    <t>virtio_balloon 18015 0 - Live 0xffffffffc0684000</t>
  </si>
  <si>
    <t>parport_pc 28205 0 - Live 0xffffffffc067c000</t>
  </si>
  <si>
    <t>parport 46395 2 ppdev,parport_pc, Live 0xffffffffc068b000</t>
  </si>
  <si>
    <t>i2c_piix4 22401 0 - Live 0xffffffffc0670000</t>
  </si>
  <si>
    <t>ip_tables 27126 5 iptable_nat,iptable_mangle,iptable_security,iptable_raw,iptable_filter, Live 0xffffffffc0566000</t>
  </si>
  <si>
    <t>ext4 584133 1 - Live 0xffffffffc05e0000</t>
  </si>
  <si>
    <t>mbcache 14958 1 ext4, Live 0xffffffffc04d2000</t>
  </si>
  <si>
    <t>jbd2 107486 1 ext4, Live 0xffffffffc05c4000</t>
  </si>
  <si>
    <t>sr_mod 22416 0 - Live 0xffffffffc0556000</t>
  </si>
  <si>
    <t>cdrom 42600 1 sr_mod, Live 0xffffffffc05b8000</t>
  </si>
  <si>
    <t>ata_generic 12923 0 - Live 0xffffffffc0461000</t>
  </si>
  <si>
    <t>pata_acpi 13053 0 - Live 0xffffffffc0440000</t>
  </si>
  <si>
    <t>virtio_net 27994 0 - Live 0xffffffffc054e000</t>
  </si>
  <si>
    <t>virtio_blk 18472 2 - Live 0xffffffffc0457000</t>
  </si>
  <si>
    <t>net_failover 18147 1 virtio_net, Live 0xffffffffc043a000</t>
  </si>
  <si>
    <t>failover 13374 1 net_failover, Live 0xffffffffc0549000</t>
  </si>
  <si>
    <t>cirrus 24171 1 - Live 0xffffffffc055f000</t>
  </si>
  <si>
    <t>drm_kms_helper 186531 1 cirrus, Live 0xffffffffc0589000</t>
  </si>
  <si>
    <t>syscopyarea 12529 1 drm_kms_helper, Live 0xffffffffc04cd000</t>
  </si>
  <si>
    <t>sysfillrect 12701 1 drm_kms_helper, Live 0xffffffffc04c1000</t>
  </si>
  <si>
    <t>sysimgblt 12640 1 drm_kms_helper, Live 0xffffffffc04bc000</t>
  </si>
  <si>
    <t>fb_sys_fops 12703 1 drm_kms_helper, Live 0xffffffffc04c6000</t>
  </si>
  <si>
    <t>ttm 96673 1 cirrus, Live 0xffffffffc0570000</t>
  </si>
  <si>
    <t>drm 456166 4 cirrus,drm_kms_helper,ttm, Live 0xffffffffc04d8000</t>
  </si>
  <si>
    <t>ata_piix 35052 0 - Live 0xffffffffc0470000</t>
  </si>
  <si>
    <t>libata 243094 3 ata_generic,pata_acpi,ata_piix, Live 0xffffffffc047f000</t>
  </si>
  <si>
    <t>crct10dif_pclmul 14307 0 - Live 0xffffffffc046b000</t>
  </si>
  <si>
    <t>crct10dif_common 12595 1 crct10dif_pclmul, Live 0xffffffffc047a000</t>
  </si>
  <si>
    <t>crc32c_intel 22094 1 - Live 0xffffffffc0433000</t>
  </si>
  <si>
    <t>serio_raw 13434 0 - Live 0xffffffffc0466000</t>
  </si>
  <si>
    <t>virtio_pci 22985 0 - Live 0xffffffffc0450000</t>
  </si>
  <si>
    <t>virtio_ring 22991 4 virtio_balloon,virtio_net,virtio_blk,virtio_pci, Live 0xffffffffc0445000</t>
  </si>
  <si>
    <t>virtio 14959 4 virtio_balloon,virtio_net,virtio_blk,virtio_pci, Live 0xffffffffc041c000</t>
  </si>
  <si>
    <t>drm_panel_orientation_quirks 17180 1 drm, Live 0xffffffffc0414000</t>
  </si>
  <si>
    <t>floppy 69424 0 - Live 0xffffffffc0421000</t>
  </si>
  <si>
    <t>scsi_transport_iscsi 99909 1 - Live 0xffffffffc03fa000</t>
  </si>
  <si>
    <t>ifconfig</t>
  </si>
  <si>
    <t>eth0: flags=4163&lt;UP,BROADCAST,RUNNING,MULTICAST&gt;  mtu 1500</t>
  </si>
  <si>
    <t xml:space="preserve">        inet 10.0.12.13  netmask 255.255.252.0  broadcast 10.0.15.255</t>
  </si>
  <si>
    <t xml:space="preserve">        inet6 fe80::5054:ff:fe48:77f  prefixlen 64  scopeid 0x20&lt;link&gt;</t>
  </si>
  <si>
    <t xml:space="preserve">        ether 52:54:00:48:07:7f  txqueuelen 1000  (Ethernet)</t>
  </si>
  <si>
    <t xml:space="preserve">        RX packets 10771136  bytes 1908948257 (1.7 GiB)</t>
  </si>
  <si>
    <t xml:space="preserve">        RX errors 0  dropped 0  overruns 0  frame 0</t>
  </si>
  <si>
    <t xml:space="preserve">        TX packets 10437201  bytes 1846699039 (1.7 GiB)</t>
  </si>
  <si>
    <t xml:space="preserve">        TX errors 0  dropped 0 overruns 0  carrier 0  collisions 0</t>
  </si>
  <si>
    <t>lo: flags=73&lt;UP,LOOPBACK,RUNNING&gt;  mtu 65536</t>
  </si>
  <si>
    <t xml:space="preserve">        inet 127.0.0.1  netmask 255.0.0.0</t>
  </si>
  <si>
    <t xml:space="preserve">        inet6 ::1  prefixlen 128  scopeid 0x10&lt;host&gt;</t>
  </si>
  <si>
    <t xml:space="preserve">        loop  txqueuelen 1000  (Local Loopback)</t>
  </si>
  <si>
    <t xml:space="preserve">        RX packets 375111  bytes 469864180 (448.0 MiB)</t>
  </si>
  <si>
    <t xml:space="preserve">        TX packets 375111  bytes 469864180 (448.0 MiB)</t>
  </si>
  <si>
    <t>/bin/df-m</t>
  </si>
  <si>
    <t>Filesystem     1M-blocks  Used Available Use% Mounted on</t>
  </si>
  <si>
    <t>devtmpfs            1837     0      1837   0% /dev</t>
  </si>
  <si>
    <t>tmpfs               1848     1      1848   1% /dev/shm</t>
  </si>
  <si>
    <t>tmpfs               1848     1      1847   1% /run</t>
  </si>
  <si>
    <t>tmpfs               1848     0      1848   0% /sys/fs/cgroup</t>
  </si>
  <si>
    <t>ddev/vda1          60347  5793     51999  11% /</t>
  </si>
  <si>
    <t>tmpfs                370     0       370   0% /run/user/0</t>
  </si>
  <si>
    <t>/bin/mount</t>
  </si>
  <si>
    <t>sysfs on /sys type sysfs (rw,nosuid,nodev,noexec,relatime)</t>
  </si>
  <si>
    <t>proc on /proc type proc (rw,nosuid,nodev,noexec,relatime)</t>
  </si>
  <si>
    <t>devtmpfs on /dev type devtmpfs (rw,nosuid,size=1880476k,nr_inodes=470119,mode=755)</t>
  </si>
  <si>
    <t>securityfs on /sys/kernel/security type securityfs (rw,nosuid,nodev,noexec,relatime)</t>
  </si>
  <si>
    <t>tmpfs on /dev/shm type tmpfs (rw,nosuid,nodev)</t>
  </si>
  <si>
    <t>devpts on /dev/pts type devpts (rw,nosuid,noexec,relatime,gid=5,mode=620,ptmxmode=000)</t>
  </si>
  <si>
    <t>tmpfs on /run type tmpfs (rw,nosuid,nodev,mode=755)</t>
  </si>
  <si>
    <t>tmpfs on /sys/fs/cgroup type tmpfs (ro,nosuid,nodev,noexec,mode=755)</t>
  </si>
  <si>
    <t>cgroup on /sys/fs/cgroup/systemd type cgroup (rw,nosuid,nodev,noexec,relatime,xattr,release_agent=/usr/lib/systemd/systemd-cgroups-agent,name=systemd)</t>
  </si>
  <si>
    <t>pstore on /sys/fs/pstore type pstore (rw,nosuid,nodev,noexec,relatime)</t>
  </si>
  <si>
    <t>cgroup on /sys/fs/cgroup/pids type cgroup (rw,nosuid,nodev,noexec,relatime,pids)</t>
  </si>
  <si>
    <t>cgroup on /sys/fs/cgroup/cpuset type cgroup (rw,nosuid,nodev,noexec,relatime,cpuset)</t>
  </si>
  <si>
    <t>cgroup on /sys/fs/cgroup/hugetlb type cgroup (rw,nosuid,nodev,noexec,relatime,hugetlb)</t>
  </si>
  <si>
    <t>cgroup on /sys/fs/cgroup/cpu,cpuacct type cgroup (rw,nosuid,nodev,noexec,relatime,cpuacct,cpu)</t>
  </si>
  <si>
    <t>cgroup on /sys/fs/cgroup/memory type cgroup (rw,nosuid,nodev,noexec,relatime,memory)</t>
  </si>
  <si>
    <t>cgroup on /sys/fs/cgroup/net_cls,net_prio type cgroup (rw,nosuid,nodev,noexec,relatime,net_prio,net_cls)</t>
  </si>
  <si>
    <t>cgroup on /sys/fs/cgroup/blkio type cgroup (rw,nosuid,nodev,noexec,relatime,blkio)</t>
  </si>
  <si>
    <t>cgroup on /sys/fs/cgroup/perf_event type cgroup (rw,nosuid,nodev,noexec,relatime,perf_event)</t>
  </si>
  <si>
    <t>cgroup on /sys/fs/cgroup/freezer type cgroup (rw,nosuid,nodev,noexec,relatime,freezer)</t>
  </si>
  <si>
    <t>cgroup on /sys/fs/cgroup/devices type cgroup (rw,nosuid,nodev,noexec,relatime,devices)</t>
  </si>
  <si>
    <t>configfs on /sys/kernel/config type configfs (rw,relatime)</t>
  </si>
  <si>
    <t>ddev/vda1 on / type ext4 (rw,relatime,data=ordered)</t>
  </si>
  <si>
    <t>systemd-1 on /proc/sys/fs/binfmt_misc type autofs (rw,relatime,fd=26,pgrp=1,timeout=0,minproto=5,maxproto=5,direct,pipe_ino=11301)</t>
  </si>
  <si>
    <t>debugfs on /sys/kernel/debug type debugfs (rw,relatime)</t>
  </si>
  <si>
    <t>mqueue on /dev/mqueue type mqueue (rw,relatime)</t>
  </si>
  <si>
    <t>hugetlbfs on /dev/hugepages type hugetlbfs (rw,relatime)</t>
  </si>
  <si>
    <t>tmpfs on /run/user/0 type tmpfs (rw,nosuid,nodev,relatime,size=378288k,mode=700)</t>
  </si>
  <si>
    <t>binfmt_misc on /proc/sys/fs/binfmt_misc type binfmt_misc (rw,relatime)</t>
  </si>
  <si>
    <t>/etc/fstab</t>
  </si>
  <si>
    <t>#</t>
  </si>
  <si>
    <t># /etc/fstab</t>
  </si>
  <si>
    <t># Created by anaconda on Thu Mar  7 06:38:37 2019</t>
  </si>
  <si>
    <t># Accessible filesystems, by reference, are maintained under '/dev/disk'</t>
  </si>
  <si>
    <t># See man pages fstab(5), findfs(8), mount(8) and/or blkid(8) for more info</t>
  </si>
  <si>
    <t>UUID=4b499d76-769a-40a0-93dc-4a31a59add28 /                       ext4    defaults        1 1</t>
  </si>
  <si>
    <t>netstat -r</t>
  </si>
  <si>
    <t>Kernel IP routing table</t>
  </si>
  <si>
    <t>Destination     Gateway         Genmask         Flags   MSS Window  irtt Iface</t>
  </si>
  <si>
    <t>default         gateway         0.0.0.0         UG        0 0          0 eth0</t>
  </si>
  <si>
    <t>10.0.12.0       0.0.0.0         255.255.252.0   U         0 0          0 eth0</t>
  </si>
  <si>
    <t>link-local      0.0.0.0         255.255.0.0     U         0 0          0 eth0</t>
  </si>
  <si>
    <t>uptime</t>
  </si>
  <si>
    <t xml:space="preserve"> 16:52:29 up 23 days, 17:55,  2 users,  load average: 0.01, 0.03, 0.05</t>
  </si>
  <si>
    <t>getconf PAGESIZE</t>
  </si>
  <si>
    <t>CPU001</t>
  </si>
  <si>
    <t>CPU 1 VM-12-13-centos</t>
  </si>
  <si>
    <t>User%</t>
  </si>
  <si>
    <t>Sys%</t>
  </si>
  <si>
    <t>Wait%</t>
  </si>
  <si>
    <t>Idle%</t>
  </si>
  <si>
    <t>Steal%</t>
  </si>
  <si>
    <t>T0001</t>
  </si>
  <si>
    <t>T0002</t>
  </si>
  <si>
    <t>T0003</t>
  </si>
  <si>
    <t>T0004</t>
  </si>
  <si>
    <t>T0005</t>
  </si>
  <si>
    <t>T0006</t>
  </si>
  <si>
    <t>CPU002</t>
  </si>
  <si>
    <t>CPU 2 VM-12-13-centos</t>
  </si>
  <si>
    <t>CPU Total VM-12-13-centos</t>
  </si>
  <si>
    <t>Busy</t>
  </si>
  <si>
    <t>CPUs</t>
  </si>
  <si>
    <t>Disk Block Size VM-12-13-centos</t>
  </si>
  <si>
    <t>vda</t>
  </si>
  <si>
    <t>vda1</t>
  </si>
  <si>
    <t>sr0</t>
  </si>
  <si>
    <t>Disk %Busy VM-12-13-centos</t>
  </si>
  <si>
    <t>Disk Read KB/s VM-12-13-centos</t>
  </si>
  <si>
    <t>Disk Write KB/s VM-12-13-centos</t>
  </si>
  <si>
    <t>Disk transfers per second VM-12-13-centos</t>
  </si>
  <si>
    <t>JFS Filespace %Used VM-12-13-centos</t>
  </si>
  <si>
    <t>/dev</t>
  </si>
  <si>
    <t>/run</t>
  </si>
  <si>
    <t>/</t>
  </si>
  <si>
    <t>Memory MB VM-12-13-centos</t>
  </si>
  <si>
    <t>memtotal</t>
  </si>
  <si>
    <t>hightotal</t>
  </si>
  <si>
    <t>lowtotal</t>
  </si>
  <si>
    <t>swaptotal</t>
  </si>
  <si>
    <t>memfree</t>
  </si>
  <si>
    <t>highfree</t>
  </si>
  <si>
    <t>lowfree</t>
  </si>
  <si>
    <t>swapfree</t>
  </si>
  <si>
    <t>memshared</t>
  </si>
  <si>
    <t>cached</t>
  </si>
  <si>
    <t>active</t>
  </si>
  <si>
    <t>bigfree</t>
  </si>
  <si>
    <t>buffers</t>
  </si>
  <si>
    <t>swapcached</t>
  </si>
  <si>
    <t>inactive</t>
  </si>
  <si>
    <t>Network Packets VM-12-13-centos</t>
  </si>
  <si>
    <t>eth0-read/s</t>
  </si>
  <si>
    <t>lo-read/s</t>
  </si>
  <si>
    <t>eth0-write/s</t>
  </si>
  <si>
    <t>lo-write/s</t>
  </si>
  <si>
    <t>Processes VM-12-13-centos</t>
  </si>
  <si>
    <t>Blocked</t>
  </si>
  <si>
    <t>pswitch</t>
  </si>
  <si>
    <t>syscall</t>
  </si>
  <si>
    <t>read</t>
  </si>
  <si>
    <t>write</t>
  </si>
  <si>
    <t>fork</t>
  </si>
  <si>
    <t>exec</t>
  </si>
  <si>
    <t>sem</t>
  </si>
  <si>
    <t>msg</t>
  </si>
  <si>
    <t>Time</t>
  </si>
  <si>
    <t>%CPU</t>
  </si>
  <si>
    <t>%Usr</t>
  </si>
  <si>
    <t>%Sys</t>
  </si>
  <si>
    <t>Size</t>
  </si>
  <si>
    <t>ResSet</t>
  </si>
  <si>
    <t>ResText</t>
  </si>
  <si>
    <t>ResData</t>
  </si>
  <si>
    <t>ShdLib</t>
  </si>
  <si>
    <t>MinorFault</t>
  </si>
  <si>
    <t>MajorFault</t>
  </si>
  <si>
    <t>Command</t>
  </si>
  <si>
    <t>rcu_sched</t>
  </si>
  <si>
    <t>systemd-journal</t>
  </si>
  <si>
    <t>rsyslogd</t>
  </si>
  <si>
    <t>mariadbd</t>
  </si>
  <si>
    <t>YDLive</t>
  </si>
  <si>
    <t>BT-Task</t>
  </si>
  <si>
    <t>barad_agent</t>
  </si>
  <si>
    <t>YDService</t>
  </si>
  <si>
    <t>sshd</t>
  </si>
  <si>
    <t>Paging and Virtual Memory</t>
  </si>
  <si>
    <t>nr_dirty</t>
  </si>
  <si>
    <t>nr_writeback</t>
  </si>
  <si>
    <t>nr_unstable</t>
  </si>
  <si>
    <t>nr_page_table_pages</t>
  </si>
  <si>
    <t>nr_mapped</t>
  </si>
  <si>
    <t>nr_slab</t>
  </si>
  <si>
    <t>pgpgin</t>
  </si>
  <si>
    <t>pgpgout</t>
  </si>
  <si>
    <t>pswpin</t>
  </si>
  <si>
    <t>pswpout</t>
  </si>
  <si>
    <t>pgfree</t>
  </si>
  <si>
    <t>pgactivate</t>
  </si>
  <si>
    <t>pgdeactivate</t>
  </si>
  <si>
    <t>pgfault</t>
  </si>
  <si>
    <t>pgmajfault</t>
  </si>
  <si>
    <t>pginodesteal</t>
  </si>
  <si>
    <t>slabs_scanned</t>
  </si>
  <si>
    <t>kswapd_steal</t>
  </si>
  <si>
    <t>kswapd_inodesteal</t>
  </si>
  <si>
    <t>pageoutrun</t>
  </si>
  <si>
    <t>allocstall</t>
  </si>
  <si>
    <t>pgrotated</t>
  </si>
  <si>
    <t>pgalloc_high</t>
  </si>
  <si>
    <t>pgalloc_normal</t>
  </si>
  <si>
    <t>pgalloc_dma</t>
  </si>
  <si>
    <t>pgrefill_high</t>
  </si>
  <si>
    <t>pgrefill_normal</t>
  </si>
  <si>
    <t>pgrefill_dma</t>
  </si>
  <si>
    <t>pgsteal_high</t>
  </si>
  <si>
    <t>pgsteal_normal</t>
  </si>
  <si>
    <t>pgsteal_dma</t>
  </si>
  <si>
    <t>pgscan_kswapd_high</t>
  </si>
  <si>
    <t>pgscan_kswapd_normal</t>
  </si>
  <si>
    <t>pgscan_kswapd_dma</t>
  </si>
  <si>
    <t>pgscan_direct_high</t>
  </si>
  <si>
    <t>pgscan_direct_normal</t>
  </si>
  <si>
    <t>pgscan_direct_dma</t>
  </si>
  <si>
    <t>x86_28</t>
    <phoneticPr fontId="1" type="noConversion"/>
  </si>
  <si>
    <t>x86_27</t>
    <phoneticPr fontId="1" type="noConversion"/>
  </si>
  <si>
    <t>x86_26</t>
    <phoneticPr fontId="1" type="noConversion"/>
  </si>
  <si>
    <t>x86_25</t>
    <phoneticPr fontId="1" type="noConversion"/>
  </si>
  <si>
    <t>x86_24</t>
    <phoneticPr fontId="1" type="noConversion"/>
  </si>
  <si>
    <t>x86_23</t>
    <phoneticPr fontId="1" type="noConversion"/>
  </si>
  <si>
    <t>x86_22</t>
    <phoneticPr fontId="1" type="noConversion"/>
  </si>
  <si>
    <t>x86_21</t>
    <phoneticPr fontId="1" type="noConversion"/>
  </si>
  <si>
    <t>analyser</t>
  </si>
  <si>
    <t>V6.92</t>
  </si>
  <si>
    <t>environment</t>
  </si>
  <si>
    <t>Excel 16.0 on Windows (64-bit) NT 10.00</t>
  </si>
  <si>
    <t>parms</t>
  </si>
  <si>
    <t>BATCH=0,FIRST=1,LAST=999999,GRAPHS=ALL,OUTPUT=CHARTS,CPUmax=0,MERGE=NO,NOTOP=True,PIVOT=False,REORDER=True,TOPDISKS=0</t>
  </si>
  <si>
    <t>settings</t>
  </si>
  <si>
    <t>GWIDTH = 1348.2,GHEIGHT=555,LSCAPE=False,REPROC=True,SROTDEFAULT=True</t>
  </si>
  <si>
    <r>
      <rPr>
        <sz val="11"/>
        <color theme="1"/>
        <rFont val="等线"/>
        <family val="2"/>
        <charset val="134"/>
      </rPr>
      <t>鈹斺攢</t>
    </r>
    <r>
      <rPr>
        <sz val="11"/>
        <color theme="1"/>
        <rFont val="Courier"/>
        <family val="3"/>
      </rPr>
      <t>vda1 253:1    0   60G  0 part /</t>
    </r>
  </si>
  <si>
    <t>CPU%</t>
  </si>
  <si>
    <t>Avg</t>
  </si>
  <si>
    <t>Avg.</t>
  </si>
  <si>
    <t>WAvg.</t>
  </si>
  <si>
    <t>Max.</t>
  </si>
  <si>
    <t>Min.</t>
  </si>
  <si>
    <t>SortKey</t>
  </si>
  <si>
    <t>Totals</t>
  </si>
  <si>
    <t>Disk total KB/s VM-12-13-centos</t>
    <phoneticPr fontId="1" type="noConversion"/>
  </si>
  <si>
    <t>Disk Read KB/s</t>
  </si>
  <si>
    <t>Disk Write KB/s</t>
  </si>
  <si>
    <t>IO/sec</t>
  </si>
  <si>
    <t>Network I/O VM-12-13-centos (KB/s)</t>
    <phoneticPr fontId="1" type="noConversion"/>
  </si>
  <si>
    <t>eth0-read</t>
    <phoneticPr fontId="1" type="noConversion"/>
  </si>
  <si>
    <t>eth0-write</t>
    <phoneticPr fontId="1" type="noConversion"/>
  </si>
  <si>
    <t>eth0-total</t>
  </si>
  <si>
    <t>lo-read</t>
    <phoneticPr fontId="1" type="noConversion"/>
  </si>
  <si>
    <t>lo-write</t>
    <phoneticPr fontId="1" type="noConversion"/>
  </si>
  <si>
    <t>lo-total</t>
  </si>
  <si>
    <t>Total-Read</t>
  </si>
  <si>
    <t>Total-Write (-ve)</t>
  </si>
  <si>
    <t>RunQueue</t>
    <phoneticPr fontId="1" type="noConversion"/>
  </si>
  <si>
    <t>PID</t>
  </si>
  <si>
    <t>IntervalCPU%</t>
  </si>
  <si>
    <t>WSet</t>
  </si>
  <si>
    <t xml:space="preserve"> </t>
  </si>
  <si>
    <t>WSet=&gt;</t>
  </si>
  <si>
    <t>CPU%</t>
    <phoneticPr fontId="1" type="noConversion"/>
  </si>
  <si>
    <t>Samples</t>
    <phoneticPr fontId="1" type="noConversion"/>
  </si>
  <si>
    <t>First</t>
    <phoneticPr fontId="1" type="noConversion"/>
  </si>
  <si>
    <t>Last</t>
    <phoneticPr fontId="1" type="noConversion"/>
  </si>
  <si>
    <t>Disk tps statistics</t>
    <phoneticPr fontId="1" type="noConversion"/>
  </si>
  <si>
    <t>CPU:</t>
    <phoneticPr fontId="1" type="noConversion"/>
  </si>
  <si>
    <t>User%</t>
    <phoneticPr fontId="1" type="noConversion"/>
  </si>
  <si>
    <t>Sys%</t>
    <phoneticPr fontId="1" type="noConversion"/>
  </si>
  <si>
    <t>Wait%</t>
    <phoneticPr fontId="1" type="noConversion"/>
  </si>
  <si>
    <t>Idle%</t>
    <phoneticPr fontId="1" type="noConversion"/>
  </si>
  <si>
    <t>Avg disk tps during an interval:</t>
    <phoneticPr fontId="1" type="noConversion"/>
  </si>
  <si>
    <t>Avg</t>
    <phoneticPr fontId="1" type="noConversion"/>
  </si>
  <si>
    <t>Max disk tps during an interval:</t>
    <phoneticPr fontId="1" type="noConversion"/>
  </si>
  <si>
    <t>Max</t>
    <phoneticPr fontId="1" type="noConversion"/>
  </si>
  <si>
    <t>Max disk tps interval time:</t>
    <phoneticPr fontId="1" type="noConversion"/>
  </si>
  <si>
    <t>Max:Avg</t>
    <phoneticPr fontId="1" type="noConversion"/>
  </si>
  <si>
    <t>Total number of GBs read:</t>
    <phoneticPr fontId="1" type="noConversion"/>
  </si>
  <si>
    <t>Total number of GBs written:</t>
    <phoneticPr fontId="1" type="noConversion"/>
  </si>
  <si>
    <t>Read/Write Ratio:</t>
    <phoneticPr fontId="1" type="noConversion"/>
  </si>
  <si>
    <t>CPU_SUMM</t>
  </si>
  <si>
    <t>Analysis time</t>
  </si>
  <si>
    <t>20.51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</si>
</sst>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dd\-mmm\-yy"/>
    <numFmt numFmtId="177" formatCode="hh:mm:ss"/>
    <numFmt numFmtId="178" formatCode="0.0"/>
    <numFmt numFmtId="179" formatCode="hh:mm"/>
    <numFmt numFmtId="180" formatCode="#,##0.0"/>
    <numFmt numFmtId="181" formatCode="#0.0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Courier"/>
    </font>
    <font>
      <sz val="11"/>
      <color theme="1"/>
      <name val="等线"/>
      <family val="2"/>
      <charset val="134"/>
    </font>
    <font>
      <sz val="11"/>
      <color theme="1"/>
      <name val="Courier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22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0" fontId="3" fillId="0" borderId="0" xfId="0" applyFont="1">
      <alignment vertical="center"/>
    </xf>
    <xf numFmtId="178" fontId="0" fillId="0" borderId="0" xfId="0" applyNumberFormat="1">
      <alignment vertical="center"/>
    </xf>
    <xf numFmtId="2" fontId="0" fillId="0" borderId="0" xfId="0" applyNumberFormat="1">
      <alignment vertical="center"/>
    </xf>
    <xf numFmtId="3" fontId="0" fillId="0" borderId="0" xfId="0" applyNumberFormat="1">
      <alignment vertical="center"/>
    </xf>
    <xf numFmtId="1" fontId="0" fillId="0" borderId="0" xfId="0" applyNumberFormat="1">
      <alignment vertical="center"/>
    </xf>
    <xf numFmtId="179" fontId="0" fillId="0" borderId="0" xfId="0" applyNumberFormat="1">
      <alignment vertical="center"/>
    </xf>
    <xf numFmtId="21" fontId="2" fillId="0" borderId="0" xfId="0" applyNumberFormat="1" applyFon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System Summary VM-12-13-centos  2023/6/4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CPU_ALL!$J$1</c:f>
              <c:strCache>
                <c:ptCount val="1"/>
                <c:pt idx="0">
                  <c:v>CPU%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CPU_ALL!$A$2:$A$7</c:f>
              <c:numCache>
                <c:formatCode>h:mm:ss</c:formatCode>
                <c:ptCount val="6"/>
                <c:pt idx="0">
                  <c:v>45081.703125</c:v>
                </c:pt>
                <c:pt idx="1">
                  <c:v>45081.703182870369</c:v>
                </c:pt>
                <c:pt idx="2">
                  <c:v>45081.703240740739</c:v>
                </c:pt>
                <c:pt idx="3">
                  <c:v>45081.703298611108</c:v>
                </c:pt>
                <c:pt idx="4">
                  <c:v>45081.703356481485</c:v>
                </c:pt>
                <c:pt idx="5">
                  <c:v>45081.703414351854</c:v>
                </c:pt>
              </c:numCache>
            </c:numRef>
          </c:cat>
          <c:val>
            <c:numRef>
              <c:f>CPU_ALL!$J$2:$J$7</c:f>
              <c:numCache>
                <c:formatCode>General</c:formatCode>
                <c:ptCount val="6"/>
                <c:pt idx="0">
                  <c:v>7.8</c:v>
                </c:pt>
                <c:pt idx="1">
                  <c:v>3.4</c:v>
                </c:pt>
                <c:pt idx="2">
                  <c:v>3.2</c:v>
                </c:pt>
                <c:pt idx="3">
                  <c:v>1.9</c:v>
                </c:pt>
                <c:pt idx="4">
                  <c:v>1</c:v>
                </c:pt>
                <c:pt idx="5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5-4134-BB14-3ED69042F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206943"/>
        <c:axId val="305930271"/>
      </c:lineChart>
      <c:lineChart>
        <c:grouping val="standard"/>
        <c:varyColors val="0"/>
        <c:ser>
          <c:idx val="1"/>
          <c:order val="1"/>
          <c:tx>
            <c:v>IO/sec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DISK_SUMM!$D$2:$D$7</c:f>
              <c:numCache>
                <c:formatCode>General</c:formatCode>
                <c:ptCount val="6"/>
                <c:pt idx="0">
                  <c:v>237.8</c:v>
                </c:pt>
                <c:pt idx="1">
                  <c:v>30.4</c:v>
                </c:pt>
                <c:pt idx="2">
                  <c:v>3.6</c:v>
                </c:pt>
                <c:pt idx="3">
                  <c:v>16.8</c:v>
                </c:pt>
                <c:pt idx="4">
                  <c:v>5.6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75-4134-BB14-3ED69042F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921151"/>
        <c:axId val="305931103"/>
      </c:lineChart>
      <c:catAx>
        <c:axId val="411206943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05930271"/>
        <c:crosses val="autoZero"/>
        <c:auto val="0"/>
        <c:lblAlgn val="ctr"/>
        <c:lblOffset val="100"/>
        <c:noMultiLvlLbl val="0"/>
      </c:catAx>
      <c:valAx>
        <c:axId val="305930271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usr%+sys%</a:t>
                </a:r>
                <a:endParaRPr lang="zh-CN" altLang="en-US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411206943"/>
        <c:crosses val="autoZero"/>
        <c:crossBetween val="midCat"/>
      </c:valAx>
      <c:valAx>
        <c:axId val="305931103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Disk xfers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9921151"/>
        <c:crosses val="max"/>
        <c:crossBetween val="between"/>
      </c:valAx>
      <c:catAx>
        <c:axId val="469921151"/>
        <c:scaling>
          <c:orientation val="minMax"/>
        </c:scaling>
        <c:delete val="1"/>
        <c:axPos val="b"/>
        <c:majorTickMark val="out"/>
        <c:minorTickMark val="none"/>
        <c:tickLblPos val="nextTo"/>
        <c:crossAx val="305931103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Read KB/s VM-12-13-centos  2023/6/4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DISKREAD!$B$1:$D$1</c:f>
              <c:strCache>
                <c:ptCount val="3"/>
                <c:pt idx="0">
                  <c:v>vda</c:v>
                </c:pt>
                <c:pt idx="1">
                  <c:v>vda1</c:v>
                </c:pt>
                <c:pt idx="2">
                  <c:v>sr0</c:v>
                </c:pt>
              </c:strCache>
            </c:strRef>
          </c:cat>
          <c:val>
            <c:numRef>
              <c:f>DISKREAD!$B$9:$D$9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09-4579-9998-C17736175F03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DISKREAD!$B$10:$D$10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09-4579-9998-C17736175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9057295"/>
        <c:axId val="412847135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DISKREAD!$B$11:$D$11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09-4579-9998-C17736175F03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DISKREAD!$B$12:$D$12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09-4579-9998-C17736175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058895"/>
        <c:axId val="412856703"/>
      </c:lineChart>
      <c:catAx>
        <c:axId val="4190572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412847135"/>
        <c:crosses val="autoZero"/>
        <c:auto val="1"/>
        <c:lblAlgn val="ctr"/>
        <c:lblOffset val="100"/>
        <c:tickLblSkip val="1"/>
        <c:noMultiLvlLbl val="0"/>
      </c:catAx>
      <c:valAx>
        <c:axId val="412847135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Avg</a:t>
                </a:r>
                <a:endParaRPr lang="zh-CN" altLang="en-US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419057295"/>
        <c:crosses val="autoZero"/>
        <c:crossBetween val="between"/>
      </c:valAx>
      <c:valAx>
        <c:axId val="412856703"/>
        <c:scaling>
          <c:orientation val="minMax"/>
          <c:max val="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Min/Max</a:t>
                </a:r>
                <a:endParaRPr lang="zh-CN" altLang="en-US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419058895"/>
        <c:crosses val="max"/>
        <c:crossBetween val="between"/>
      </c:valAx>
      <c:catAx>
        <c:axId val="419058895"/>
        <c:scaling>
          <c:orientation val="minMax"/>
        </c:scaling>
        <c:delete val="1"/>
        <c:axPos val="b"/>
        <c:majorTickMark val="out"/>
        <c:minorTickMark val="none"/>
        <c:tickLblPos val="nextTo"/>
        <c:crossAx val="412856703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Read KB/s VM-12-13-centos  2023/6/4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DISKREAD!$B$1</c:f>
              <c:strCache>
                <c:ptCount val="1"/>
                <c:pt idx="0">
                  <c:v>vda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DISKREAD!$A$2:$A$7</c:f>
              <c:numCache>
                <c:formatCode>h:mm:ss</c:formatCode>
                <c:ptCount val="6"/>
                <c:pt idx="0">
                  <c:v>45081.703125</c:v>
                </c:pt>
                <c:pt idx="1">
                  <c:v>45081.703182870369</c:v>
                </c:pt>
                <c:pt idx="2">
                  <c:v>45081.703240740739</c:v>
                </c:pt>
                <c:pt idx="3">
                  <c:v>45081.703298611108</c:v>
                </c:pt>
                <c:pt idx="4">
                  <c:v>45081.703356481485</c:v>
                </c:pt>
                <c:pt idx="5">
                  <c:v>45081.703414351854</c:v>
                </c:pt>
              </c:numCache>
            </c:numRef>
          </c:cat>
          <c:val>
            <c:numRef>
              <c:f>DISKREAD!$B$2:$B$7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DD-4857-84BF-F36A211646F4}"/>
            </c:ext>
          </c:extLst>
        </c:ser>
        <c:ser>
          <c:idx val="1"/>
          <c:order val="1"/>
          <c:tx>
            <c:strRef>
              <c:f>DISKREAD!$C$1</c:f>
              <c:strCache>
                <c:ptCount val="1"/>
                <c:pt idx="0">
                  <c:v>vda1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DISKREAD!$A$2:$A$7</c:f>
              <c:numCache>
                <c:formatCode>h:mm:ss</c:formatCode>
                <c:ptCount val="6"/>
                <c:pt idx="0">
                  <c:v>45081.703125</c:v>
                </c:pt>
                <c:pt idx="1">
                  <c:v>45081.703182870369</c:v>
                </c:pt>
                <c:pt idx="2">
                  <c:v>45081.703240740739</c:v>
                </c:pt>
                <c:pt idx="3">
                  <c:v>45081.703298611108</c:v>
                </c:pt>
                <c:pt idx="4">
                  <c:v>45081.703356481485</c:v>
                </c:pt>
                <c:pt idx="5">
                  <c:v>45081.703414351854</c:v>
                </c:pt>
              </c:numCache>
            </c:numRef>
          </c:cat>
          <c:val>
            <c:numRef>
              <c:f>DISKREAD!$C$2:$C$7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DD-4857-84BF-F36A211646F4}"/>
            </c:ext>
          </c:extLst>
        </c:ser>
        <c:ser>
          <c:idx val="2"/>
          <c:order val="2"/>
          <c:tx>
            <c:strRef>
              <c:f>DISKREAD!$D$1</c:f>
              <c:strCache>
                <c:ptCount val="1"/>
                <c:pt idx="0">
                  <c:v>sr0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DISKREAD!$A$2:$A$7</c:f>
              <c:numCache>
                <c:formatCode>h:mm:ss</c:formatCode>
                <c:ptCount val="6"/>
                <c:pt idx="0">
                  <c:v>45081.703125</c:v>
                </c:pt>
                <c:pt idx="1">
                  <c:v>45081.703182870369</c:v>
                </c:pt>
                <c:pt idx="2">
                  <c:v>45081.703240740739</c:v>
                </c:pt>
                <c:pt idx="3">
                  <c:v>45081.703298611108</c:v>
                </c:pt>
                <c:pt idx="4">
                  <c:v>45081.703356481485</c:v>
                </c:pt>
                <c:pt idx="5">
                  <c:v>45081.703414351854</c:v>
                </c:pt>
              </c:numCache>
            </c:numRef>
          </c:cat>
          <c:val>
            <c:numRef>
              <c:f>DISKREAD!$D$2:$D$7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DD-4857-84BF-F36A21164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055695"/>
        <c:axId val="412847967"/>
      </c:lineChart>
      <c:catAx>
        <c:axId val="419055695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412847967"/>
        <c:crosses val="autoZero"/>
        <c:auto val="0"/>
        <c:lblAlgn val="ctr"/>
        <c:lblOffset val="100"/>
        <c:noMultiLvlLbl val="0"/>
      </c:catAx>
      <c:valAx>
        <c:axId val="412847967"/>
        <c:scaling>
          <c:orientation val="minMax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419055695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Write KB/s VM-12-13-centos  2023/6/4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DISKWRITE!$B$1:$D$1</c:f>
              <c:strCache>
                <c:ptCount val="3"/>
                <c:pt idx="0">
                  <c:v>vda</c:v>
                </c:pt>
                <c:pt idx="1">
                  <c:v>vda1</c:v>
                </c:pt>
                <c:pt idx="2">
                  <c:v>sr0</c:v>
                </c:pt>
              </c:strCache>
            </c:strRef>
          </c:cat>
          <c:val>
            <c:numRef>
              <c:f>DISKWRITE!$B$9:$D$9</c:f>
              <c:numCache>
                <c:formatCode>0.0</c:formatCode>
                <c:ptCount val="3"/>
                <c:pt idx="0">
                  <c:v>170.56666666666669</c:v>
                </c:pt>
                <c:pt idx="1">
                  <c:v>170.56666666666669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90-4D6C-A6C1-ADA300688C96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DISKWRITE!$B$10:$D$10</c:f>
              <c:numCache>
                <c:formatCode>0.0</c:formatCode>
                <c:ptCount val="3"/>
                <c:pt idx="0">
                  <c:v>290.49950491824632</c:v>
                </c:pt>
                <c:pt idx="1">
                  <c:v>290.49950491824632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90-4D6C-A6C1-ADA300688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590527"/>
        <c:axId val="412857951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DISKWRITE!$B$11:$D$11</c:f>
              <c:numCache>
                <c:formatCode>0.0</c:formatCode>
                <c:ptCount val="3"/>
                <c:pt idx="0">
                  <c:v>664.6</c:v>
                </c:pt>
                <c:pt idx="1">
                  <c:v>664.6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90-4D6C-A6C1-ADA300688C96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DISKWRITE!$B$12:$D$12</c:f>
              <c:numCache>
                <c:formatCode>0.0</c:formatCode>
                <c:ptCount val="3"/>
                <c:pt idx="0">
                  <c:v>29.6</c:v>
                </c:pt>
                <c:pt idx="1">
                  <c:v>29.6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90-4D6C-A6C1-ADA300688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579327"/>
        <c:axId val="412859615"/>
      </c:lineChart>
      <c:catAx>
        <c:axId val="3115905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412857951"/>
        <c:crosses val="autoZero"/>
        <c:auto val="1"/>
        <c:lblAlgn val="ctr"/>
        <c:lblOffset val="100"/>
        <c:tickLblSkip val="1"/>
        <c:noMultiLvlLbl val="0"/>
      </c:catAx>
      <c:valAx>
        <c:axId val="412857951"/>
        <c:scaling>
          <c:orientation val="minMax"/>
          <c:max val="665.6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Avg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11590527"/>
        <c:crosses val="autoZero"/>
        <c:crossBetween val="between"/>
      </c:valAx>
      <c:valAx>
        <c:axId val="412859615"/>
        <c:scaling>
          <c:orientation val="minMax"/>
          <c:max val="665.6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Min/Max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11579327"/>
        <c:crosses val="max"/>
        <c:crossBetween val="between"/>
      </c:valAx>
      <c:catAx>
        <c:axId val="311579327"/>
        <c:scaling>
          <c:orientation val="minMax"/>
        </c:scaling>
        <c:delete val="1"/>
        <c:axPos val="b"/>
        <c:majorTickMark val="out"/>
        <c:minorTickMark val="none"/>
        <c:tickLblPos val="nextTo"/>
        <c:crossAx val="412859615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Write KB/s VM-12-13-centos  2023/6/4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DISKWRITE!$B$1</c:f>
              <c:strCache>
                <c:ptCount val="1"/>
                <c:pt idx="0">
                  <c:v>vda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DISKWRITE!$A$2:$A$7</c:f>
              <c:numCache>
                <c:formatCode>h:mm:ss</c:formatCode>
                <c:ptCount val="6"/>
                <c:pt idx="0">
                  <c:v>45081.703125</c:v>
                </c:pt>
                <c:pt idx="1">
                  <c:v>45081.703182870369</c:v>
                </c:pt>
                <c:pt idx="2">
                  <c:v>45081.703240740739</c:v>
                </c:pt>
                <c:pt idx="3">
                  <c:v>45081.703298611108</c:v>
                </c:pt>
                <c:pt idx="4">
                  <c:v>45081.703356481485</c:v>
                </c:pt>
                <c:pt idx="5">
                  <c:v>45081.703414351854</c:v>
                </c:pt>
              </c:numCache>
            </c:numRef>
          </c:cat>
          <c:val>
            <c:numRef>
              <c:f>DISKWRITE!$B$2:$B$7</c:f>
              <c:numCache>
                <c:formatCode>General</c:formatCode>
                <c:ptCount val="6"/>
                <c:pt idx="0">
                  <c:v>664.6</c:v>
                </c:pt>
                <c:pt idx="1">
                  <c:v>115.1</c:v>
                </c:pt>
                <c:pt idx="2">
                  <c:v>29.6</c:v>
                </c:pt>
                <c:pt idx="3">
                  <c:v>88.7</c:v>
                </c:pt>
                <c:pt idx="4">
                  <c:v>50.3</c:v>
                </c:pt>
                <c:pt idx="5">
                  <c:v>75.099999999999994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26-4FA6-89D6-A7F39FFB98E4}"/>
            </c:ext>
          </c:extLst>
        </c:ser>
        <c:ser>
          <c:idx val="1"/>
          <c:order val="1"/>
          <c:tx>
            <c:strRef>
              <c:f>DISKWRITE!$C$1</c:f>
              <c:strCache>
                <c:ptCount val="1"/>
                <c:pt idx="0">
                  <c:v>vda1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DISKWRITE!$A$2:$A$7</c:f>
              <c:numCache>
                <c:formatCode>h:mm:ss</c:formatCode>
                <c:ptCount val="6"/>
                <c:pt idx="0">
                  <c:v>45081.703125</c:v>
                </c:pt>
                <c:pt idx="1">
                  <c:v>45081.703182870369</c:v>
                </c:pt>
                <c:pt idx="2">
                  <c:v>45081.703240740739</c:v>
                </c:pt>
                <c:pt idx="3">
                  <c:v>45081.703298611108</c:v>
                </c:pt>
                <c:pt idx="4">
                  <c:v>45081.703356481485</c:v>
                </c:pt>
                <c:pt idx="5">
                  <c:v>45081.703414351854</c:v>
                </c:pt>
              </c:numCache>
            </c:numRef>
          </c:cat>
          <c:val>
            <c:numRef>
              <c:f>DISKWRITE!$C$2:$C$7</c:f>
              <c:numCache>
                <c:formatCode>General</c:formatCode>
                <c:ptCount val="6"/>
                <c:pt idx="0">
                  <c:v>664.6</c:v>
                </c:pt>
                <c:pt idx="1">
                  <c:v>115.1</c:v>
                </c:pt>
                <c:pt idx="2">
                  <c:v>29.6</c:v>
                </c:pt>
                <c:pt idx="3">
                  <c:v>88.7</c:v>
                </c:pt>
                <c:pt idx="4">
                  <c:v>50.3</c:v>
                </c:pt>
                <c:pt idx="5">
                  <c:v>75.099999999999994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26-4FA6-89D6-A7F39FFB98E4}"/>
            </c:ext>
          </c:extLst>
        </c:ser>
        <c:ser>
          <c:idx val="2"/>
          <c:order val="2"/>
          <c:tx>
            <c:strRef>
              <c:f>DISKWRITE!$D$1</c:f>
              <c:strCache>
                <c:ptCount val="1"/>
                <c:pt idx="0">
                  <c:v>sr0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DISKWRITE!$A$2:$A$7</c:f>
              <c:numCache>
                <c:formatCode>h:mm:ss</c:formatCode>
                <c:ptCount val="6"/>
                <c:pt idx="0">
                  <c:v>45081.703125</c:v>
                </c:pt>
                <c:pt idx="1">
                  <c:v>45081.703182870369</c:v>
                </c:pt>
                <c:pt idx="2">
                  <c:v>45081.703240740739</c:v>
                </c:pt>
                <c:pt idx="3">
                  <c:v>45081.703298611108</c:v>
                </c:pt>
                <c:pt idx="4">
                  <c:v>45081.703356481485</c:v>
                </c:pt>
                <c:pt idx="5">
                  <c:v>45081.703414351854</c:v>
                </c:pt>
              </c:numCache>
            </c:numRef>
          </c:cat>
          <c:val>
            <c:numRef>
              <c:f>DISKWRITE!$D$2:$D$7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26-4FA6-89D6-A7F39FFB9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586527"/>
        <c:axId val="412867519"/>
      </c:lineChart>
      <c:catAx>
        <c:axId val="311586527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412867519"/>
        <c:crosses val="autoZero"/>
        <c:auto val="0"/>
        <c:lblAlgn val="ctr"/>
        <c:lblOffset val="100"/>
        <c:noMultiLvlLbl val="0"/>
      </c:catAx>
      <c:valAx>
        <c:axId val="412867519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11586527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transfers per second VM-12-13-centos  2023/6/4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DISKXFER!$B$1:$D$1</c:f>
              <c:strCache>
                <c:ptCount val="3"/>
                <c:pt idx="0">
                  <c:v>vda</c:v>
                </c:pt>
                <c:pt idx="1">
                  <c:v>vda1</c:v>
                </c:pt>
                <c:pt idx="2">
                  <c:v>sr0</c:v>
                </c:pt>
              </c:strCache>
            </c:strRef>
          </c:cat>
          <c:val>
            <c:numRef>
              <c:f>DISKXFER!$B$9:$D$9</c:f>
              <c:numCache>
                <c:formatCode>0.0</c:formatCode>
                <c:ptCount val="3"/>
                <c:pt idx="0">
                  <c:v>25.850000000000005</c:v>
                </c:pt>
                <c:pt idx="1">
                  <c:v>25.850000000000005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8B-4C0A-844C-523E427B0312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DISKXFER!$B$10:$D$10</c:f>
              <c:numCache>
                <c:formatCode>0.0</c:formatCode>
                <c:ptCount val="3"/>
                <c:pt idx="0">
                  <c:v>67.727627337201795</c:v>
                </c:pt>
                <c:pt idx="1">
                  <c:v>67.727627337201795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8B-4C0A-844C-523E427B0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587327"/>
        <c:axId val="412865439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DISKXFER!$B$11:$D$11</c:f>
              <c:numCache>
                <c:formatCode>0.0</c:formatCode>
                <c:ptCount val="3"/>
                <c:pt idx="0">
                  <c:v>118.9</c:v>
                </c:pt>
                <c:pt idx="1">
                  <c:v>118.9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8B-4C0A-844C-523E427B0312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DISKXFER!$B$12:$D$12</c:f>
              <c:numCache>
                <c:formatCode>0.0</c:formatCode>
                <c:ptCount val="3"/>
                <c:pt idx="0">
                  <c:v>1.8</c:v>
                </c:pt>
                <c:pt idx="1">
                  <c:v>1.8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8B-4C0A-844C-523E427B0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580527"/>
        <c:axId val="412866271"/>
      </c:lineChart>
      <c:catAx>
        <c:axId val="3115873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412865439"/>
        <c:crosses val="autoZero"/>
        <c:auto val="1"/>
        <c:lblAlgn val="ctr"/>
        <c:lblOffset val="100"/>
        <c:tickLblSkip val="1"/>
        <c:noMultiLvlLbl val="0"/>
      </c:catAx>
      <c:valAx>
        <c:axId val="412865439"/>
        <c:scaling>
          <c:orientation val="minMax"/>
          <c:max val="119.9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Avg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11587327"/>
        <c:crosses val="autoZero"/>
        <c:crossBetween val="between"/>
      </c:valAx>
      <c:valAx>
        <c:axId val="412866271"/>
        <c:scaling>
          <c:orientation val="minMax"/>
          <c:max val="119.9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Min/Max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11580527"/>
        <c:crosses val="max"/>
        <c:crossBetween val="between"/>
      </c:valAx>
      <c:catAx>
        <c:axId val="311580527"/>
        <c:scaling>
          <c:orientation val="minMax"/>
        </c:scaling>
        <c:delete val="1"/>
        <c:axPos val="b"/>
        <c:majorTickMark val="out"/>
        <c:minorTickMark val="none"/>
        <c:tickLblPos val="nextTo"/>
        <c:crossAx val="412866271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transfers per second VM-12-13-centos  2023/6/4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DISKXFER!$B$1</c:f>
              <c:strCache>
                <c:ptCount val="1"/>
                <c:pt idx="0">
                  <c:v>vda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DISKXFER!$A$2:$A$7</c:f>
              <c:numCache>
                <c:formatCode>h:mm:ss</c:formatCode>
                <c:ptCount val="6"/>
                <c:pt idx="0">
                  <c:v>45081.703125</c:v>
                </c:pt>
                <c:pt idx="1">
                  <c:v>45081.703182870369</c:v>
                </c:pt>
                <c:pt idx="2">
                  <c:v>45081.703240740739</c:v>
                </c:pt>
                <c:pt idx="3">
                  <c:v>45081.703298611108</c:v>
                </c:pt>
                <c:pt idx="4">
                  <c:v>45081.703356481485</c:v>
                </c:pt>
                <c:pt idx="5">
                  <c:v>45081.703414351854</c:v>
                </c:pt>
              </c:numCache>
            </c:numRef>
          </c:cat>
          <c:val>
            <c:numRef>
              <c:f>DISKXFER!$B$2:$B$7</c:f>
              <c:numCache>
                <c:formatCode>General</c:formatCode>
                <c:ptCount val="6"/>
                <c:pt idx="0">
                  <c:v>118.9</c:v>
                </c:pt>
                <c:pt idx="1">
                  <c:v>15.2</c:v>
                </c:pt>
                <c:pt idx="2">
                  <c:v>1.8</c:v>
                </c:pt>
                <c:pt idx="3">
                  <c:v>8.4</c:v>
                </c:pt>
                <c:pt idx="4">
                  <c:v>2.8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9B-471E-9113-5A8F01EEF984}"/>
            </c:ext>
          </c:extLst>
        </c:ser>
        <c:ser>
          <c:idx val="1"/>
          <c:order val="1"/>
          <c:tx>
            <c:strRef>
              <c:f>DISKXFER!$C$1</c:f>
              <c:strCache>
                <c:ptCount val="1"/>
                <c:pt idx="0">
                  <c:v>vda1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DISKXFER!$A$2:$A$7</c:f>
              <c:numCache>
                <c:formatCode>h:mm:ss</c:formatCode>
                <c:ptCount val="6"/>
                <c:pt idx="0">
                  <c:v>45081.703125</c:v>
                </c:pt>
                <c:pt idx="1">
                  <c:v>45081.703182870369</c:v>
                </c:pt>
                <c:pt idx="2">
                  <c:v>45081.703240740739</c:v>
                </c:pt>
                <c:pt idx="3">
                  <c:v>45081.703298611108</c:v>
                </c:pt>
                <c:pt idx="4">
                  <c:v>45081.703356481485</c:v>
                </c:pt>
                <c:pt idx="5">
                  <c:v>45081.703414351854</c:v>
                </c:pt>
              </c:numCache>
            </c:numRef>
          </c:cat>
          <c:val>
            <c:numRef>
              <c:f>DISKXFER!$C$2:$C$7</c:f>
              <c:numCache>
                <c:formatCode>General</c:formatCode>
                <c:ptCount val="6"/>
                <c:pt idx="0">
                  <c:v>118.9</c:v>
                </c:pt>
                <c:pt idx="1">
                  <c:v>15.2</c:v>
                </c:pt>
                <c:pt idx="2">
                  <c:v>1.8</c:v>
                </c:pt>
                <c:pt idx="3">
                  <c:v>8.4</c:v>
                </c:pt>
                <c:pt idx="4">
                  <c:v>2.8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9B-471E-9113-5A8F01EEF984}"/>
            </c:ext>
          </c:extLst>
        </c:ser>
        <c:ser>
          <c:idx val="2"/>
          <c:order val="2"/>
          <c:tx>
            <c:strRef>
              <c:f>DISKXFER!$D$1</c:f>
              <c:strCache>
                <c:ptCount val="1"/>
                <c:pt idx="0">
                  <c:v>sr0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DISKXFER!$A$2:$A$7</c:f>
              <c:numCache>
                <c:formatCode>h:mm:ss</c:formatCode>
                <c:ptCount val="6"/>
                <c:pt idx="0">
                  <c:v>45081.703125</c:v>
                </c:pt>
                <c:pt idx="1">
                  <c:v>45081.703182870369</c:v>
                </c:pt>
                <c:pt idx="2">
                  <c:v>45081.703240740739</c:v>
                </c:pt>
                <c:pt idx="3">
                  <c:v>45081.703298611108</c:v>
                </c:pt>
                <c:pt idx="4">
                  <c:v>45081.703356481485</c:v>
                </c:pt>
                <c:pt idx="5">
                  <c:v>45081.703414351854</c:v>
                </c:pt>
              </c:numCache>
            </c:numRef>
          </c:cat>
          <c:val>
            <c:numRef>
              <c:f>DISKXFER!$D$2:$D$7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9B-471E-9113-5A8F01EEF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587727"/>
        <c:axId val="412865855"/>
      </c:lineChart>
      <c:catAx>
        <c:axId val="311587727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412865855"/>
        <c:crosses val="autoZero"/>
        <c:auto val="0"/>
        <c:lblAlgn val="ctr"/>
        <c:lblOffset val="100"/>
        <c:noMultiLvlLbl val="0"/>
      </c:catAx>
      <c:valAx>
        <c:axId val="412865855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11587727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JFS Filespace %Used VM-12-13-centos  2023/6/4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JFSFILE!$A$9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JFSFILE!$B$1:$D$1</c:f>
              <c:strCache>
                <c:ptCount val="3"/>
                <c:pt idx="0">
                  <c:v>/</c:v>
                </c:pt>
                <c:pt idx="1">
                  <c:v>/dev</c:v>
                </c:pt>
                <c:pt idx="2">
                  <c:v>/run</c:v>
                </c:pt>
              </c:strCache>
            </c:strRef>
          </c:cat>
          <c:val>
            <c:numRef>
              <c:f>JFSFILE!$B$9:$D$9</c:f>
              <c:numCache>
                <c:formatCode>0.0</c:formatCode>
                <c:ptCount val="3"/>
                <c:pt idx="0">
                  <c:v>9.6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A2-4D70-ACDA-39BCD1DCABA9}"/>
            </c:ext>
          </c:extLst>
        </c:ser>
        <c:ser>
          <c:idx val="1"/>
          <c:order val="1"/>
          <c:tx>
            <c:strRef>
              <c:f>JFSFILE!$A$10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JFSFILE!$B$10:$D$10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A2-4D70-ACDA-39BCD1DCA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592527"/>
        <c:axId val="412865023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JFSFILE!$B$11:$D$11</c:f>
              <c:numCache>
                <c:formatCode>0.0</c:formatCode>
                <c:ptCount val="3"/>
                <c:pt idx="0">
                  <c:v>9.6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A2-4D70-ACDA-39BCD1DCABA9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JFSFILE!$B$12:$D$12</c:f>
              <c:numCache>
                <c:formatCode>0.0</c:formatCode>
                <c:ptCount val="3"/>
                <c:pt idx="0">
                  <c:v>9.6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A2-4D70-ACDA-39BCD1DCA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578127"/>
        <c:axId val="412866687"/>
      </c:lineChart>
      <c:catAx>
        <c:axId val="3115925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412865023"/>
        <c:crosses val="autoZero"/>
        <c:auto val="1"/>
        <c:lblAlgn val="ctr"/>
        <c:lblOffset val="100"/>
        <c:tickLblSkip val="1"/>
        <c:noMultiLvlLbl val="0"/>
      </c:catAx>
      <c:valAx>
        <c:axId val="412865023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Avg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11592527"/>
        <c:crosses val="autoZero"/>
        <c:crossBetween val="between"/>
      </c:valAx>
      <c:valAx>
        <c:axId val="412866687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Min/Max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11578127"/>
        <c:crosses val="max"/>
        <c:crossBetween val="between"/>
      </c:valAx>
      <c:catAx>
        <c:axId val="311578127"/>
        <c:scaling>
          <c:orientation val="minMax"/>
        </c:scaling>
        <c:delete val="1"/>
        <c:axPos val="b"/>
        <c:majorTickMark val="out"/>
        <c:minorTickMark val="none"/>
        <c:tickLblPos val="nextTo"/>
        <c:crossAx val="412866687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Memory MB VM-12-13-centos  2023/6/4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MEM!$F$1</c:f>
              <c:strCache>
                <c:ptCount val="1"/>
                <c:pt idx="0">
                  <c:v>memfree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MEM!$A$2:$A$7</c:f>
              <c:numCache>
                <c:formatCode>h:mm:ss</c:formatCode>
                <c:ptCount val="6"/>
                <c:pt idx="0">
                  <c:v>45081.703125</c:v>
                </c:pt>
                <c:pt idx="1">
                  <c:v>45081.703182870369</c:v>
                </c:pt>
                <c:pt idx="2">
                  <c:v>45081.703240740739</c:v>
                </c:pt>
                <c:pt idx="3">
                  <c:v>45081.703298611108</c:v>
                </c:pt>
                <c:pt idx="4">
                  <c:v>45081.703356481485</c:v>
                </c:pt>
                <c:pt idx="5">
                  <c:v>45081.703414351854</c:v>
                </c:pt>
              </c:numCache>
            </c:numRef>
          </c:cat>
          <c:val>
            <c:numRef>
              <c:f>MEM!$F$2:$F$7</c:f>
              <c:numCache>
                <c:formatCode>General</c:formatCode>
                <c:ptCount val="6"/>
                <c:pt idx="0">
                  <c:v>723.4</c:v>
                </c:pt>
                <c:pt idx="1">
                  <c:v>722.5</c:v>
                </c:pt>
                <c:pt idx="2">
                  <c:v>722.6</c:v>
                </c:pt>
                <c:pt idx="3">
                  <c:v>723.1</c:v>
                </c:pt>
                <c:pt idx="4">
                  <c:v>723</c:v>
                </c:pt>
                <c:pt idx="5">
                  <c:v>722.5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40-44C8-A94E-EE0DA6D68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593327"/>
        <c:axId val="411964767"/>
      </c:lineChart>
      <c:catAx>
        <c:axId val="311593327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411964767"/>
        <c:crosses val="autoZero"/>
        <c:auto val="0"/>
        <c:lblAlgn val="ctr"/>
        <c:lblOffset val="100"/>
        <c:noMultiLvlLbl val="0"/>
      </c:catAx>
      <c:valAx>
        <c:axId val="411964767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11593327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MEM!$B$1</c:f>
              <c:strCache>
                <c:ptCount val="1"/>
                <c:pt idx="0">
                  <c:v>memtotal</c:v>
                </c:pt>
              </c:strCache>
            </c:strRef>
          </c:tx>
          <c:cat>
            <c:numRef>
              <c:f>MEM!$A$2:$A$7</c:f>
              <c:numCache>
                <c:formatCode>h:mm:ss</c:formatCode>
                <c:ptCount val="6"/>
                <c:pt idx="0">
                  <c:v>45081.703125</c:v>
                </c:pt>
                <c:pt idx="1">
                  <c:v>45081.703182870369</c:v>
                </c:pt>
                <c:pt idx="2">
                  <c:v>45081.703240740739</c:v>
                </c:pt>
                <c:pt idx="3">
                  <c:v>45081.703298611108</c:v>
                </c:pt>
                <c:pt idx="4">
                  <c:v>45081.703356481485</c:v>
                </c:pt>
                <c:pt idx="5">
                  <c:v>45081.703414351854</c:v>
                </c:pt>
              </c:numCache>
            </c:numRef>
          </c:cat>
          <c:val>
            <c:numRef>
              <c:f>MEM!$B$2:$B$7</c:f>
              <c:numCache>
                <c:formatCode>General</c:formatCode>
                <c:ptCount val="6"/>
                <c:pt idx="0">
                  <c:v>3694.2</c:v>
                </c:pt>
                <c:pt idx="1">
                  <c:v>3694.2</c:v>
                </c:pt>
                <c:pt idx="2">
                  <c:v>3694.2</c:v>
                </c:pt>
                <c:pt idx="3">
                  <c:v>3694.2</c:v>
                </c:pt>
                <c:pt idx="4">
                  <c:v>3694.2</c:v>
                </c:pt>
                <c:pt idx="5">
                  <c:v>3694.2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3E-486E-8DB4-8DE83C6B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578927"/>
        <c:axId val="411958111"/>
      </c:areaChart>
      <c:catAx>
        <c:axId val="311578927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411958111"/>
        <c:crosses val="autoZero"/>
        <c:auto val="0"/>
        <c:lblAlgn val="ctr"/>
        <c:lblOffset val="100"/>
        <c:noMultiLvlLbl val="0"/>
      </c:catAx>
      <c:valAx>
        <c:axId val="411958111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311578927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Network I/O VM-12-13-centos (KB/s) - 2023/6/4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NET!$H$1</c:f>
              <c:strCache>
                <c:ptCount val="1"/>
                <c:pt idx="0">
                  <c:v>Total-Read</c:v>
                </c:pt>
              </c:strCache>
            </c:strRef>
          </c:tx>
          <c:cat>
            <c:numRef>
              <c:f>NET!$A$2:$A$7</c:f>
              <c:numCache>
                <c:formatCode>h:mm:ss</c:formatCode>
                <c:ptCount val="6"/>
                <c:pt idx="0">
                  <c:v>45081.703125</c:v>
                </c:pt>
                <c:pt idx="1">
                  <c:v>45081.703182870369</c:v>
                </c:pt>
                <c:pt idx="2">
                  <c:v>45081.703240740739</c:v>
                </c:pt>
                <c:pt idx="3">
                  <c:v>45081.703298611108</c:v>
                </c:pt>
                <c:pt idx="4">
                  <c:v>45081.703356481485</c:v>
                </c:pt>
                <c:pt idx="5">
                  <c:v>45081.703414351854</c:v>
                </c:pt>
              </c:numCache>
            </c:numRef>
          </c:cat>
          <c:val>
            <c:numRef>
              <c:f>NET!$H$2:$H$7</c:f>
              <c:numCache>
                <c:formatCode>General</c:formatCode>
                <c:ptCount val="6"/>
                <c:pt idx="0">
                  <c:v>2.7</c:v>
                </c:pt>
                <c:pt idx="1">
                  <c:v>0.3</c:v>
                </c:pt>
                <c:pt idx="2">
                  <c:v>0.4</c:v>
                </c:pt>
                <c:pt idx="3">
                  <c:v>0.8</c:v>
                </c:pt>
                <c:pt idx="4">
                  <c:v>0.6</c:v>
                </c:pt>
                <c:pt idx="5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EB-4304-8ABD-4CF275681BF0}"/>
            </c:ext>
          </c:extLst>
        </c:ser>
        <c:ser>
          <c:idx val="1"/>
          <c:order val="1"/>
          <c:tx>
            <c:strRef>
              <c:f>NET!$I$1</c:f>
              <c:strCache>
                <c:ptCount val="1"/>
                <c:pt idx="0">
                  <c:v>Total-Write (-ve)</c:v>
                </c:pt>
              </c:strCache>
            </c:strRef>
          </c:tx>
          <c:val>
            <c:numRef>
              <c:f>NET!$I$2:$I$7</c:f>
              <c:numCache>
                <c:formatCode>General</c:formatCode>
                <c:ptCount val="6"/>
                <c:pt idx="0">
                  <c:v>-3.6</c:v>
                </c:pt>
                <c:pt idx="1">
                  <c:v>-1.1000000000000001</c:v>
                </c:pt>
                <c:pt idx="2">
                  <c:v>-1</c:v>
                </c:pt>
                <c:pt idx="3">
                  <c:v>-1.4</c:v>
                </c:pt>
                <c:pt idx="4">
                  <c:v>-1</c:v>
                </c:pt>
                <c:pt idx="5">
                  <c:v>-0.9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EB-4304-8ABD-4CF275681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79951"/>
        <c:axId val="411961023"/>
      </c:areaChart>
      <c:catAx>
        <c:axId val="192379951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zh-CN"/>
          </a:p>
        </c:txPr>
        <c:crossAx val="411961023"/>
        <c:crosses val="autoZero"/>
        <c:auto val="0"/>
        <c:lblAlgn val="ctr"/>
        <c:lblOffset val="100"/>
        <c:noMultiLvlLbl val="0"/>
      </c:catAx>
      <c:valAx>
        <c:axId val="411961023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crossAx val="192379951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total KB/s VM-12-13-centos - 2023/6/4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DISK_SUMM!$B$1</c:f>
              <c:strCache>
                <c:ptCount val="1"/>
                <c:pt idx="0">
                  <c:v>Disk Read KB/s</c:v>
                </c:pt>
              </c:strCache>
            </c:strRef>
          </c:tx>
          <c:cat>
            <c:numRef>
              <c:f>DISK_SUMM!$A$2:$A$7</c:f>
              <c:numCache>
                <c:formatCode>h:mm:ss</c:formatCode>
                <c:ptCount val="6"/>
                <c:pt idx="0">
                  <c:v>45081.703125</c:v>
                </c:pt>
                <c:pt idx="1">
                  <c:v>45081.703182870369</c:v>
                </c:pt>
                <c:pt idx="2">
                  <c:v>45081.703240740739</c:v>
                </c:pt>
                <c:pt idx="3">
                  <c:v>45081.703298611108</c:v>
                </c:pt>
                <c:pt idx="4">
                  <c:v>45081.703356481485</c:v>
                </c:pt>
                <c:pt idx="5">
                  <c:v>45081.703414351854</c:v>
                </c:pt>
              </c:numCache>
            </c:numRef>
          </c:cat>
          <c:val>
            <c:numRef>
              <c:f>DISK_SUMM!$B$2:$B$7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4F-4025-83EA-C1861C7D08DF}"/>
            </c:ext>
          </c:extLst>
        </c:ser>
        <c:ser>
          <c:idx val="1"/>
          <c:order val="1"/>
          <c:tx>
            <c:strRef>
              <c:f>DISK_SUMM!$C$1</c:f>
              <c:strCache>
                <c:ptCount val="1"/>
                <c:pt idx="0">
                  <c:v>Disk Write KB/s</c:v>
                </c:pt>
              </c:strCache>
            </c:strRef>
          </c:tx>
          <c:cat>
            <c:numRef>
              <c:f>DISK_SUMM!$A$2:$A$7</c:f>
              <c:numCache>
                <c:formatCode>h:mm:ss</c:formatCode>
                <c:ptCount val="6"/>
                <c:pt idx="0">
                  <c:v>45081.703125</c:v>
                </c:pt>
                <c:pt idx="1">
                  <c:v>45081.703182870369</c:v>
                </c:pt>
                <c:pt idx="2">
                  <c:v>45081.703240740739</c:v>
                </c:pt>
                <c:pt idx="3">
                  <c:v>45081.703298611108</c:v>
                </c:pt>
                <c:pt idx="4">
                  <c:v>45081.703356481485</c:v>
                </c:pt>
                <c:pt idx="5">
                  <c:v>45081.703414351854</c:v>
                </c:pt>
              </c:numCache>
            </c:numRef>
          </c:cat>
          <c:val>
            <c:numRef>
              <c:f>DISK_SUMM!$C$2:$C$7</c:f>
              <c:numCache>
                <c:formatCode>General</c:formatCode>
                <c:ptCount val="6"/>
                <c:pt idx="0">
                  <c:v>1329.2</c:v>
                </c:pt>
                <c:pt idx="1">
                  <c:v>230.2</c:v>
                </c:pt>
                <c:pt idx="2">
                  <c:v>59.2</c:v>
                </c:pt>
                <c:pt idx="3">
                  <c:v>177.4</c:v>
                </c:pt>
                <c:pt idx="4">
                  <c:v>100.6</c:v>
                </c:pt>
                <c:pt idx="5">
                  <c:v>150.19999999999999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4F-4025-83EA-C1861C7D0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582927"/>
        <c:axId val="412864607"/>
      </c:areaChart>
      <c:lineChart>
        <c:grouping val="standard"/>
        <c:varyColors val="0"/>
        <c:ser>
          <c:idx val="2"/>
          <c:order val="2"/>
          <c:tx>
            <c:v>IO/sec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DISK_SUMM!$D$2:$D$7</c:f>
              <c:numCache>
                <c:formatCode>General</c:formatCode>
                <c:ptCount val="6"/>
                <c:pt idx="0">
                  <c:v>237.8</c:v>
                </c:pt>
                <c:pt idx="1">
                  <c:v>30.4</c:v>
                </c:pt>
                <c:pt idx="2">
                  <c:v>3.6</c:v>
                </c:pt>
                <c:pt idx="3">
                  <c:v>16.8</c:v>
                </c:pt>
                <c:pt idx="4">
                  <c:v>5.6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4F-4025-83EA-C1861C7D0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590927"/>
        <c:axId val="412869183"/>
      </c:lineChart>
      <c:catAx>
        <c:axId val="311582927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412864607"/>
        <c:crosses val="autoZero"/>
        <c:auto val="0"/>
        <c:lblAlgn val="ctr"/>
        <c:lblOffset val="100"/>
        <c:noMultiLvlLbl val="0"/>
      </c:catAx>
      <c:valAx>
        <c:axId val="412864607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KB/sec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11582927"/>
        <c:crosses val="autoZero"/>
        <c:crossBetween val="between"/>
      </c:valAx>
      <c:valAx>
        <c:axId val="412869183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IO/sec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1590927"/>
        <c:crosses val="max"/>
        <c:crossBetween val="between"/>
      </c:valAx>
      <c:catAx>
        <c:axId val="311590927"/>
        <c:scaling>
          <c:orientation val="minMax"/>
        </c:scaling>
        <c:delete val="1"/>
        <c:axPos val="b"/>
        <c:majorTickMark val="out"/>
        <c:minorTickMark val="none"/>
        <c:tickLblPos val="nextTo"/>
        <c:crossAx val="412869183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Network I/O VM-12-13-centos (KB/s)  2023/6/4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NET!$A$9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NET!$B$1:$E$1</c:f>
              <c:strCache>
                <c:ptCount val="4"/>
                <c:pt idx="0">
                  <c:v>eth0-read</c:v>
                </c:pt>
                <c:pt idx="1">
                  <c:v>lo-read</c:v>
                </c:pt>
                <c:pt idx="2">
                  <c:v>eth0-write</c:v>
                </c:pt>
                <c:pt idx="3">
                  <c:v>lo-write</c:v>
                </c:pt>
              </c:strCache>
            </c:strRef>
          </c:cat>
          <c:val>
            <c:numRef>
              <c:f>NET!$B$9:$E$9</c:f>
              <c:numCache>
                <c:formatCode>0.0</c:formatCode>
                <c:ptCount val="4"/>
                <c:pt idx="0">
                  <c:v>0.8666666666666667</c:v>
                </c:pt>
                <c:pt idx="1">
                  <c:v>0</c:v>
                </c:pt>
                <c:pt idx="2">
                  <c:v>1.5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07-4B34-B815-7C9B8D6212BE}"/>
            </c:ext>
          </c:extLst>
        </c:ser>
        <c:ser>
          <c:idx val="1"/>
          <c:order val="1"/>
          <c:tx>
            <c:strRef>
              <c:f>NET!$A$10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NET!$B$10:$E$10</c:f>
              <c:numCache>
                <c:formatCode>0.0</c:formatCode>
                <c:ptCount val="4"/>
                <c:pt idx="0">
                  <c:v>0.80641025641025643</c:v>
                </c:pt>
                <c:pt idx="1">
                  <c:v>0</c:v>
                </c:pt>
                <c:pt idx="2">
                  <c:v>0.60444444444444478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07-4B34-B815-7C9B8D621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377951"/>
        <c:axId val="411953951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NET!$B$11:$E$11</c:f>
              <c:numCache>
                <c:formatCode>0.0</c:formatCode>
                <c:ptCount val="4"/>
                <c:pt idx="0">
                  <c:v>2.7</c:v>
                </c:pt>
                <c:pt idx="1">
                  <c:v>0</c:v>
                </c:pt>
                <c:pt idx="2">
                  <c:v>3.6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E07-4B34-B815-7C9B8D6212BE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NET!$B$12:$E$12</c:f>
              <c:numCache>
                <c:formatCode>0.0</c:formatCode>
                <c:ptCount val="4"/>
                <c:pt idx="0">
                  <c:v>0.3</c:v>
                </c:pt>
                <c:pt idx="1">
                  <c:v>0</c:v>
                </c:pt>
                <c:pt idx="2">
                  <c:v>0.9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E07-4B34-B815-7C9B8D621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377551"/>
        <c:axId val="411963103"/>
      </c:lineChart>
      <c:catAx>
        <c:axId val="1923779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411953951"/>
        <c:crosses val="autoZero"/>
        <c:auto val="1"/>
        <c:lblAlgn val="ctr"/>
        <c:lblOffset val="100"/>
        <c:tickLblSkip val="1"/>
        <c:noMultiLvlLbl val="0"/>
      </c:catAx>
      <c:valAx>
        <c:axId val="411953951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Avg</a:t>
                </a:r>
                <a:endParaRPr lang="zh-CN" altLang="en-US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92377951"/>
        <c:crosses val="autoZero"/>
        <c:crossBetween val="between"/>
      </c:valAx>
      <c:valAx>
        <c:axId val="411963103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Min/Max</a:t>
                </a:r>
                <a:endParaRPr lang="zh-CN" altLang="en-US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92377551"/>
        <c:crosses val="max"/>
        <c:crossBetween val="between"/>
      </c:valAx>
      <c:catAx>
        <c:axId val="192377551"/>
        <c:scaling>
          <c:orientation val="minMax"/>
        </c:scaling>
        <c:delete val="1"/>
        <c:axPos val="b"/>
        <c:majorTickMark val="out"/>
        <c:minorTickMark val="none"/>
        <c:tickLblPos val="nextTo"/>
        <c:crossAx val="411963103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Network I/O VM-12-13-centos (KB/s)  2023/6/4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NET!$B$1</c:f>
              <c:strCache>
                <c:ptCount val="1"/>
                <c:pt idx="0">
                  <c:v>eth0-read</c:v>
                </c:pt>
              </c:strCache>
            </c:strRef>
          </c:tx>
          <c:cat>
            <c:numRef>
              <c:f>NET!$A$2:$A$7</c:f>
              <c:numCache>
                <c:formatCode>h:mm:ss</c:formatCode>
                <c:ptCount val="6"/>
                <c:pt idx="0">
                  <c:v>45081.703125</c:v>
                </c:pt>
                <c:pt idx="1">
                  <c:v>45081.703182870369</c:v>
                </c:pt>
                <c:pt idx="2">
                  <c:v>45081.703240740739</c:v>
                </c:pt>
                <c:pt idx="3">
                  <c:v>45081.703298611108</c:v>
                </c:pt>
                <c:pt idx="4">
                  <c:v>45081.703356481485</c:v>
                </c:pt>
                <c:pt idx="5">
                  <c:v>45081.703414351854</c:v>
                </c:pt>
              </c:numCache>
            </c:numRef>
          </c:cat>
          <c:val>
            <c:numRef>
              <c:f>NET!$B$2:$B$7</c:f>
              <c:numCache>
                <c:formatCode>General</c:formatCode>
                <c:ptCount val="6"/>
                <c:pt idx="0">
                  <c:v>2.7</c:v>
                </c:pt>
                <c:pt idx="1">
                  <c:v>0.3</c:v>
                </c:pt>
                <c:pt idx="2">
                  <c:v>0.4</c:v>
                </c:pt>
                <c:pt idx="3">
                  <c:v>0.8</c:v>
                </c:pt>
                <c:pt idx="4">
                  <c:v>0.6</c:v>
                </c:pt>
                <c:pt idx="5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A1-46AD-9193-5C0A1276D0A3}"/>
            </c:ext>
          </c:extLst>
        </c:ser>
        <c:ser>
          <c:idx val="1"/>
          <c:order val="1"/>
          <c:tx>
            <c:strRef>
              <c:f>NET!$C$1</c:f>
              <c:strCache>
                <c:ptCount val="1"/>
                <c:pt idx="0">
                  <c:v>lo-read</c:v>
                </c:pt>
              </c:strCache>
            </c:strRef>
          </c:tx>
          <c:cat>
            <c:numRef>
              <c:f>NET!$A$2:$A$7</c:f>
              <c:numCache>
                <c:formatCode>h:mm:ss</c:formatCode>
                <c:ptCount val="6"/>
                <c:pt idx="0">
                  <c:v>45081.703125</c:v>
                </c:pt>
                <c:pt idx="1">
                  <c:v>45081.703182870369</c:v>
                </c:pt>
                <c:pt idx="2">
                  <c:v>45081.703240740739</c:v>
                </c:pt>
                <c:pt idx="3">
                  <c:v>45081.703298611108</c:v>
                </c:pt>
                <c:pt idx="4">
                  <c:v>45081.703356481485</c:v>
                </c:pt>
                <c:pt idx="5">
                  <c:v>45081.703414351854</c:v>
                </c:pt>
              </c:numCache>
            </c:numRef>
          </c:cat>
          <c:val>
            <c:numRef>
              <c:f>NET!$C$2:$C$7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A1-46AD-9193-5C0A1276D0A3}"/>
            </c:ext>
          </c:extLst>
        </c:ser>
        <c:ser>
          <c:idx val="2"/>
          <c:order val="2"/>
          <c:tx>
            <c:strRef>
              <c:f>NET!$D$1</c:f>
              <c:strCache>
                <c:ptCount val="1"/>
                <c:pt idx="0">
                  <c:v>eth0-write</c:v>
                </c:pt>
              </c:strCache>
            </c:strRef>
          </c:tx>
          <c:cat>
            <c:numRef>
              <c:f>NET!$A$2:$A$7</c:f>
              <c:numCache>
                <c:formatCode>h:mm:ss</c:formatCode>
                <c:ptCount val="6"/>
                <c:pt idx="0">
                  <c:v>45081.703125</c:v>
                </c:pt>
                <c:pt idx="1">
                  <c:v>45081.703182870369</c:v>
                </c:pt>
                <c:pt idx="2">
                  <c:v>45081.703240740739</c:v>
                </c:pt>
                <c:pt idx="3">
                  <c:v>45081.703298611108</c:v>
                </c:pt>
                <c:pt idx="4">
                  <c:v>45081.703356481485</c:v>
                </c:pt>
                <c:pt idx="5">
                  <c:v>45081.703414351854</c:v>
                </c:pt>
              </c:numCache>
            </c:numRef>
          </c:cat>
          <c:val>
            <c:numRef>
              <c:f>NET!$D$2:$D$7</c:f>
              <c:numCache>
                <c:formatCode>General</c:formatCode>
                <c:ptCount val="6"/>
                <c:pt idx="0">
                  <c:v>3.6</c:v>
                </c:pt>
                <c:pt idx="1">
                  <c:v>1.1000000000000001</c:v>
                </c:pt>
                <c:pt idx="2">
                  <c:v>1</c:v>
                </c:pt>
                <c:pt idx="3">
                  <c:v>1.4</c:v>
                </c:pt>
                <c:pt idx="4">
                  <c:v>1</c:v>
                </c:pt>
                <c:pt idx="5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A1-46AD-9193-5C0A1276D0A3}"/>
            </c:ext>
          </c:extLst>
        </c:ser>
        <c:ser>
          <c:idx val="3"/>
          <c:order val="3"/>
          <c:tx>
            <c:strRef>
              <c:f>NET!$E$1</c:f>
              <c:strCache>
                <c:ptCount val="1"/>
                <c:pt idx="0">
                  <c:v>lo-write</c:v>
                </c:pt>
              </c:strCache>
            </c:strRef>
          </c:tx>
          <c:cat>
            <c:numRef>
              <c:f>NET!$A$2:$A$7</c:f>
              <c:numCache>
                <c:formatCode>h:mm:ss</c:formatCode>
                <c:ptCount val="6"/>
                <c:pt idx="0">
                  <c:v>45081.703125</c:v>
                </c:pt>
                <c:pt idx="1">
                  <c:v>45081.703182870369</c:v>
                </c:pt>
                <c:pt idx="2">
                  <c:v>45081.703240740739</c:v>
                </c:pt>
                <c:pt idx="3">
                  <c:v>45081.703298611108</c:v>
                </c:pt>
                <c:pt idx="4">
                  <c:v>45081.703356481485</c:v>
                </c:pt>
                <c:pt idx="5">
                  <c:v>45081.703414351854</c:v>
                </c:pt>
              </c:numCache>
            </c:numRef>
          </c:cat>
          <c:val>
            <c:numRef>
              <c:f>NET!$E$2:$E$7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FA1-46AD-9193-5C0A1276D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75551"/>
        <c:axId val="411953119"/>
      </c:areaChart>
      <c:catAx>
        <c:axId val="192375551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411953119"/>
        <c:crosses val="autoZero"/>
        <c:auto val="0"/>
        <c:lblAlgn val="ctr"/>
        <c:lblOffset val="100"/>
        <c:noMultiLvlLbl val="0"/>
      </c:catAx>
      <c:valAx>
        <c:axId val="411953119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crossAx val="192375551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Network Packets VM-12-13-centos  2023/6/4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NETPACKET!$A$9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NETPACKET!$B$1:$E$1</c:f>
              <c:strCache>
                <c:ptCount val="4"/>
                <c:pt idx="0">
                  <c:v>eth0-write/s</c:v>
                </c:pt>
                <c:pt idx="1">
                  <c:v>eth0-read/s</c:v>
                </c:pt>
                <c:pt idx="2">
                  <c:v>lo-read/s</c:v>
                </c:pt>
                <c:pt idx="3">
                  <c:v>lo-write/s</c:v>
                </c:pt>
              </c:strCache>
            </c:strRef>
          </c:cat>
          <c:val>
            <c:numRef>
              <c:f>NETPACKET!$B$9:$E$9</c:f>
              <c:numCache>
                <c:formatCode>0.0</c:formatCode>
                <c:ptCount val="4"/>
                <c:pt idx="0">
                  <c:v>8.5666666666666664</c:v>
                </c:pt>
                <c:pt idx="1">
                  <c:v>7.9000000000000012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37-4960-B8A8-2EEFC5849456}"/>
            </c:ext>
          </c:extLst>
        </c:ser>
        <c:ser>
          <c:idx val="1"/>
          <c:order val="1"/>
          <c:tx>
            <c:strRef>
              <c:f>NETPACKET!$A$10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NETPACKET!$B$10:$E$10</c:f>
              <c:numCache>
                <c:formatCode>0.0</c:formatCode>
                <c:ptCount val="4"/>
                <c:pt idx="0">
                  <c:v>4.2092088197146555</c:v>
                </c:pt>
                <c:pt idx="1">
                  <c:v>3.8763713080168758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37-4960-B8A8-2EEFC5849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376751"/>
        <c:axId val="411965183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NETPACKET!$B$11:$E$11</c:f>
              <c:numCache>
                <c:formatCode>0.0</c:formatCode>
                <c:ptCount val="4"/>
                <c:pt idx="0">
                  <c:v>21.8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37-4960-B8A8-2EEFC5849456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NETPACKET!$B$12:$E$12</c:f>
              <c:numCache>
                <c:formatCode>0.0</c:formatCode>
                <c:ptCount val="4"/>
                <c:pt idx="0">
                  <c:v>5</c:v>
                </c:pt>
                <c:pt idx="1">
                  <c:v>4.2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37-4960-B8A8-2EEFC5849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97759"/>
        <c:axId val="411956863"/>
      </c:lineChart>
      <c:catAx>
        <c:axId val="19237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411965183"/>
        <c:crosses val="autoZero"/>
        <c:auto val="1"/>
        <c:lblAlgn val="ctr"/>
        <c:lblOffset val="100"/>
        <c:tickLblSkip val="1"/>
        <c:noMultiLvlLbl val="0"/>
      </c:catAx>
      <c:valAx>
        <c:axId val="411965183"/>
        <c:scaling>
          <c:orientation val="minMax"/>
          <c:max val="22.8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Avg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92376751"/>
        <c:crosses val="autoZero"/>
        <c:crossBetween val="between"/>
      </c:valAx>
      <c:valAx>
        <c:axId val="411956863"/>
        <c:scaling>
          <c:orientation val="minMax"/>
          <c:max val="22.8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Min/Max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91097759"/>
        <c:crosses val="max"/>
        <c:crossBetween val="between"/>
      </c:valAx>
      <c:catAx>
        <c:axId val="191097759"/>
        <c:scaling>
          <c:orientation val="minMax"/>
        </c:scaling>
        <c:delete val="1"/>
        <c:axPos val="b"/>
        <c:majorTickMark val="out"/>
        <c:minorTickMark val="none"/>
        <c:tickLblPos val="nextTo"/>
        <c:crossAx val="411956863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Network Packets VM-12-13-centos  2023/6/4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NETPACKET!$B$1</c:f>
              <c:strCache>
                <c:ptCount val="1"/>
                <c:pt idx="0">
                  <c:v>eth0-write/s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NETPACKET!$A$2:$A$7</c:f>
              <c:numCache>
                <c:formatCode>h:mm:ss</c:formatCode>
                <c:ptCount val="6"/>
                <c:pt idx="0">
                  <c:v>45081.703125</c:v>
                </c:pt>
                <c:pt idx="1">
                  <c:v>45081.703182870369</c:v>
                </c:pt>
                <c:pt idx="2">
                  <c:v>45081.703240740739</c:v>
                </c:pt>
                <c:pt idx="3">
                  <c:v>45081.703298611108</c:v>
                </c:pt>
                <c:pt idx="4">
                  <c:v>45081.703356481485</c:v>
                </c:pt>
                <c:pt idx="5">
                  <c:v>45081.703414351854</c:v>
                </c:pt>
              </c:numCache>
            </c:numRef>
          </c:cat>
          <c:val>
            <c:numRef>
              <c:f>NETPACKET!$B$2:$B$7</c:f>
              <c:numCache>
                <c:formatCode>General</c:formatCode>
                <c:ptCount val="6"/>
                <c:pt idx="0">
                  <c:v>21.8</c:v>
                </c:pt>
                <c:pt idx="1">
                  <c:v>5</c:v>
                </c:pt>
                <c:pt idx="2">
                  <c:v>5.2</c:v>
                </c:pt>
                <c:pt idx="3">
                  <c:v>7.8</c:v>
                </c:pt>
                <c:pt idx="4">
                  <c:v>6.6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7A-4E8D-AD7C-731BBD6007DB}"/>
            </c:ext>
          </c:extLst>
        </c:ser>
        <c:ser>
          <c:idx val="1"/>
          <c:order val="1"/>
          <c:tx>
            <c:strRef>
              <c:f>NETPACKET!$C$1</c:f>
              <c:strCache>
                <c:ptCount val="1"/>
                <c:pt idx="0">
                  <c:v>eth0-read/s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NETPACKET!$A$2:$A$7</c:f>
              <c:numCache>
                <c:formatCode>h:mm:ss</c:formatCode>
                <c:ptCount val="6"/>
                <c:pt idx="0">
                  <c:v>45081.703125</c:v>
                </c:pt>
                <c:pt idx="1">
                  <c:v>45081.703182870369</c:v>
                </c:pt>
                <c:pt idx="2">
                  <c:v>45081.703240740739</c:v>
                </c:pt>
                <c:pt idx="3">
                  <c:v>45081.703298611108</c:v>
                </c:pt>
                <c:pt idx="4">
                  <c:v>45081.703356481485</c:v>
                </c:pt>
                <c:pt idx="5">
                  <c:v>45081.703414351854</c:v>
                </c:pt>
              </c:numCache>
            </c:numRef>
          </c:cat>
          <c:val>
            <c:numRef>
              <c:f>NETPACKET!$C$2:$C$7</c:f>
              <c:numCache>
                <c:formatCode>General</c:formatCode>
                <c:ptCount val="6"/>
                <c:pt idx="0">
                  <c:v>20</c:v>
                </c:pt>
                <c:pt idx="1">
                  <c:v>4.2</c:v>
                </c:pt>
                <c:pt idx="2">
                  <c:v>4.4000000000000004</c:v>
                </c:pt>
                <c:pt idx="3">
                  <c:v>7.6</c:v>
                </c:pt>
                <c:pt idx="4">
                  <c:v>6.2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7A-4E8D-AD7C-731BBD6007DB}"/>
            </c:ext>
          </c:extLst>
        </c:ser>
        <c:ser>
          <c:idx val="2"/>
          <c:order val="2"/>
          <c:tx>
            <c:strRef>
              <c:f>NETPACKET!$D$1</c:f>
              <c:strCache>
                <c:ptCount val="1"/>
                <c:pt idx="0">
                  <c:v>lo-read/s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NETPACKET!$A$2:$A$7</c:f>
              <c:numCache>
                <c:formatCode>h:mm:ss</c:formatCode>
                <c:ptCount val="6"/>
                <c:pt idx="0">
                  <c:v>45081.703125</c:v>
                </c:pt>
                <c:pt idx="1">
                  <c:v>45081.703182870369</c:v>
                </c:pt>
                <c:pt idx="2">
                  <c:v>45081.703240740739</c:v>
                </c:pt>
                <c:pt idx="3">
                  <c:v>45081.703298611108</c:v>
                </c:pt>
                <c:pt idx="4">
                  <c:v>45081.703356481485</c:v>
                </c:pt>
                <c:pt idx="5">
                  <c:v>45081.703414351854</c:v>
                </c:pt>
              </c:numCache>
            </c:numRef>
          </c:cat>
          <c:val>
            <c:numRef>
              <c:f>NETPACKET!$D$2:$D$7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7A-4E8D-AD7C-731BBD6007DB}"/>
            </c:ext>
          </c:extLst>
        </c:ser>
        <c:ser>
          <c:idx val="3"/>
          <c:order val="3"/>
          <c:tx>
            <c:strRef>
              <c:f>NETPACKET!$E$1</c:f>
              <c:strCache>
                <c:ptCount val="1"/>
                <c:pt idx="0">
                  <c:v>lo-write/s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NETPACKET!$A$2:$A$7</c:f>
              <c:numCache>
                <c:formatCode>h:mm:ss</c:formatCode>
                <c:ptCount val="6"/>
                <c:pt idx="0">
                  <c:v>45081.703125</c:v>
                </c:pt>
                <c:pt idx="1">
                  <c:v>45081.703182870369</c:v>
                </c:pt>
                <c:pt idx="2">
                  <c:v>45081.703240740739</c:v>
                </c:pt>
                <c:pt idx="3">
                  <c:v>45081.703298611108</c:v>
                </c:pt>
                <c:pt idx="4">
                  <c:v>45081.703356481485</c:v>
                </c:pt>
                <c:pt idx="5">
                  <c:v>45081.703414351854</c:v>
                </c:pt>
              </c:numCache>
            </c:numRef>
          </c:cat>
          <c:val>
            <c:numRef>
              <c:f>NETPACKET!$E$2:$E$7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E7A-4E8D-AD7C-731BBD600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096559"/>
        <c:axId val="411958527"/>
      </c:lineChart>
      <c:catAx>
        <c:axId val="191096559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411958527"/>
        <c:crosses val="autoZero"/>
        <c:auto val="0"/>
        <c:lblAlgn val="ctr"/>
        <c:lblOffset val="100"/>
        <c:noMultiLvlLbl val="0"/>
      </c:catAx>
      <c:valAx>
        <c:axId val="411958527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91096559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Processes VM-12-13-centos  2023/6/4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PROC!$B$1</c:f>
              <c:strCache>
                <c:ptCount val="1"/>
                <c:pt idx="0">
                  <c:v>RunQueue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PROC!$A$2:$A$7</c:f>
              <c:numCache>
                <c:formatCode>h:mm:ss</c:formatCode>
                <c:ptCount val="6"/>
                <c:pt idx="0">
                  <c:v>45081.703125</c:v>
                </c:pt>
                <c:pt idx="1">
                  <c:v>45081.703182870369</c:v>
                </c:pt>
                <c:pt idx="2">
                  <c:v>45081.703240740739</c:v>
                </c:pt>
                <c:pt idx="3">
                  <c:v>45081.703298611108</c:v>
                </c:pt>
                <c:pt idx="4">
                  <c:v>45081.703356481485</c:v>
                </c:pt>
                <c:pt idx="5">
                  <c:v>45081.703414351854</c:v>
                </c:pt>
              </c:numCache>
            </c:numRef>
          </c:cat>
          <c:val>
            <c:numRef>
              <c:f>PROC!$B$2:$B$7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27-4BFB-B067-DC63C6A63E90}"/>
            </c:ext>
          </c:extLst>
        </c:ser>
        <c:ser>
          <c:idx val="1"/>
          <c:order val="1"/>
          <c:tx>
            <c:strRef>
              <c:f>PROC!$C$1</c:f>
              <c:strCache>
                <c:ptCount val="1"/>
                <c:pt idx="0">
                  <c:v>Blocked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PROC!$C$2:$C$7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27-4BFB-B067-DC63C6A63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01759"/>
        <c:axId val="411958943"/>
      </c:lineChart>
      <c:catAx>
        <c:axId val="191101759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411958943"/>
        <c:crosses val="autoZero"/>
        <c:auto val="0"/>
        <c:lblAlgn val="ctr"/>
        <c:lblOffset val="100"/>
        <c:noMultiLvlLbl val="0"/>
      </c:catAx>
      <c:valAx>
        <c:axId val="411958943"/>
        <c:scaling>
          <c:orientation val="minMax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191101759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Processes VM-12-13-centos  2023/6/4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pswitch/sec</c:v>
          </c:tx>
          <c:spPr>
            <a:ln w="25400"/>
          </c:spPr>
          <c:marker>
            <c:symbol val="none"/>
          </c:marker>
          <c:cat>
            <c:numRef>
              <c:f>PROC!$A$2:$A$7</c:f>
              <c:numCache>
                <c:formatCode>h:mm:ss</c:formatCode>
                <c:ptCount val="6"/>
                <c:pt idx="0">
                  <c:v>45081.703125</c:v>
                </c:pt>
                <c:pt idx="1">
                  <c:v>45081.703182870369</c:v>
                </c:pt>
                <c:pt idx="2">
                  <c:v>45081.703240740739</c:v>
                </c:pt>
                <c:pt idx="3">
                  <c:v>45081.703298611108</c:v>
                </c:pt>
                <c:pt idx="4">
                  <c:v>45081.703356481485</c:v>
                </c:pt>
                <c:pt idx="5">
                  <c:v>45081.703414351854</c:v>
                </c:pt>
              </c:numCache>
            </c:numRef>
          </c:cat>
          <c:val>
            <c:numRef>
              <c:f>PROC!$D$2:$D$7</c:f>
              <c:numCache>
                <c:formatCode>General</c:formatCode>
                <c:ptCount val="6"/>
                <c:pt idx="0">
                  <c:v>0</c:v>
                </c:pt>
                <c:pt idx="1">
                  <c:v>1277.8</c:v>
                </c:pt>
                <c:pt idx="2">
                  <c:v>1164.2</c:v>
                </c:pt>
                <c:pt idx="3">
                  <c:v>1351.8</c:v>
                </c:pt>
                <c:pt idx="4">
                  <c:v>1348</c:v>
                </c:pt>
                <c:pt idx="5">
                  <c:v>1525.3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7B-410D-B711-222D3ECF8AA7}"/>
            </c:ext>
          </c:extLst>
        </c:ser>
        <c:ser>
          <c:idx val="1"/>
          <c:order val="1"/>
          <c:tx>
            <c:v>syscalls/sec</c:v>
          </c:tx>
          <c:spPr>
            <a:ln w="25400"/>
          </c:spPr>
          <c:marker>
            <c:symbol val="none"/>
          </c:marker>
          <c:val>
            <c:numRef>
              <c:f>PROC!$E$2:$E$7</c:f>
              <c:numCache>
                <c:formatCode>General</c:formatCode>
                <c:ptCount val="6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7B-410D-B711-222D3ECF8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02159"/>
        <c:axId val="411955615"/>
      </c:lineChart>
      <c:catAx>
        <c:axId val="191102159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411955615"/>
        <c:crosses val="autoZero"/>
        <c:auto val="0"/>
        <c:lblAlgn val="ctr"/>
        <c:lblOffset val="100"/>
        <c:noMultiLvlLbl val="0"/>
      </c:catAx>
      <c:valAx>
        <c:axId val="411955615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91102159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Processes VM-12-13-centos  2023/6/4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forks/sec</c:v>
          </c:tx>
          <c:spPr>
            <a:ln w="25400"/>
          </c:spPr>
          <c:marker>
            <c:symbol val="none"/>
          </c:marker>
          <c:cat>
            <c:numRef>
              <c:f>PROC!$A$2:$A$7</c:f>
              <c:numCache>
                <c:formatCode>h:mm:ss</c:formatCode>
                <c:ptCount val="6"/>
                <c:pt idx="0">
                  <c:v>45081.703125</c:v>
                </c:pt>
                <c:pt idx="1">
                  <c:v>45081.703182870369</c:v>
                </c:pt>
                <c:pt idx="2">
                  <c:v>45081.703240740739</c:v>
                </c:pt>
                <c:pt idx="3">
                  <c:v>45081.703298611108</c:v>
                </c:pt>
                <c:pt idx="4">
                  <c:v>45081.703356481485</c:v>
                </c:pt>
                <c:pt idx="5">
                  <c:v>45081.703414351854</c:v>
                </c:pt>
              </c:numCache>
            </c:numRef>
          </c:cat>
          <c:val>
            <c:numRef>
              <c:f>PROC!$H$2:$H$7</c:f>
              <c:numCache>
                <c:formatCode>General</c:formatCode>
                <c:ptCount val="6"/>
                <c:pt idx="0">
                  <c:v>0</c:v>
                </c:pt>
                <c:pt idx="1">
                  <c:v>5.8</c:v>
                </c:pt>
                <c:pt idx="2">
                  <c:v>3.2</c:v>
                </c:pt>
                <c:pt idx="3">
                  <c:v>8.4</c:v>
                </c:pt>
                <c:pt idx="4">
                  <c:v>3</c:v>
                </c:pt>
                <c:pt idx="5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CB-4A46-8EA5-9807AE89AB88}"/>
            </c:ext>
          </c:extLst>
        </c:ser>
        <c:ser>
          <c:idx val="1"/>
          <c:order val="1"/>
          <c:tx>
            <c:v>execs/sec</c:v>
          </c:tx>
          <c:spPr>
            <a:ln w="25400"/>
          </c:spPr>
          <c:marker>
            <c:symbol val="none"/>
          </c:marker>
          <c:val>
            <c:numRef>
              <c:f>PROC!$I$2:$I$7</c:f>
              <c:numCache>
                <c:formatCode>General</c:formatCode>
                <c:ptCount val="6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CB-4A46-8EA5-9807AE89A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098159"/>
        <c:axId val="411959359"/>
      </c:lineChart>
      <c:catAx>
        <c:axId val="191098159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411959359"/>
        <c:crosses val="autoZero"/>
        <c:auto val="0"/>
        <c:lblAlgn val="ctr"/>
        <c:lblOffset val="100"/>
        <c:noMultiLvlLbl val="0"/>
      </c:catAx>
      <c:valAx>
        <c:axId val="411959359"/>
        <c:scaling>
          <c:orientation val="minMax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191098159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CPU% by command VM-12-13-centos  2023/6/4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TOP!$C$30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TOP!$B$31:$B$40</c:f>
              <c:strCache>
                <c:ptCount val="10"/>
                <c:pt idx="0">
                  <c:v>barad_agent</c:v>
                </c:pt>
                <c:pt idx="1">
                  <c:v>BT-Task</c:v>
                </c:pt>
                <c:pt idx="2">
                  <c:v>mariadbd</c:v>
                </c:pt>
                <c:pt idx="3">
                  <c:v>nmon</c:v>
                </c:pt>
                <c:pt idx="4">
                  <c:v>rcu_sched</c:v>
                </c:pt>
                <c:pt idx="5">
                  <c:v>rsyslogd</c:v>
                </c:pt>
                <c:pt idx="6">
                  <c:v>sshd</c:v>
                </c:pt>
                <c:pt idx="7">
                  <c:v>systemd-journal</c:v>
                </c:pt>
                <c:pt idx="8">
                  <c:v>YDLive</c:v>
                </c:pt>
                <c:pt idx="9">
                  <c:v>YDService</c:v>
                </c:pt>
              </c:strCache>
            </c:strRef>
          </c:cat>
          <c:val>
            <c:numRef>
              <c:f>TOP!$C$31:$C$40</c:f>
              <c:numCache>
                <c:formatCode>0.0</c:formatCode>
                <c:ptCount val="10"/>
                <c:pt idx="0">
                  <c:v>0.33333333333333331</c:v>
                </c:pt>
                <c:pt idx="1">
                  <c:v>3.3333333333333333E-2</c:v>
                </c:pt>
                <c:pt idx="2">
                  <c:v>1.6666666666666666E-2</c:v>
                </c:pt>
                <c:pt idx="3">
                  <c:v>3.3333333333333333E-2</c:v>
                </c:pt>
                <c:pt idx="4">
                  <c:v>5.000000000000001E-2</c:v>
                </c:pt>
                <c:pt idx="5">
                  <c:v>3.3333333333333333E-2</c:v>
                </c:pt>
                <c:pt idx="6">
                  <c:v>5.000000000000001E-2</c:v>
                </c:pt>
                <c:pt idx="7">
                  <c:v>1.6666666666666666E-2</c:v>
                </c:pt>
                <c:pt idx="8">
                  <c:v>1.6666666666666666E-2</c:v>
                </c:pt>
                <c:pt idx="9">
                  <c:v>0.56666666666666676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6E-4F1E-80C9-92F01DA17D42}"/>
            </c:ext>
          </c:extLst>
        </c:ser>
        <c:ser>
          <c:idx val="1"/>
          <c:order val="1"/>
          <c:tx>
            <c:strRef>
              <c:f>TOP!$D$30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TOP!$D$31:$D$40</c:f>
              <c:numCache>
                <c:formatCode>0.0</c:formatCode>
                <c:ptCount val="10"/>
                <c:pt idx="0">
                  <c:v>0.13666666666666671</c:v>
                </c:pt>
                <c:pt idx="1">
                  <c:v>6.666666666666668E-2</c:v>
                </c:pt>
                <c:pt idx="2">
                  <c:v>8.3333333333333356E-2</c:v>
                </c:pt>
                <c:pt idx="3">
                  <c:v>6.666666666666668E-2</c:v>
                </c:pt>
                <c:pt idx="4">
                  <c:v>4.9999999999999996E-2</c:v>
                </c:pt>
                <c:pt idx="5">
                  <c:v>6.666666666666668E-2</c:v>
                </c:pt>
                <c:pt idx="6">
                  <c:v>4.9999999999999996E-2</c:v>
                </c:pt>
                <c:pt idx="7">
                  <c:v>8.3333333333333356E-2</c:v>
                </c:pt>
                <c:pt idx="8">
                  <c:v>8.3333333333333356E-2</c:v>
                </c:pt>
                <c:pt idx="9">
                  <c:v>0.12156862745098018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6E-4F1E-80C9-92F01DA17D42}"/>
            </c:ext>
          </c:extLst>
        </c:ser>
        <c:ser>
          <c:idx val="2"/>
          <c:order val="2"/>
          <c:tx>
            <c:strRef>
              <c:f>TOP!$E$30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TOP!$E$31:$E$40</c:f>
              <c:numCache>
                <c:formatCode>0.0</c:formatCode>
                <c:ptCount val="10"/>
                <c:pt idx="0">
                  <c:v>0.12999999999999995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0.1117647058823531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6E-4F1E-80C9-92F01DA17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8567135"/>
        <c:axId val="411954783"/>
      </c:barChart>
      <c:catAx>
        <c:axId val="4185671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411954783"/>
        <c:crosses val="autoZero"/>
        <c:auto val="1"/>
        <c:lblAlgn val="ctr"/>
        <c:lblOffset val="100"/>
        <c:tickLblSkip val="1"/>
        <c:noMultiLvlLbl val="0"/>
      </c:catAx>
      <c:valAx>
        <c:axId val="411954783"/>
        <c:scaling>
          <c:orientation val="minMax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41856713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Memory by command (MBytes) VM-12-13-centos  2023/6/4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TOP!$G$30</c:f>
              <c:strCache>
                <c:ptCount val="1"/>
                <c:pt idx="0">
                  <c:v>Min.</c:v>
                </c:pt>
              </c:strCache>
            </c:strRef>
          </c:tx>
          <c:invertIfNegative val="0"/>
          <c:cat>
            <c:strRef>
              <c:f>TOP!$B$31:$B$40</c:f>
              <c:strCache>
                <c:ptCount val="10"/>
                <c:pt idx="0">
                  <c:v>barad_agent</c:v>
                </c:pt>
                <c:pt idx="1">
                  <c:v>BT-Task</c:v>
                </c:pt>
                <c:pt idx="2">
                  <c:v>mariadbd</c:v>
                </c:pt>
                <c:pt idx="3">
                  <c:v>nmon</c:v>
                </c:pt>
                <c:pt idx="4">
                  <c:v>rcu_sched</c:v>
                </c:pt>
                <c:pt idx="5">
                  <c:v>rsyslogd</c:v>
                </c:pt>
                <c:pt idx="6">
                  <c:v>sshd</c:v>
                </c:pt>
                <c:pt idx="7">
                  <c:v>systemd-journal</c:v>
                </c:pt>
                <c:pt idx="8">
                  <c:v>YDLive</c:v>
                </c:pt>
                <c:pt idx="9">
                  <c:v>YDService</c:v>
                </c:pt>
              </c:strCache>
            </c:strRef>
          </c:cat>
          <c:val>
            <c:numRef>
              <c:f>TOP!$G$31:$G$40</c:f>
              <c:numCache>
                <c:formatCode>0</c:formatCode>
                <c:ptCount val="10"/>
                <c:pt idx="0">
                  <c:v>519872</c:v>
                </c:pt>
                <c:pt idx="1">
                  <c:v>911184</c:v>
                </c:pt>
                <c:pt idx="2">
                  <c:v>1273200</c:v>
                </c:pt>
                <c:pt idx="3">
                  <c:v>2568</c:v>
                </c:pt>
                <c:pt idx="4">
                  <c:v>0</c:v>
                </c:pt>
                <c:pt idx="5">
                  <c:v>149364</c:v>
                </c:pt>
                <c:pt idx="6">
                  <c:v>1560</c:v>
                </c:pt>
                <c:pt idx="7">
                  <c:v>728</c:v>
                </c:pt>
                <c:pt idx="8">
                  <c:v>971824</c:v>
                </c:pt>
                <c:pt idx="9">
                  <c:v>1044252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01-49F1-8FBE-22CE74CF82DB}"/>
            </c:ext>
          </c:extLst>
        </c:ser>
        <c:ser>
          <c:idx val="1"/>
          <c:order val="1"/>
          <c:tx>
            <c:strRef>
              <c:f>TOP!$H$30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val>
            <c:numRef>
              <c:f>TOP!$H$31:$H$40</c:f>
              <c:numCache>
                <c:formatCode>0</c:formatCode>
                <c:ptCount val="10"/>
                <c:pt idx="0">
                  <c:v>2945.5999999999767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73.333333333333258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01-49F1-8FBE-22CE74CF82DB}"/>
            </c:ext>
          </c:extLst>
        </c:ser>
        <c:ser>
          <c:idx val="2"/>
          <c:order val="2"/>
          <c:tx>
            <c:strRef>
              <c:f>TOP!$I$30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TOP!$I$31:$I$40</c:f>
              <c:numCache>
                <c:formatCode>0</c:formatCode>
                <c:ptCount val="10"/>
                <c:pt idx="0">
                  <c:v>4418.4000000000233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98.666666666666742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01-49F1-8FBE-22CE74CF8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8567535"/>
        <c:axId val="411966431"/>
      </c:barChart>
      <c:catAx>
        <c:axId val="4185675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411966431"/>
        <c:crosses val="autoZero"/>
        <c:auto val="1"/>
        <c:lblAlgn val="ctr"/>
        <c:lblOffset val="100"/>
        <c:tickLblSkip val="1"/>
        <c:noMultiLvlLbl val="0"/>
      </c:catAx>
      <c:valAx>
        <c:axId val="411966431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418567535"/>
        <c:crosses val="autoZero"/>
        <c:crossBetween val="between"/>
        <c:dispUnits>
          <c:builtInUnit val="thousands"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CharIO by command (bytes/sec) VM-12-13-centos  2023/6/4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TOP!$J$30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TOP!$B$31:$B$40</c:f>
              <c:strCache>
                <c:ptCount val="10"/>
                <c:pt idx="0">
                  <c:v>barad_agent</c:v>
                </c:pt>
                <c:pt idx="1">
                  <c:v>BT-Task</c:v>
                </c:pt>
                <c:pt idx="2">
                  <c:v>mariadbd</c:v>
                </c:pt>
                <c:pt idx="3">
                  <c:v>nmon</c:v>
                </c:pt>
                <c:pt idx="4">
                  <c:v>rcu_sched</c:v>
                </c:pt>
                <c:pt idx="5">
                  <c:v>rsyslogd</c:v>
                </c:pt>
                <c:pt idx="6">
                  <c:v>sshd</c:v>
                </c:pt>
                <c:pt idx="7">
                  <c:v>systemd-journal</c:v>
                </c:pt>
                <c:pt idx="8">
                  <c:v>YDLive</c:v>
                </c:pt>
                <c:pt idx="9">
                  <c:v>YDService</c:v>
                </c:pt>
              </c:strCache>
            </c:strRef>
          </c:cat>
          <c:val>
            <c:numRef>
              <c:f>TOP!$J$31:$J$40</c:f>
              <c:numCache>
                <c:formatCode>0</c:formatCode>
                <c:ptCount val="10"/>
                <c:pt idx="0">
                  <c:v>3113.7142857142858</c:v>
                </c:pt>
                <c:pt idx="1">
                  <c:v>8528</c:v>
                </c:pt>
                <c:pt idx="2">
                  <c:v>14712</c:v>
                </c:pt>
                <c:pt idx="3">
                  <c:v>684</c:v>
                </c:pt>
                <c:pt idx="4">
                  <c:v>0</c:v>
                </c:pt>
                <c:pt idx="5">
                  <c:v>60942</c:v>
                </c:pt>
                <c:pt idx="6">
                  <c:v>2973.3333333333335</c:v>
                </c:pt>
                <c:pt idx="7">
                  <c:v>101096</c:v>
                </c:pt>
                <c:pt idx="8">
                  <c:v>4300</c:v>
                </c:pt>
                <c:pt idx="9">
                  <c:v>17268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A4-41D2-996B-EAC9D311B47B}"/>
            </c:ext>
          </c:extLst>
        </c:ser>
        <c:ser>
          <c:idx val="1"/>
          <c:order val="1"/>
          <c:tx>
            <c:strRef>
              <c:f>TOP!$K$30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TOP!$K$31:$K$40</c:f>
              <c:numCache>
                <c:formatCode>0</c:formatCode>
                <c:ptCount val="10"/>
                <c:pt idx="0">
                  <c:v>105.38132815981953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6.5636180806905031E-5</c:v>
                </c:pt>
                <c:pt idx="6">
                  <c:v>545.65142002989523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A4-41D2-996B-EAC9D311B47B}"/>
            </c:ext>
          </c:extLst>
        </c:ser>
        <c:ser>
          <c:idx val="2"/>
          <c:order val="2"/>
          <c:tx>
            <c:strRef>
              <c:f>TOP!$L$30</c:f>
              <c:strCache>
                <c:ptCount val="1"/>
                <c:pt idx="0">
                  <c:v>Max.</c:v>
                </c:pt>
              </c:strCache>
            </c:strRef>
          </c:tx>
          <c:invertIfNegative val="0"/>
          <c:val>
            <c:numRef>
              <c:f>TOP!$L$31:$L$40</c:f>
              <c:numCache>
                <c:formatCode>0</c:formatCode>
                <c:ptCount val="10"/>
                <c:pt idx="0">
                  <c:v>256.90438612589469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1.9999343638191931</c:v>
                </c:pt>
                <c:pt idx="6">
                  <c:v>357.01524663677128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A4-41D2-996B-EAC9D311B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8566735"/>
        <c:axId val="411955199"/>
      </c:barChart>
      <c:catAx>
        <c:axId val="4185667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411955199"/>
        <c:crosses val="autoZero"/>
        <c:auto val="1"/>
        <c:lblAlgn val="ctr"/>
        <c:lblOffset val="100"/>
        <c:tickLblSkip val="1"/>
        <c:noMultiLvlLbl val="0"/>
      </c:catAx>
      <c:valAx>
        <c:axId val="411955199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418566735"/>
        <c:crosses val="autoZero"/>
        <c:crossBetween val="between"/>
        <c:dispUnits>
          <c:builtInUnit val="thousands"/>
          <c:dispUnitsLbl/>
        </c:dispUnits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total KB/s VM-12-13-centos  2023/6/4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DISK_SUMM!$A$9</c:f>
              <c:strCache>
                <c:ptCount val="1"/>
                <c:pt idx="0">
                  <c:v>Avg.</c:v>
                </c:pt>
              </c:strCache>
            </c:strRef>
          </c:tx>
          <c:invertIfNegative val="0"/>
          <c:cat>
            <c:strRef>
              <c:f>DISK_SUMM!$B$1:$D$1</c:f>
              <c:strCache>
                <c:ptCount val="3"/>
                <c:pt idx="0">
                  <c:v>Disk Read KB/s</c:v>
                </c:pt>
                <c:pt idx="1">
                  <c:v>Disk Write KB/s</c:v>
                </c:pt>
                <c:pt idx="2">
                  <c:v>IO/sec</c:v>
                </c:pt>
              </c:strCache>
            </c:strRef>
          </c:cat>
          <c:val>
            <c:numRef>
              <c:f>DISK_SUMM!$B$9:$D$9</c:f>
              <c:numCache>
                <c:formatCode>0.0</c:formatCode>
                <c:ptCount val="3"/>
                <c:pt idx="0">
                  <c:v>0</c:v>
                </c:pt>
                <c:pt idx="1">
                  <c:v>341.13333333333338</c:v>
                </c:pt>
                <c:pt idx="2">
                  <c:v>51.70000000000001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10-4218-85EE-225E92490568}"/>
            </c:ext>
          </c:extLst>
        </c:ser>
        <c:ser>
          <c:idx val="1"/>
          <c:order val="1"/>
          <c:tx>
            <c:strRef>
              <c:f>DISK_SUMM!$A$10</c:f>
              <c:strCache>
                <c:ptCount val="1"/>
                <c:pt idx="0">
                  <c:v>WAvg.</c:v>
                </c:pt>
              </c:strCache>
            </c:strRef>
          </c:tx>
          <c:invertIfNegative val="0"/>
          <c:val>
            <c:numRef>
              <c:f>DISK_SUMM!$B$10:$D$10</c:f>
              <c:numCache>
                <c:formatCode>0.0</c:formatCode>
                <c:ptCount val="3"/>
                <c:pt idx="0">
                  <c:v>0</c:v>
                </c:pt>
                <c:pt idx="1">
                  <c:v>580.99900983649263</c:v>
                </c:pt>
                <c:pt idx="2">
                  <c:v>135.45525467440359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0-4218-85EE-225E92490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591727"/>
        <c:axId val="412868767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DISK_SUMM!$B$11:$D$11</c:f>
              <c:numCache>
                <c:formatCode>0.0</c:formatCode>
                <c:ptCount val="3"/>
                <c:pt idx="0">
                  <c:v>0</c:v>
                </c:pt>
                <c:pt idx="1">
                  <c:v>1329.2</c:v>
                </c:pt>
                <c:pt idx="2">
                  <c:v>237.8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10-4218-85EE-225E92490568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DISK_SUMM!$B$12:$D$12</c:f>
              <c:numCache>
                <c:formatCode>0.0</c:formatCode>
                <c:ptCount val="3"/>
                <c:pt idx="0">
                  <c:v>0</c:v>
                </c:pt>
                <c:pt idx="1">
                  <c:v>59.2</c:v>
                </c:pt>
                <c:pt idx="2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10-4218-85EE-225E92490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592927"/>
        <c:axId val="412869599"/>
      </c:lineChart>
      <c:catAx>
        <c:axId val="3115917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412868767"/>
        <c:crosses val="autoZero"/>
        <c:auto val="1"/>
        <c:lblAlgn val="ctr"/>
        <c:lblOffset val="100"/>
        <c:tickLblSkip val="1"/>
        <c:noMultiLvlLbl val="0"/>
      </c:catAx>
      <c:valAx>
        <c:axId val="412868767"/>
        <c:scaling>
          <c:orientation val="minMax"/>
          <c:max val="1330.2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Avg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11591727"/>
        <c:crosses val="autoZero"/>
        <c:crossBetween val="between"/>
      </c:valAx>
      <c:valAx>
        <c:axId val="412869599"/>
        <c:scaling>
          <c:orientation val="minMax"/>
          <c:max val="1330.2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Min/Max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11592927"/>
        <c:crosses val="max"/>
        <c:crossBetween val="between"/>
      </c:valAx>
      <c:catAx>
        <c:axId val="311592927"/>
        <c:scaling>
          <c:orientation val="minMax"/>
        </c:scaling>
        <c:delete val="1"/>
        <c:axPos val="b"/>
        <c:majorTickMark val="out"/>
        <c:minorTickMark val="none"/>
        <c:tickLblPos val="nextTo"/>
        <c:crossAx val="412869599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%Processor by PID VM-12-13-centos  2023/6/4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TOP!$C$1</c:f>
              <c:strCache>
                <c:ptCount val="1"/>
                <c:pt idx="0">
                  <c:v>%CPU</c:v>
                </c:pt>
              </c:strCache>
            </c:strRef>
          </c:tx>
          <c:spPr>
            <a:ln w="19050">
              <a:noFill/>
            </a:ln>
          </c:spPr>
          <c:xVal>
            <c:numRef>
              <c:f>TOP!$B$2:$B$28</c:f>
              <c:numCache>
                <c:formatCode>General</c:formatCode>
                <c:ptCount val="27"/>
                <c:pt idx="0">
                  <c:v>3743</c:v>
                </c:pt>
                <c:pt idx="1">
                  <c:v>3743</c:v>
                </c:pt>
                <c:pt idx="2">
                  <c:v>3743</c:v>
                </c:pt>
                <c:pt idx="3">
                  <c:v>3742</c:v>
                </c:pt>
                <c:pt idx="4">
                  <c:v>3743</c:v>
                </c:pt>
                <c:pt idx="5">
                  <c:v>3742</c:v>
                </c:pt>
                <c:pt idx="6">
                  <c:v>3743</c:v>
                </c:pt>
                <c:pt idx="7">
                  <c:v>3690</c:v>
                </c:pt>
                <c:pt idx="8">
                  <c:v>3690</c:v>
                </c:pt>
                <c:pt idx="9">
                  <c:v>3180</c:v>
                </c:pt>
                <c:pt idx="10">
                  <c:v>30515</c:v>
                </c:pt>
                <c:pt idx="11">
                  <c:v>30515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1318</c:v>
                </c:pt>
                <c:pt idx="16">
                  <c:v>1318</c:v>
                </c:pt>
                <c:pt idx="17">
                  <c:v>30586</c:v>
                </c:pt>
                <c:pt idx="18">
                  <c:v>30587</c:v>
                </c:pt>
                <c:pt idx="19">
                  <c:v>30671</c:v>
                </c:pt>
                <c:pt idx="20">
                  <c:v>387</c:v>
                </c:pt>
                <c:pt idx="21">
                  <c:v>3633</c:v>
                </c:pt>
                <c:pt idx="22">
                  <c:v>3878</c:v>
                </c:pt>
                <c:pt idx="23">
                  <c:v>3878</c:v>
                </c:pt>
                <c:pt idx="24">
                  <c:v>3878</c:v>
                </c:pt>
                <c:pt idx="25">
                  <c:v>3878</c:v>
                </c:pt>
                <c:pt idx="26">
                  <c:v>3878</c:v>
                </c:pt>
              </c:numCache>
            </c:numRef>
          </c:xVal>
          <c:yVal>
            <c:numRef>
              <c:f>TOP!$C$2:$C$28</c:f>
              <c:numCache>
                <c:formatCode>General</c:formatCode>
                <c:ptCount val="27"/>
                <c:pt idx="0">
                  <c:v>1</c:v>
                </c:pt>
                <c:pt idx="1">
                  <c:v>0.2</c:v>
                </c:pt>
                <c:pt idx="2">
                  <c:v>0.8</c:v>
                </c:pt>
                <c:pt idx="3">
                  <c:v>0.2</c:v>
                </c:pt>
                <c:pt idx="4">
                  <c:v>0.6</c:v>
                </c:pt>
                <c:pt idx="5">
                  <c:v>0.2</c:v>
                </c:pt>
                <c:pt idx="6">
                  <c:v>1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1.6</c:v>
                </c:pt>
                <c:pt idx="23">
                  <c:v>1.2</c:v>
                </c:pt>
                <c:pt idx="24">
                  <c:v>1.2</c:v>
                </c:pt>
                <c:pt idx="25">
                  <c:v>1.4</c:v>
                </c:pt>
                <c:pt idx="26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35-4782-9EB4-B26EB2430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563935"/>
        <c:axId val="411960607"/>
      </c:scatterChart>
      <c:valAx>
        <c:axId val="4185639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1960607"/>
        <c:crosses val="autoZero"/>
        <c:crossBetween val="midCat"/>
      </c:valAx>
      <c:valAx>
        <c:axId val="41196060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185639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File-backed paging (kByes/sec) VM-12-13-centos 2023/6/4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VM!$H$1</c:f>
              <c:strCache>
                <c:ptCount val="1"/>
                <c:pt idx="0">
                  <c:v>pgpgin</c:v>
                </c:pt>
              </c:strCache>
            </c:strRef>
          </c:tx>
          <c:cat>
            <c:numRef>
              <c:f>VM!$A$2:$A$7</c:f>
              <c:numCache>
                <c:formatCode>h:mm:ss</c:formatCode>
                <c:ptCount val="6"/>
                <c:pt idx="0">
                  <c:v>45081.703125</c:v>
                </c:pt>
                <c:pt idx="1">
                  <c:v>45081.703182870369</c:v>
                </c:pt>
                <c:pt idx="2">
                  <c:v>45081.703240740739</c:v>
                </c:pt>
                <c:pt idx="3">
                  <c:v>45081.703298611108</c:v>
                </c:pt>
                <c:pt idx="4">
                  <c:v>45081.703356481485</c:v>
                </c:pt>
                <c:pt idx="5">
                  <c:v>45081.703414351854</c:v>
                </c:pt>
              </c:numCache>
            </c:numRef>
          </c:cat>
          <c:val>
            <c:numRef>
              <c:f>VM!$H$2:$H$7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70-4BAB-8256-6E21BF8DC242}"/>
            </c:ext>
          </c:extLst>
        </c:ser>
        <c:ser>
          <c:idx val="1"/>
          <c:order val="1"/>
          <c:tx>
            <c:strRef>
              <c:f>VM!$I$1</c:f>
              <c:strCache>
                <c:ptCount val="1"/>
                <c:pt idx="0">
                  <c:v>pgpgout</c:v>
                </c:pt>
              </c:strCache>
            </c:strRef>
          </c:tx>
          <c:val>
            <c:numRef>
              <c:f>VM!$I$2:$I$7</c:f>
              <c:numCache>
                <c:formatCode>General</c:formatCode>
                <c:ptCount val="6"/>
                <c:pt idx="0">
                  <c:v>732</c:v>
                </c:pt>
                <c:pt idx="1">
                  <c:v>576</c:v>
                </c:pt>
                <c:pt idx="2">
                  <c:v>148</c:v>
                </c:pt>
                <c:pt idx="3">
                  <c:v>444</c:v>
                </c:pt>
                <c:pt idx="4">
                  <c:v>252</c:v>
                </c:pt>
                <c:pt idx="5">
                  <c:v>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70-4BAB-8256-6E21BF8DC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563935"/>
        <c:axId val="305933183"/>
      </c:areaChart>
      <c:catAx>
        <c:axId val="418563935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05933183"/>
        <c:crosses val="autoZero"/>
        <c:auto val="0"/>
        <c:lblAlgn val="ctr"/>
        <c:lblOffset val="100"/>
        <c:noMultiLvlLbl val="0"/>
      </c:catAx>
      <c:valAx>
        <c:axId val="305933183"/>
        <c:scaling>
          <c:orientation val="minMax"/>
          <c:min val="0"/>
        </c:scaling>
        <c:delete val="0"/>
        <c:axPos val="l"/>
        <c:numFmt formatCode="0" sourceLinked="0"/>
        <c:majorTickMark val="out"/>
        <c:minorTickMark val="none"/>
        <c:tickLblPos val="nextTo"/>
        <c:crossAx val="418563935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Swap-space activity (kBytes/sec) VM-12-13-centos 2023/6/4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VM!$J$1</c:f>
              <c:strCache>
                <c:ptCount val="1"/>
                <c:pt idx="0">
                  <c:v>pswpin</c:v>
                </c:pt>
              </c:strCache>
            </c:strRef>
          </c:tx>
          <c:cat>
            <c:numRef>
              <c:f>VM!$A$2:$A$7</c:f>
              <c:numCache>
                <c:formatCode>h:mm:ss</c:formatCode>
                <c:ptCount val="6"/>
                <c:pt idx="0">
                  <c:v>45081.703125</c:v>
                </c:pt>
                <c:pt idx="1">
                  <c:v>45081.703182870369</c:v>
                </c:pt>
                <c:pt idx="2">
                  <c:v>45081.703240740739</c:v>
                </c:pt>
                <c:pt idx="3">
                  <c:v>45081.703298611108</c:v>
                </c:pt>
                <c:pt idx="4">
                  <c:v>45081.703356481485</c:v>
                </c:pt>
                <c:pt idx="5">
                  <c:v>45081.703414351854</c:v>
                </c:pt>
              </c:numCache>
            </c:numRef>
          </c:cat>
          <c:val>
            <c:numRef>
              <c:f>VM!$J$2:$J$7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4E-40DE-BF46-6187DF377D2B}"/>
            </c:ext>
          </c:extLst>
        </c:ser>
        <c:ser>
          <c:idx val="1"/>
          <c:order val="1"/>
          <c:tx>
            <c:strRef>
              <c:f>VM!$K$1</c:f>
              <c:strCache>
                <c:ptCount val="1"/>
                <c:pt idx="0">
                  <c:v>pswpout</c:v>
                </c:pt>
              </c:strCache>
            </c:strRef>
          </c:tx>
          <c:val>
            <c:numRef>
              <c:f>VM!$K$2:$K$7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4E-40DE-BF46-6187DF377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566335"/>
        <c:axId val="305938175"/>
      </c:areaChart>
      <c:catAx>
        <c:axId val="418566335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05938175"/>
        <c:crosses val="autoZero"/>
        <c:auto val="0"/>
        <c:lblAlgn val="ctr"/>
        <c:lblOffset val="100"/>
        <c:noMultiLvlLbl val="0"/>
      </c:catAx>
      <c:valAx>
        <c:axId val="305938175"/>
        <c:scaling>
          <c:orientation val="minMax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crossAx val="418566335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CPU 1 VM-12-13-centos  2023/6/4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'CPU001'!$B$1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'CPU001'!$A$2:$A$7</c:f>
              <c:numCache>
                <c:formatCode>h:mm:ss</c:formatCode>
                <c:ptCount val="6"/>
                <c:pt idx="0">
                  <c:v>45081.703125</c:v>
                </c:pt>
                <c:pt idx="1">
                  <c:v>45081.703182870369</c:v>
                </c:pt>
                <c:pt idx="2">
                  <c:v>45081.703240740739</c:v>
                </c:pt>
                <c:pt idx="3">
                  <c:v>45081.703298611108</c:v>
                </c:pt>
                <c:pt idx="4">
                  <c:v>45081.703356481485</c:v>
                </c:pt>
                <c:pt idx="5">
                  <c:v>45081.703414351854</c:v>
                </c:pt>
              </c:numCache>
            </c:numRef>
          </c:cat>
          <c:val>
            <c:numRef>
              <c:f>'CPU001'!$B$2:$B$7</c:f>
              <c:numCache>
                <c:formatCode>General</c:formatCode>
                <c:ptCount val="6"/>
                <c:pt idx="0">
                  <c:v>2.8</c:v>
                </c:pt>
                <c:pt idx="1">
                  <c:v>4</c:v>
                </c:pt>
                <c:pt idx="2">
                  <c:v>0.6</c:v>
                </c:pt>
                <c:pt idx="3">
                  <c:v>1</c:v>
                </c:pt>
                <c:pt idx="4">
                  <c:v>0.4</c:v>
                </c:pt>
                <c:pt idx="5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80-4A08-A9AB-D6054ADE92AB}"/>
            </c:ext>
          </c:extLst>
        </c:ser>
        <c:ser>
          <c:idx val="1"/>
          <c:order val="1"/>
          <c:tx>
            <c:strRef>
              <c:f>'CPU001'!$C$1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'CPU001'!$A$2:$A$7</c:f>
              <c:numCache>
                <c:formatCode>h:mm:ss</c:formatCode>
                <c:ptCount val="6"/>
                <c:pt idx="0">
                  <c:v>45081.703125</c:v>
                </c:pt>
                <c:pt idx="1">
                  <c:v>45081.703182870369</c:v>
                </c:pt>
                <c:pt idx="2">
                  <c:v>45081.703240740739</c:v>
                </c:pt>
                <c:pt idx="3">
                  <c:v>45081.703298611108</c:v>
                </c:pt>
                <c:pt idx="4">
                  <c:v>45081.703356481485</c:v>
                </c:pt>
                <c:pt idx="5">
                  <c:v>45081.703414351854</c:v>
                </c:pt>
              </c:numCache>
            </c:numRef>
          </c:cat>
          <c:val>
            <c:numRef>
              <c:f>'CPU001'!$C$2:$C$7</c:f>
              <c:numCache>
                <c:formatCode>General</c:formatCode>
                <c:ptCount val="6"/>
                <c:pt idx="0">
                  <c:v>5.6</c:v>
                </c:pt>
                <c:pt idx="1">
                  <c:v>1.2</c:v>
                </c:pt>
                <c:pt idx="2">
                  <c:v>0.8</c:v>
                </c:pt>
                <c:pt idx="3">
                  <c:v>1</c:v>
                </c:pt>
                <c:pt idx="4">
                  <c:v>0.6</c:v>
                </c:pt>
                <c:pt idx="5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80-4A08-A9AB-D6054ADE92AB}"/>
            </c:ext>
          </c:extLst>
        </c:ser>
        <c:ser>
          <c:idx val="2"/>
          <c:order val="2"/>
          <c:tx>
            <c:strRef>
              <c:f>'CPU001'!$D$1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'CPU001'!$A$2:$A$7</c:f>
              <c:numCache>
                <c:formatCode>h:mm:ss</c:formatCode>
                <c:ptCount val="6"/>
                <c:pt idx="0">
                  <c:v>45081.703125</c:v>
                </c:pt>
                <c:pt idx="1">
                  <c:v>45081.703182870369</c:v>
                </c:pt>
                <c:pt idx="2">
                  <c:v>45081.703240740739</c:v>
                </c:pt>
                <c:pt idx="3">
                  <c:v>45081.703298611108</c:v>
                </c:pt>
                <c:pt idx="4">
                  <c:v>45081.703356481485</c:v>
                </c:pt>
                <c:pt idx="5">
                  <c:v>45081.703414351854</c:v>
                </c:pt>
              </c:numCache>
            </c:numRef>
          </c:cat>
          <c:val>
            <c:numRef>
              <c:f>'CPU001'!$D$2:$D$7</c:f>
              <c:numCache>
                <c:formatCode>General</c:formatCode>
                <c:ptCount val="6"/>
                <c:pt idx="0">
                  <c:v>0.9</c:v>
                </c:pt>
                <c:pt idx="1">
                  <c:v>0.6</c:v>
                </c:pt>
                <c:pt idx="2">
                  <c:v>0.2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80-4A08-A9AB-D6054ADE92AB}"/>
            </c:ext>
          </c:extLst>
        </c:ser>
        <c:ser>
          <c:idx val="3"/>
          <c:order val="3"/>
          <c:tx>
            <c:strRef>
              <c:f>'CPU001'!$E$1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'CPU001'!$A$2:$A$7</c:f>
              <c:numCache>
                <c:formatCode>h:mm:ss</c:formatCode>
                <c:ptCount val="6"/>
                <c:pt idx="0">
                  <c:v>45081.703125</c:v>
                </c:pt>
                <c:pt idx="1">
                  <c:v>45081.703182870369</c:v>
                </c:pt>
                <c:pt idx="2">
                  <c:v>45081.703240740739</c:v>
                </c:pt>
                <c:pt idx="3">
                  <c:v>45081.703298611108</c:v>
                </c:pt>
                <c:pt idx="4">
                  <c:v>45081.703356481485</c:v>
                </c:pt>
                <c:pt idx="5">
                  <c:v>45081.703414351854</c:v>
                </c:pt>
              </c:numCache>
            </c:numRef>
          </c:cat>
          <c:val>
            <c:numRef>
              <c:f>'CPU001'!$E$2:$E$7</c:f>
              <c:numCache>
                <c:formatCode>General</c:formatCode>
                <c:ptCount val="6"/>
                <c:pt idx="0">
                  <c:v>90.7</c:v>
                </c:pt>
                <c:pt idx="1">
                  <c:v>94.2</c:v>
                </c:pt>
                <c:pt idx="2">
                  <c:v>98.4</c:v>
                </c:pt>
                <c:pt idx="3">
                  <c:v>97.4</c:v>
                </c:pt>
                <c:pt idx="4">
                  <c:v>98.4</c:v>
                </c:pt>
                <c:pt idx="5">
                  <c:v>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80-4A08-A9AB-D6054ADE92AB}"/>
            </c:ext>
          </c:extLst>
        </c:ser>
        <c:ser>
          <c:idx val="4"/>
          <c:order val="4"/>
          <c:tx>
            <c:strRef>
              <c:f>'CPU001'!$F$1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'CPU001'!$A$2:$A$7</c:f>
              <c:numCache>
                <c:formatCode>h:mm:ss</c:formatCode>
                <c:ptCount val="6"/>
                <c:pt idx="0">
                  <c:v>45081.703125</c:v>
                </c:pt>
                <c:pt idx="1">
                  <c:v>45081.703182870369</c:v>
                </c:pt>
                <c:pt idx="2">
                  <c:v>45081.703240740739</c:v>
                </c:pt>
                <c:pt idx="3">
                  <c:v>45081.703298611108</c:v>
                </c:pt>
                <c:pt idx="4">
                  <c:v>45081.703356481485</c:v>
                </c:pt>
                <c:pt idx="5">
                  <c:v>45081.703414351854</c:v>
                </c:pt>
              </c:numCache>
            </c:numRef>
          </c:cat>
          <c:val>
            <c:numRef>
              <c:f>'CPU001'!$F$2:$F$7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180-4A08-A9AB-D6054ADE9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16593263"/>
        <c:axId val="412851295"/>
      </c:barChart>
      <c:catAx>
        <c:axId val="316593263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412851295"/>
        <c:crosses val="autoZero"/>
        <c:auto val="0"/>
        <c:lblAlgn val="ctr"/>
        <c:lblOffset val="100"/>
        <c:noMultiLvlLbl val="0"/>
      </c:catAx>
      <c:valAx>
        <c:axId val="412851295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Utilization (%)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16593263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CPU 2 VM-12-13-centos  2023/6/4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'CPU002'!$B$1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'CPU002'!$A$2:$A$7</c:f>
              <c:numCache>
                <c:formatCode>h:mm:ss</c:formatCode>
                <c:ptCount val="6"/>
                <c:pt idx="0">
                  <c:v>45081.703125</c:v>
                </c:pt>
                <c:pt idx="1">
                  <c:v>45081.703182870369</c:v>
                </c:pt>
                <c:pt idx="2">
                  <c:v>45081.703240740739</c:v>
                </c:pt>
                <c:pt idx="3">
                  <c:v>45081.703298611108</c:v>
                </c:pt>
                <c:pt idx="4">
                  <c:v>45081.703356481485</c:v>
                </c:pt>
                <c:pt idx="5">
                  <c:v>45081.703414351854</c:v>
                </c:pt>
              </c:numCache>
            </c:numRef>
          </c:cat>
          <c:val>
            <c:numRef>
              <c:f>'CPU002'!$B$2:$B$7</c:f>
              <c:numCache>
                <c:formatCode>General</c:formatCode>
                <c:ptCount val="6"/>
                <c:pt idx="0">
                  <c:v>2.8</c:v>
                </c:pt>
                <c:pt idx="1">
                  <c:v>1</c:v>
                </c:pt>
                <c:pt idx="2">
                  <c:v>3.6</c:v>
                </c:pt>
                <c:pt idx="3">
                  <c:v>1</c:v>
                </c:pt>
                <c:pt idx="4">
                  <c:v>0.4</c:v>
                </c:pt>
                <c:pt idx="5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0D-43DF-9D8D-73EC3F86F61F}"/>
            </c:ext>
          </c:extLst>
        </c:ser>
        <c:ser>
          <c:idx val="1"/>
          <c:order val="1"/>
          <c:tx>
            <c:strRef>
              <c:f>'CPU002'!$C$1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'CPU002'!$A$2:$A$7</c:f>
              <c:numCache>
                <c:formatCode>h:mm:ss</c:formatCode>
                <c:ptCount val="6"/>
                <c:pt idx="0">
                  <c:v>45081.703125</c:v>
                </c:pt>
                <c:pt idx="1">
                  <c:v>45081.703182870369</c:v>
                </c:pt>
                <c:pt idx="2">
                  <c:v>45081.703240740739</c:v>
                </c:pt>
                <c:pt idx="3">
                  <c:v>45081.703298611108</c:v>
                </c:pt>
                <c:pt idx="4">
                  <c:v>45081.703356481485</c:v>
                </c:pt>
                <c:pt idx="5">
                  <c:v>45081.703414351854</c:v>
                </c:pt>
              </c:numCache>
            </c:numRef>
          </c:cat>
          <c:val>
            <c:numRef>
              <c:f>'CPU002'!$C$2:$C$7</c:f>
              <c:numCache>
                <c:formatCode>General</c:formatCode>
                <c:ptCount val="6"/>
                <c:pt idx="0">
                  <c:v>4.5999999999999996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0.4</c:v>
                </c:pt>
                <c:pt idx="5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0D-43DF-9D8D-73EC3F86F61F}"/>
            </c:ext>
          </c:extLst>
        </c:ser>
        <c:ser>
          <c:idx val="2"/>
          <c:order val="2"/>
          <c:tx>
            <c:strRef>
              <c:f>'CPU002'!$D$1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'CPU002'!$A$2:$A$7</c:f>
              <c:numCache>
                <c:formatCode>h:mm:ss</c:formatCode>
                <c:ptCount val="6"/>
                <c:pt idx="0">
                  <c:v>45081.703125</c:v>
                </c:pt>
                <c:pt idx="1">
                  <c:v>45081.703182870369</c:v>
                </c:pt>
                <c:pt idx="2">
                  <c:v>45081.703240740739</c:v>
                </c:pt>
                <c:pt idx="3">
                  <c:v>45081.703298611108</c:v>
                </c:pt>
                <c:pt idx="4">
                  <c:v>45081.703356481485</c:v>
                </c:pt>
                <c:pt idx="5">
                  <c:v>45081.703414351854</c:v>
                </c:pt>
              </c:numCache>
            </c:numRef>
          </c:cat>
          <c:val>
            <c:numRef>
              <c:f>'CPU002'!$D$2:$D$7</c:f>
              <c:numCache>
                <c:formatCode>General</c:formatCode>
                <c:ptCount val="6"/>
                <c:pt idx="0">
                  <c:v>0</c:v>
                </c:pt>
                <c:pt idx="1">
                  <c:v>0.4</c:v>
                </c:pt>
                <c:pt idx="2">
                  <c:v>0</c:v>
                </c:pt>
                <c:pt idx="3">
                  <c:v>0.4</c:v>
                </c:pt>
                <c:pt idx="4">
                  <c:v>0.2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0D-43DF-9D8D-73EC3F86F61F}"/>
            </c:ext>
          </c:extLst>
        </c:ser>
        <c:ser>
          <c:idx val="3"/>
          <c:order val="3"/>
          <c:tx>
            <c:strRef>
              <c:f>'CPU002'!$E$1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'CPU002'!$A$2:$A$7</c:f>
              <c:numCache>
                <c:formatCode>h:mm:ss</c:formatCode>
                <c:ptCount val="6"/>
                <c:pt idx="0">
                  <c:v>45081.703125</c:v>
                </c:pt>
                <c:pt idx="1">
                  <c:v>45081.703182870369</c:v>
                </c:pt>
                <c:pt idx="2">
                  <c:v>45081.703240740739</c:v>
                </c:pt>
                <c:pt idx="3">
                  <c:v>45081.703298611108</c:v>
                </c:pt>
                <c:pt idx="4">
                  <c:v>45081.703356481485</c:v>
                </c:pt>
                <c:pt idx="5">
                  <c:v>45081.703414351854</c:v>
                </c:pt>
              </c:numCache>
            </c:numRef>
          </c:cat>
          <c:val>
            <c:numRef>
              <c:f>'CPU002'!$E$2:$E$7</c:f>
              <c:numCache>
                <c:formatCode>General</c:formatCode>
                <c:ptCount val="6"/>
                <c:pt idx="0">
                  <c:v>92.6</c:v>
                </c:pt>
                <c:pt idx="1">
                  <c:v>97.6</c:v>
                </c:pt>
                <c:pt idx="2">
                  <c:v>95.4</c:v>
                </c:pt>
                <c:pt idx="3">
                  <c:v>97.6</c:v>
                </c:pt>
                <c:pt idx="4">
                  <c:v>99</c:v>
                </c:pt>
                <c:pt idx="5">
                  <c:v>98.4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00D-43DF-9D8D-73EC3F86F61F}"/>
            </c:ext>
          </c:extLst>
        </c:ser>
        <c:ser>
          <c:idx val="4"/>
          <c:order val="4"/>
          <c:tx>
            <c:strRef>
              <c:f>'CPU002'!$F$1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'CPU002'!$A$2:$A$7</c:f>
              <c:numCache>
                <c:formatCode>h:mm:ss</c:formatCode>
                <c:ptCount val="6"/>
                <c:pt idx="0">
                  <c:v>45081.703125</c:v>
                </c:pt>
                <c:pt idx="1">
                  <c:v>45081.703182870369</c:v>
                </c:pt>
                <c:pt idx="2">
                  <c:v>45081.703240740739</c:v>
                </c:pt>
                <c:pt idx="3">
                  <c:v>45081.703298611108</c:v>
                </c:pt>
                <c:pt idx="4">
                  <c:v>45081.703356481485</c:v>
                </c:pt>
                <c:pt idx="5">
                  <c:v>45081.703414351854</c:v>
                </c:pt>
              </c:numCache>
            </c:numRef>
          </c:cat>
          <c:val>
            <c:numRef>
              <c:f>'CPU002'!$F$2:$F$7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00D-43DF-9D8D-73EC3F86F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16594063"/>
        <c:axId val="412860447"/>
      </c:barChart>
      <c:catAx>
        <c:axId val="316594063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412860447"/>
        <c:crosses val="autoZero"/>
        <c:auto val="0"/>
        <c:lblAlgn val="ctr"/>
        <c:lblOffset val="100"/>
        <c:noMultiLvlLbl val="0"/>
      </c:catAx>
      <c:valAx>
        <c:axId val="412860447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Utilization (%)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16594063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CPU Total VM-12-13-centos  2023/6/4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CPU_ALL!$B$1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CPU_ALL!$A$2:$A$7</c:f>
              <c:numCache>
                <c:formatCode>h:mm:ss</c:formatCode>
                <c:ptCount val="6"/>
                <c:pt idx="0">
                  <c:v>45081.703125</c:v>
                </c:pt>
                <c:pt idx="1">
                  <c:v>45081.703182870369</c:v>
                </c:pt>
                <c:pt idx="2">
                  <c:v>45081.703240740739</c:v>
                </c:pt>
                <c:pt idx="3">
                  <c:v>45081.703298611108</c:v>
                </c:pt>
                <c:pt idx="4">
                  <c:v>45081.703356481485</c:v>
                </c:pt>
                <c:pt idx="5">
                  <c:v>45081.703414351854</c:v>
                </c:pt>
              </c:numCache>
            </c:numRef>
          </c:cat>
          <c:val>
            <c:numRef>
              <c:f>CPU_ALL!$B$2:$B$7</c:f>
              <c:numCache>
                <c:formatCode>General</c:formatCode>
                <c:ptCount val="6"/>
                <c:pt idx="0">
                  <c:v>3.2</c:v>
                </c:pt>
                <c:pt idx="1">
                  <c:v>2.4</c:v>
                </c:pt>
                <c:pt idx="2">
                  <c:v>2.2000000000000002</c:v>
                </c:pt>
                <c:pt idx="3">
                  <c:v>0.9</c:v>
                </c:pt>
                <c:pt idx="4">
                  <c:v>0.4</c:v>
                </c:pt>
                <c:pt idx="5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5A-41BF-8B78-D551BA886C4D}"/>
            </c:ext>
          </c:extLst>
        </c:ser>
        <c:ser>
          <c:idx val="1"/>
          <c:order val="1"/>
          <c:tx>
            <c:strRef>
              <c:f>CPU_ALL!$C$1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CPU_ALL!$A$2:$A$7</c:f>
              <c:numCache>
                <c:formatCode>h:mm:ss</c:formatCode>
                <c:ptCount val="6"/>
                <c:pt idx="0">
                  <c:v>45081.703125</c:v>
                </c:pt>
                <c:pt idx="1">
                  <c:v>45081.703182870369</c:v>
                </c:pt>
                <c:pt idx="2">
                  <c:v>45081.703240740739</c:v>
                </c:pt>
                <c:pt idx="3">
                  <c:v>45081.703298611108</c:v>
                </c:pt>
                <c:pt idx="4">
                  <c:v>45081.703356481485</c:v>
                </c:pt>
                <c:pt idx="5">
                  <c:v>45081.703414351854</c:v>
                </c:pt>
              </c:numCache>
            </c:numRef>
          </c:cat>
          <c:val>
            <c:numRef>
              <c:f>CPU_ALL!$C$2:$C$7</c:f>
              <c:numCache>
                <c:formatCode>General</c:formatCode>
                <c:ptCount val="6"/>
                <c:pt idx="0">
                  <c:v>4.5999999999999996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0.6</c:v>
                </c:pt>
                <c:pt idx="5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5A-41BF-8B78-D551BA886C4D}"/>
            </c:ext>
          </c:extLst>
        </c:ser>
        <c:ser>
          <c:idx val="2"/>
          <c:order val="2"/>
          <c:tx>
            <c:strRef>
              <c:f>CPU_ALL!$D$1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CPU_ALL!$A$2:$A$7</c:f>
              <c:numCache>
                <c:formatCode>h:mm:ss</c:formatCode>
                <c:ptCount val="6"/>
                <c:pt idx="0">
                  <c:v>45081.703125</c:v>
                </c:pt>
                <c:pt idx="1">
                  <c:v>45081.703182870369</c:v>
                </c:pt>
                <c:pt idx="2">
                  <c:v>45081.703240740739</c:v>
                </c:pt>
                <c:pt idx="3">
                  <c:v>45081.703298611108</c:v>
                </c:pt>
                <c:pt idx="4">
                  <c:v>45081.703356481485</c:v>
                </c:pt>
                <c:pt idx="5">
                  <c:v>45081.703414351854</c:v>
                </c:pt>
              </c:numCache>
            </c:numRef>
          </c:cat>
          <c:val>
            <c:numRef>
              <c:f>CPU_ALL!$D$2:$D$7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0.1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5A-41BF-8B78-D551BA886C4D}"/>
            </c:ext>
          </c:extLst>
        </c:ser>
        <c:ser>
          <c:idx val="3"/>
          <c:order val="3"/>
          <c:tx>
            <c:strRef>
              <c:f>CPU_ALL!$E$1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CPU_ALL!$A$2:$A$7</c:f>
              <c:numCache>
                <c:formatCode>h:mm:ss</c:formatCode>
                <c:ptCount val="6"/>
                <c:pt idx="0">
                  <c:v>45081.703125</c:v>
                </c:pt>
                <c:pt idx="1">
                  <c:v>45081.703182870369</c:v>
                </c:pt>
                <c:pt idx="2">
                  <c:v>45081.703240740739</c:v>
                </c:pt>
                <c:pt idx="3">
                  <c:v>45081.703298611108</c:v>
                </c:pt>
                <c:pt idx="4">
                  <c:v>45081.703356481485</c:v>
                </c:pt>
                <c:pt idx="5">
                  <c:v>45081.703414351854</c:v>
                </c:pt>
              </c:numCache>
            </c:numRef>
          </c:cat>
          <c:val>
            <c:numRef>
              <c:f>CPU_ALL!$E$2:$E$7</c:f>
              <c:numCache>
                <c:formatCode>General</c:formatCode>
                <c:ptCount val="6"/>
                <c:pt idx="0">
                  <c:v>92.1</c:v>
                </c:pt>
                <c:pt idx="1">
                  <c:v>96.1</c:v>
                </c:pt>
                <c:pt idx="2">
                  <c:v>96.7</c:v>
                </c:pt>
                <c:pt idx="3">
                  <c:v>97.6</c:v>
                </c:pt>
                <c:pt idx="4">
                  <c:v>98.6</c:v>
                </c:pt>
                <c:pt idx="5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5A-41BF-8B78-D551BA886C4D}"/>
            </c:ext>
          </c:extLst>
        </c:ser>
        <c:ser>
          <c:idx val="4"/>
          <c:order val="4"/>
          <c:tx>
            <c:strRef>
              <c:f>CPU_ALL!$F$1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CPU_ALL!$A$2:$A$7</c:f>
              <c:numCache>
                <c:formatCode>h:mm:ss</c:formatCode>
                <c:ptCount val="6"/>
                <c:pt idx="0">
                  <c:v>45081.703125</c:v>
                </c:pt>
                <c:pt idx="1">
                  <c:v>45081.703182870369</c:v>
                </c:pt>
                <c:pt idx="2">
                  <c:v>45081.703240740739</c:v>
                </c:pt>
                <c:pt idx="3">
                  <c:v>45081.703298611108</c:v>
                </c:pt>
                <c:pt idx="4">
                  <c:v>45081.703356481485</c:v>
                </c:pt>
                <c:pt idx="5">
                  <c:v>45081.703414351854</c:v>
                </c:pt>
              </c:numCache>
            </c:numRef>
          </c:cat>
          <c:val>
            <c:numRef>
              <c:f>CPU_ALL!$F$2:$F$7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25A-41BF-8B78-D551BA886C4D}"/>
            </c:ext>
          </c:extLst>
        </c:ser>
        <c:ser>
          <c:idx val="5"/>
          <c:order val="5"/>
          <c:tx>
            <c:strRef>
              <c:f>CPU_ALL!$G$1</c:f>
              <c:strCache>
                <c:ptCount val="1"/>
                <c:pt idx="0">
                  <c:v>Busy</c:v>
                </c:pt>
              </c:strCache>
            </c:strRef>
          </c:tx>
          <c:invertIfNegative val="0"/>
          <c:cat>
            <c:numRef>
              <c:f>CPU_ALL!$A$2:$A$7</c:f>
              <c:numCache>
                <c:formatCode>h:mm:ss</c:formatCode>
                <c:ptCount val="6"/>
                <c:pt idx="0">
                  <c:v>45081.703125</c:v>
                </c:pt>
                <c:pt idx="1">
                  <c:v>45081.703182870369</c:v>
                </c:pt>
                <c:pt idx="2">
                  <c:v>45081.703240740739</c:v>
                </c:pt>
                <c:pt idx="3">
                  <c:v>45081.703298611108</c:v>
                </c:pt>
                <c:pt idx="4">
                  <c:v>45081.703356481485</c:v>
                </c:pt>
                <c:pt idx="5">
                  <c:v>45081.703414351854</c:v>
                </c:pt>
              </c:numCache>
            </c:numRef>
          </c:cat>
          <c:val>
            <c:numRef>
              <c:f>CPU_ALL!$G$2:$G$7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225A-41BF-8B78-D551BA886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16594463"/>
        <c:axId val="412855455"/>
      </c:barChart>
      <c:catAx>
        <c:axId val="316594463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412855455"/>
        <c:crosses val="autoZero"/>
        <c:auto val="0"/>
        <c:lblAlgn val="ctr"/>
        <c:lblOffset val="100"/>
        <c:noMultiLvlLbl val="0"/>
      </c:catAx>
      <c:valAx>
        <c:axId val="412855455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Utilization (%)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16594463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CPU by Processor VM-12-13-centos  2023/6/4    (0 threads not shown)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CPU_SUMM!$B$1</c:f>
              <c:strCache>
                <c:ptCount val="1"/>
                <c:pt idx="0">
                  <c:v>User%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CPU_SUMM!$A$2:$A$3</c:f>
              <c:strCache>
                <c:ptCount val="2"/>
                <c:pt idx="0">
                  <c:v>CPU001</c:v>
                </c:pt>
                <c:pt idx="1">
                  <c:v>CPU002</c:v>
                </c:pt>
              </c:strCache>
            </c:strRef>
          </c:cat>
          <c:val>
            <c:numRef>
              <c:f>CPU_SUMM!$B$2:$B$3</c:f>
              <c:numCache>
                <c:formatCode>#0.0</c:formatCode>
                <c:ptCount val="2"/>
                <c:pt idx="0">
                  <c:v>1.5999999999999999</c:v>
                </c:pt>
                <c:pt idx="1">
                  <c:v>1.5666666666666667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B2-46EB-B8FA-4B74A68601C1}"/>
            </c:ext>
          </c:extLst>
        </c:ser>
        <c:ser>
          <c:idx val="1"/>
          <c:order val="1"/>
          <c:tx>
            <c:strRef>
              <c:f>CPU_SUMM!$C$1</c:f>
              <c:strCache>
                <c:ptCount val="1"/>
                <c:pt idx="0">
                  <c:v>Sys%</c:v>
                </c:pt>
              </c:strCache>
            </c:strRef>
          </c:tx>
          <c:spPr>
            <a:solidFill>
              <a:srgbClr val="800000"/>
            </a:solidFill>
          </c:spPr>
          <c:invertIfNegative val="0"/>
          <c:cat>
            <c:strRef>
              <c:f>CPU_SUMM!$A$2:$A$3</c:f>
              <c:strCache>
                <c:ptCount val="2"/>
                <c:pt idx="0">
                  <c:v>CPU001</c:v>
                </c:pt>
                <c:pt idx="1">
                  <c:v>CPU002</c:v>
                </c:pt>
              </c:strCache>
            </c:strRef>
          </c:cat>
          <c:val>
            <c:numRef>
              <c:f>CPU_SUMM!$C$2:$C$3</c:f>
              <c:numCache>
                <c:formatCode>#0.0</c:formatCode>
                <c:ptCount val="2"/>
                <c:pt idx="0">
                  <c:v>1.6666666666666667</c:v>
                </c:pt>
                <c:pt idx="1">
                  <c:v>1.4666666666666668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B2-46EB-B8FA-4B74A68601C1}"/>
            </c:ext>
          </c:extLst>
        </c:ser>
        <c:ser>
          <c:idx val="2"/>
          <c:order val="2"/>
          <c:tx>
            <c:strRef>
              <c:f>CPU_SUMM!$D$1</c:f>
              <c:strCache>
                <c:ptCount val="1"/>
                <c:pt idx="0">
                  <c:v>Wait%</c:v>
                </c:pt>
              </c:strCache>
            </c:strRef>
          </c:tx>
          <c:spPr>
            <a:solidFill>
              <a:srgbClr val="008040"/>
            </a:solidFill>
          </c:spPr>
          <c:invertIfNegative val="0"/>
          <c:cat>
            <c:strRef>
              <c:f>CPU_SUMM!$A$2:$A$3</c:f>
              <c:strCache>
                <c:ptCount val="2"/>
                <c:pt idx="0">
                  <c:v>CPU001</c:v>
                </c:pt>
                <c:pt idx="1">
                  <c:v>CPU002</c:v>
                </c:pt>
              </c:strCache>
            </c:strRef>
          </c:cat>
          <c:val>
            <c:numRef>
              <c:f>CPU_SUMM!$D$2:$D$3</c:f>
              <c:numCache>
                <c:formatCode>#0.0</c:formatCode>
                <c:ptCount val="2"/>
                <c:pt idx="0">
                  <c:v>0.58333333333333337</c:v>
                </c:pt>
                <c:pt idx="1">
                  <c:v>0.19999999999999998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B2-46EB-B8FA-4B74A6860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9919151"/>
        <c:axId val="302747903"/>
      </c:barChart>
      <c:catAx>
        <c:axId val="4699191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302747903"/>
        <c:crosses val="autoZero"/>
        <c:auto val="1"/>
        <c:lblAlgn val="ctr"/>
        <c:lblOffset val="100"/>
        <c:tickLblSkip val="1"/>
        <c:noMultiLvlLbl val="0"/>
      </c:catAx>
      <c:valAx>
        <c:axId val="302747903"/>
        <c:scaling>
          <c:orientation val="minMax"/>
          <c:max val="10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469919151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Block Size VM-12-13-centos  2023/6/4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DISKBSIZE!$B$1:$D$1</c:f>
              <c:strCache>
                <c:ptCount val="3"/>
                <c:pt idx="0">
                  <c:v>vda</c:v>
                </c:pt>
                <c:pt idx="1">
                  <c:v>vda1</c:v>
                </c:pt>
                <c:pt idx="2">
                  <c:v>sr0</c:v>
                </c:pt>
              </c:strCache>
            </c:strRef>
          </c:cat>
          <c:val>
            <c:numRef>
              <c:f>DISKBSIZE!$B$9:$D$9</c:f>
              <c:numCache>
                <c:formatCode>0.0</c:formatCode>
                <c:ptCount val="3"/>
                <c:pt idx="0">
                  <c:v>11.266666666666666</c:v>
                </c:pt>
                <c:pt idx="1">
                  <c:v>11.266666666666666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20-4619-B938-0761E4F89859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DISKBSIZE!$B$10:$D$10</c:f>
              <c:numCache>
                <c:formatCode>0.0</c:formatCode>
                <c:ptCount val="3"/>
                <c:pt idx="0">
                  <c:v>1.7925049309664729</c:v>
                </c:pt>
                <c:pt idx="1">
                  <c:v>1.7925049309664729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20-4619-B938-0761E4F89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6592463"/>
        <c:axId val="412851711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DISKBSIZE!$B$11:$D$11</c:f>
              <c:numCache>
                <c:formatCode>0.0</c:formatCode>
                <c:ptCount val="3"/>
                <c:pt idx="0">
                  <c:v>18</c:v>
                </c:pt>
                <c:pt idx="1">
                  <c:v>18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20-4619-B938-0761E4F89859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DISKBSIZE!$B$12:$D$12</c:f>
              <c:numCache>
                <c:formatCode>0.0</c:formatCode>
                <c:ptCount val="3"/>
                <c:pt idx="0">
                  <c:v>5.6</c:v>
                </c:pt>
                <c:pt idx="1">
                  <c:v>5.6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20-4619-B938-0761E4F89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204543"/>
        <c:axId val="412838815"/>
      </c:lineChart>
      <c:catAx>
        <c:axId val="3165924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412851711"/>
        <c:crosses val="autoZero"/>
        <c:auto val="1"/>
        <c:lblAlgn val="ctr"/>
        <c:lblOffset val="100"/>
        <c:tickLblSkip val="1"/>
        <c:noMultiLvlLbl val="0"/>
      </c:catAx>
      <c:valAx>
        <c:axId val="412851711"/>
        <c:scaling>
          <c:orientation val="minMax"/>
          <c:max val="19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Avg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16592463"/>
        <c:crosses val="autoZero"/>
        <c:crossBetween val="between"/>
      </c:valAx>
      <c:valAx>
        <c:axId val="412838815"/>
        <c:scaling>
          <c:orientation val="minMax"/>
          <c:max val="19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Min/Max</a:t>
                </a:r>
                <a:endParaRPr lang="zh-CN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11204543"/>
        <c:crosses val="max"/>
        <c:crossBetween val="between"/>
      </c:valAx>
      <c:catAx>
        <c:axId val="411204543"/>
        <c:scaling>
          <c:orientation val="minMax"/>
        </c:scaling>
        <c:delete val="1"/>
        <c:axPos val="b"/>
        <c:majorTickMark val="out"/>
        <c:minorTickMark val="none"/>
        <c:tickLblPos val="nextTo"/>
        <c:crossAx val="412838815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Block Size VM-12-13-centos  2023/6/4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DISKBSIZE!$B$1</c:f>
              <c:strCache>
                <c:ptCount val="1"/>
                <c:pt idx="0">
                  <c:v>vda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DISKBSIZE!$A$2:$A$7</c:f>
              <c:numCache>
                <c:formatCode>h:mm:ss</c:formatCode>
                <c:ptCount val="6"/>
                <c:pt idx="0">
                  <c:v>45081.703125</c:v>
                </c:pt>
                <c:pt idx="1">
                  <c:v>45081.703182870369</c:v>
                </c:pt>
                <c:pt idx="2">
                  <c:v>45081.703240740739</c:v>
                </c:pt>
                <c:pt idx="3">
                  <c:v>45081.703298611108</c:v>
                </c:pt>
                <c:pt idx="4">
                  <c:v>45081.703356481485</c:v>
                </c:pt>
                <c:pt idx="5">
                  <c:v>45081.703414351854</c:v>
                </c:pt>
              </c:numCache>
            </c:numRef>
          </c:cat>
          <c:val>
            <c:numRef>
              <c:f>DISKBSIZE!$B$2:$B$7</c:f>
              <c:numCache>
                <c:formatCode>General</c:formatCode>
                <c:ptCount val="6"/>
                <c:pt idx="0">
                  <c:v>5.6</c:v>
                </c:pt>
                <c:pt idx="1">
                  <c:v>7.6</c:v>
                </c:pt>
                <c:pt idx="2">
                  <c:v>16.399999999999999</c:v>
                </c:pt>
                <c:pt idx="3">
                  <c:v>10.6</c:v>
                </c:pt>
                <c:pt idx="4">
                  <c:v>18</c:v>
                </c:pt>
                <c:pt idx="5">
                  <c:v>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67-43BC-8BCC-FC34D53CAA5B}"/>
            </c:ext>
          </c:extLst>
        </c:ser>
        <c:ser>
          <c:idx val="1"/>
          <c:order val="1"/>
          <c:tx>
            <c:strRef>
              <c:f>DISKBSIZE!$C$1</c:f>
              <c:strCache>
                <c:ptCount val="1"/>
                <c:pt idx="0">
                  <c:v>vda1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DISKBSIZE!$A$2:$A$7</c:f>
              <c:numCache>
                <c:formatCode>h:mm:ss</c:formatCode>
                <c:ptCount val="6"/>
                <c:pt idx="0">
                  <c:v>45081.703125</c:v>
                </c:pt>
                <c:pt idx="1">
                  <c:v>45081.703182870369</c:v>
                </c:pt>
                <c:pt idx="2">
                  <c:v>45081.703240740739</c:v>
                </c:pt>
                <c:pt idx="3">
                  <c:v>45081.703298611108</c:v>
                </c:pt>
                <c:pt idx="4">
                  <c:v>45081.703356481485</c:v>
                </c:pt>
                <c:pt idx="5">
                  <c:v>45081.703414351854</c:v>
                </c:pt>
              </c:numCache>
            </c:numRef>
          </c:cat>
          <c:val>
            <c:numRef>
              <c:f>DISKBSIZE!$C$2:$C$7</c:f>
              <c:numCache>
                <c:formatCode>General</c:formatCode>
                <c:ptCount val="6"/>
                <c:pt idx="0">
                  <c:v>5.6</c:v>
                </c:pt>
                <c:pt idx="1">
                  <c:v>7.6</c:v>
                </c:pt>
                <c:pt idx="2">
                  <c:v>16.399999999999999</c:v>
                </c:pt>
                <c:pt idx="3">
                  <c:v>10.6</c:v>
                </c:pt>
                <c:pt idx="4">
                  <c:v>18</c:v>
                </c:pt>
                <c:pt idx="5">
                  <c:v>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67-43BC-8BCC-FC34D53CAA5B}"/>
            </c:ext>
          </c:extLst>
        </c:ser>
        <c:ser>
          <c:idx val="2"/>
          <c:order val="2"/>
          <c:tx>
            <c:strRef>
              <c:f>DISKBSIZE!$D$1</c:f>
              <c:strCache>
                <c:ptCount val="1"/>
                <c:pt idx="0">
                  <c:v>sr0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DISKBSIZE!$A$2:$A$7</c:f>
              <c:numCache>
                <c:formatCode>h:mm:ss</c:formatCode>
                <c:ptCount val="6"/>
                <c:pt idx="0">
                  <c:v>45081.703125</c:v>
                </c:pt>
                <c:pt idx="1">
                  <c:v>45081.703182870369</c:v>
                </c:pt>
                <c:pt idx="2">
                  <c:v>45081.703240740739</c:v>
                </c:pt>
                <c:pt idx="3">
                  <c:v>45081.703298611108</c:v>
                </c:pt>
                <c:pt idx="4">
                  <c:v>45081.703356481485</c:v>
                </c:pt>
                <c:pt idx="5">
                  <c:v>45081.703414351854</c:v>
                </c:pt>
              </c:numCache>
            </c:numRef>
          </c:cat>
          <c:val>
            <c:numRef>
              <c:f>DISKBSIZE!$D$2:$D$7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67-43BC-8BCC-FC34D53CA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565935"/>
        <c:axId val="412839647"/>
      </c:lineChart>
      <c:catAx>
        <c:axId val="418565935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412839647"/>
        <c:crosses val="autoZero"/>
        <c:auto val="0"/>
        <c:lblAlgn val="ctr"/>
        <c:lblOffset val="100"/>
        <c:noMultiLvlLbl val="0"/>
      </c:catAx>
      <c:valAx>
        <c:axId val="412839647"/>
        <c:scaling>
          <c:orientation val="minMax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418565935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%Busy VM-12-13-centos  2023/6/4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Avg.</c:v>
          </c:tx>
          <c:invertIfNegative val="0"/>
          <c:cat>
            <c:strRef>
              <c:f>DISKBUSY!$B$1:$D$1</c:f>
              <c:strCache>
                <c:ptCount val="3"/>
                <c:pt idx="0">
                  <c:v>vda</c:v>
                </c:pt>
                <c:pt idx="1">
                  <c:v>vda1</c:v>
                </c:pt>
                <c:pt idx="2">
                  <c:v>sr0</c:v>
                </c:pt>
              </c:strCache>
            </c:strRef>
          </c:cat>
          <c:val>
            <c:numRef>
              <c:f>DISKBUSY!$B$9:$D$9</c:f>
              <c:numCache>
                <c:formatCode>0.0</c:formatCode>
                <c:ptCount val="3"/>
                <c:pt idx="0">
                  <c:v>1.0666666666666667</c:v>
                </c:pt>
                <c:pt idx="1">
                  <c:v>1.0666666666666667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10-45EC-B217-B544D6A19CB5}"/>
            </c:ext>
          </c:extLst>
        </c:ser>
        <c:ser>
          <c:idx val="1"/>
          <c:order val="1"/>
          <c:tx>
            <c:v>WAvg.</c:v>
          </c:tx>
          <c:invertIfNegative val="0"/>
          <c:val>
            <c:numRef>
              <c:f>DISKBUSY!$B$10:$D$10</c:f>
              <c:numCache>
                <c:formatCode>0.0</c:formatCode>
                <c:ptCount val="3"/>
                <c:pt idx="0">
                  <c:v>0.17083333333333339</c:v>
                </c:pt>
                <c:pt idx="1">
                  <c:v>0.17083333333333339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0-45EC-B217-B544D6A19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8544111"/>
        <c:axId val="412843391"/>
      </c:barChart>
      <c:lineChart>
        <c:grouping val="standard"/>
        <c:varyColors val="0"/>
        <c:ser>
          <c:idx val="2"/>
          <c:order val="2"/>
          <c:tx>
            <c:v>Max</c:v>
          </c:tx>
          <c:spPr>
            <a:solidFill>
              <a:srgbClr val="008000"/>
            </a:solidFill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DISKBUSY!$B$11:$D$11</c:f>
              <c:numCache>
                <c:formatCode>0.0</c:formatCode>
                <c:ptCount val="3"/>
                <c:pt idx="0">
                  <c:v>1.8</c:v>
                </c:pt>
                <c:pt idx="1">
                  <c:v>1.8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10-45EC-B217-B544D6A19CB5}"/>
            </c:ext>
          </c:extLst>
        </c:ser>
        <c:ser>
          <c:idx val="3"/>
          <c:order val="3"/>
          <c:tx>
            <c:v>Min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DISKBUSY!$B$12:$D$12</c:f>
              <c:numCache>
                <c:formatCode>0.0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10-45EC-B217-B544D6A19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058495"/>
        <c:axId val="412844223"/>
      </c:lineChart>
      <c:catAx>
        <c:axId val="318544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412843391"/>
        <c:crosses val="autoZero"/>
        <c:auto val="1"/>
        <c:lblAlgn val="ctr"/>
        <c:lblOffset val="100"/>
        <c:tickLblSkip val="1"/>
        <c:noMultiLvlLbl val="0"/>
      </c:catAx>
      <c:valAx>
        <c:axId val="412843391"/>
        <c:scaling>
          <c:orientation val="minMax"/>
          <c:max val="2.8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Avg</a:t>
                </a:r>
                <a:endParaRPr lang="zh-CN" altLang="en-US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318544111"/>
        <c:crosses val="autoZero"/>
        <c:crossBetween val="between"/>
      </c:valAx>
      <c:valAx>
        <c:axId val="412844223"/>
        <c:scaling>
          <c:orientation val="minMax"/>
          <c:max val="2.8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Min/Max</a:t>
                </a:r>
                <a:endParaRPr lang="zh-CN" altLang="en-US"/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419058495"/>
        <c:crosses val="max"/>
        <c:crossBetween val="between"/>
      </c:valAx>
      <c:catAx>
        <c:axId val="419058495"/>
        <c:scaling>
          <c:orientation val="minMax"/>
        </c:scaling>
        <c:delete val="1"/>
        <c:axPos val="b"/>
        <c:majorTickMark val="out"/>
        <c:minorTickMark val="none"/>
        <c:tickLblPos val="nextTo"/>
        <c:crossAx val="412844223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Disk %Busy VM-12-13-centos  2023/6/4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DISKBUSY!$B$1</c:f>
              <c:strCache>
                <c:ptCount val="1"/>
                <c:pt idx="0">
                  <c:v>vda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DISKBUSY!$A$2:$A$7</c:f>
              <c:numCache>
                <c:formatCode>h:mm:ss</c:formatCode>
                <c:ptCount val="6"/>
                <c:pt idx="0">
                  <c:v>45081.703125</c:v>
                </c:pt>
                <c:pt idx="1">
                  <c:v>45081.703182870369</c:v>
                </c:pt>
                <c:pt idx="2">
                  <c:v>45081.703240740739</c:v>
                </c:pt>
                <c:pt idx="3">
                  <c:v>45081.703298611108</c:v>
                </c:pt>
                <c:pt idx="4">
                  <c:v>45081.703356481485</c:v>
                </c:pt>
                <c:pt idx="5">
                  <c:v>45081.703414351854</c:v>
                </c:pt>
              </c:numCache>
            </c:numRef>
          </c:cat>
          <c:val>
            <c:numRef>
              <c:f>DISKBUSY!$B$2:$B$7</c:f>
              <c:numCache>
                <c:formatCode>General</c:formatCode>
                <c:ptCount val="6"/>
                <c:pt idx="0">
                  <c:v>1.8</c:v>
                </c:pt>
                <c:pt idx="1">
                  <c:v>1</c:v>
                </c:pt>
                <c:pt idx="2">
                  <c:v>0.4</c:v>
                </c:pt>
                <c:pt idx="3">
                  <c:v>1.2</c:v>
                </c:pt>
                <c:pt idx="4">
                  <c:v>0.8</c:v>
                </c:pt>
                <c:pt idx="5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68-4970-8219-A4CD6F0BAED9}"/>
            </c:ext>
          </c:extLst>
        </c:ser>
        <c:ser>
          <c:idx val="1"/>
          <c:order val="1"/>
          <c:tx>
            <c:strRef>
              <c:f>DISKBUSY!$C$1</c:f>
              <c:strCache>
                <c:ptCount val="1"/>
                <c:pt idx="0">
                  <c:v>vda1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DISKBUSY!$A$2:$A$7</c:f>
              <c:numCache>
                <c:formatCode>h:mm:ss</c:formatCode>
                <c:ptCount val="6"/>
                <c:pt idx="0">
                  <c:v>45081.703125</c:v>
                </c:pt>
                <c:pt idx="1">
                  <c:v>45081.703182870369</c:v>
                </c:pt>
                <c:pt idx="2">
                  <c:v>45081.703240740739</c:v>
                </c:pt>
                <c:pt idx="3">
                  <c:v>45081.703298611108</c:v>
                </c:pt>
                <c:pt idx="4">
                  <c:v>45081.703356481485</c:v>
                </c:pt>
                <c:pt idx="5">
                  <c:v>45081.703414351854</c:v>
                </c:pt>
              </c:numCache>
            </c:numRef>
          </c:cat>
          <c:val>
            <c:numRef>
              <c:f>DISKBUSY!$C$2:$C$7</c:f>
              <c:numCache>
                <c:formatCode>General</c:formatCode>
                <c:ptCount val="6"/>
                <c:pt idx="0">
                  <c:v>1.8</c:v>
                </c:pt>
                <c:pt idx="1">
                  <c:v>1</c:v>
                </c:pt>
                <c:pt idx="2">
                  <c:v>0.4</c:v>
                </c:pt>
                <c:pt idx="3">
                  <c:v>1.2</c:v>
                </c:pt>
                <c:pt idx="4">
                  <c:v>0.8</c:v>
                </c:pt>
                <c:pt idx="5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68-4970-8219-A4CD6F0BAED9}"/>
            </c:ext>
          </c:extLst>
        </c:ser>
        <c:ser>
          <c:idx val="2"/>
          <c:order val="2"/>
          <c:tx>
            <c:strRef>
              <c:f>DISKBUSY!$D$1</c:f>
              <c:strCache>
                <c:ptCount val="1"/>
                <c:pt idx="0">
                  <c:v>sr0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DISKBUSY!$A$2:$A$7</c:f>
              <c:numCache>
                <c:formatCode>h:mm:ss</c:formatCode>
                <c:ptCount val="6"/>
                <c:pt idx="0">
                  <c:v>45081.703125</c:v>
                </c:pt>
                <c:pt idx="1">
                  <c:v>45081.703182870369</c:v>
                </c:pt>
                <c:pt idx="2">
                  <c:v>45081.703240740739</c:v>
                </c:pt>
                <c:pt idx="3">
                  <c:v>45081.703298611108</c:v>
                </c:pt>
                <c:pt idx="4">
                  <c:v>45081.703356481485</c:v>
                </c:pt>
                <c:pt idx="5">
                  <c:v>45081.703414351854</c:v>
                </c:pt>
              </c:numCache>
            </c:numRef>
          </c:cat>
          <c:val>
            <c:numRef>
              <c:f>DISKBUSY!$D$2:$D$7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68-4970-8219-A4CD6F0BA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059295"/>
        <c:axId val="412852127"/>
      </c:lineChart>
      <c:catAx>
        <c:axId val="419059295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412852127"/>
        <c:crosses val="autoZero"/>
        <c:auto val="0"/>
        <c:lblAlgn val="ctr"/>
        <c:lblOffset val="100"/>
        <c:noMultiLvlLbl val="0"/>
      </c:catAx>
      <c:valAx>
        <c:axId val="412852127"/>
        <c:scaling>
          <c:orientation val="minMax"/>
          <c:min val="0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419059295"/>
        <c:crosses val="autoZero"/>
        <c:crossBetween val="midCat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12700</xdr:rowOff>
    </xdr:from>
    <xdr:to>
      <xdr:col>26</xdr:col>
      <xdr:colOff>310514</xdr:colOff>
      <xdr:row>40</xdr:row>
      <xdr:rowOff>3175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EB2EB59-7C3E-476D-A317-3A59ED18B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8</xdr:row>
      <xdr:rowOff>12700</xdr:rowOff>
    </xdr:from>
    <xdr:to>
      <xdr:col>25</xdr:col>
      <xdr:colOff>662939</xdr:colOff>
      <xdr:row>47</xdr:row>
      <xdr:rowOff>3175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746A4BC-ECAE-43C0-8AC5-8DE27098A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8</xdr:row>
      <xdr:rowOff>12700</xdr:rowOff>
    </xdr:from>
    <xdr:to>
      <xdr:col>26</xdr:col>
      <xdr:colOff>415289</xdr:colOff>
      <xdr:row>47</xdr:row>
      <xdr:rowOff>3175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DBED3B4-A16E-4D27-BC33-B95F6862F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47</xdr:row>
      <xdr:rowOff>15875</xdr:rowOff>
    </xdr:from>
    <xdr:to>
      <xdr:col>26</xdr:col>
      <xdr:colOff>415289</xdr:colOff>
      <xdr:row>86</xdr:row>
      <xdr:rowOff>6350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50BDE97-076D-4C16-A646-FF61D482A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8</xdr:row>
      <xdr:rowOff>12700</xdr:rowOff>
    </xdr:from>
    <xdr:to>
      <xdr:col>25</xdr:col>
      <xdr:colOff>662939</xdr:colOff>
      <xdr:row>47</xdr:row>
      <xdr:rowOff>3175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5462E19-DF2A-43F6-8B9A-576A785B6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47</xdr:row>
      <xdr:rowOff>15875</xdr:rowOff>
    </xdr:from>
    <xdr:to>
      <xdr:col>25</xdr:col>
      <xdr:colOff>662939</xdr:colOff>
      <xdr:row>86</xdr:row>
      <xdr:rowOff>6350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D96C4AE-CEA5-44CB-9815-0F2A99B80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86</xdr:row>
      <xdr:rowOff>19050</xdr:rowOff>
    </xdr:from>
    <xdr:to>
      <xdr:col>25</xdr:col>
      <xdr:colOff>662939</xdr:colOff>
      <xdr:row>125</xdr:row>
      <xdr:rowOff>9525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DD17460-0AEE-411A-9B30-40B935242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8</xdr:row>
      <xdr:rowOff>12700</xdr:rowOff>
    </xdr:from>
    <xdr:to>
      <xdr:col>25</xdr:col>
      <xdr:colOff>662939</xdr:colOff>
      <xdr:row>47</xdr:row>
      <xdr:rowOff>3175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D0DD164-4053-4D62-B442-11F96269E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47</xdr:row>
      <xdr:rowOff>15875</xdr:rowOff>
    </xdr:from>
    <xdr:to>
      <xdr:col>25</xdr:col>
      <xdr:colOff>662939</xdr:colOff>
      <xdr:row>86</xdr:row>
      <xdr:rowOff>6350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3E41B10-A608-4649-A2BE-9427B9B21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8</xdr:row>
      <xdr:rowOff>12700</xdr:rowOff>
    </xdr:from>
    <xdr:to>
      <xdr:col>25</xdr:col>
      <xdr:colOff>662939</xdr:colOff>
      <xdr:row>47</xdr:row>
      <xdr:rowOff>3175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1CA46F1-E6C2-4EEE-BCCC-C37997F6C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47</xdr:row>
      <xdr:rowOff>15875</xdr:rowOff>
    </xdr:from>
    <xdr:to>
      <xdr:col>25</xdr:col>
      <xdr:colOff>662939</xdr:colOff>
      <xdr:row>86</xdr:row>
      <xdr:rowOff>6350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9BD755D-F957-4ABB-BAC4-8B035FB76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86</xdr:row>
      <xdr:rowOff>19050</xdr:rowOff>
    </xdr:from>
    <xdr:to>
      <xdr:col>25</xdr:col>
      <xdr:colOff>662939</xdr:colOff>
      <xdr:row>125</xdr:row>
      <xdr:rowOff>9525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0074890-6E53-4B43-96A7-5C6D181C2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29</xdr:row>
      <xdr:rowOff>12700</xdr:rowOff>
    </xdr:from>
    <xdr:to>
      <xdr:col>25</xdr:col>
      <xdr:colOff>167639</xdr:colOff>
      <xdr:row>68</xdr:row>
      <xdr:rowOff>3175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F86EC39-8110-49C8-827E-C74162515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68</xdr:row>
      <xdr:rowOff>15875</xdr:rowOff>
    </xdr:from>
    <xdr:to>
      <xdr:col>25</xdr:col>
      <xdr:colOff>167639</xdr:colOff>
      <xdr:row>107</xdr:row>
      <xdr:rowOff>6350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09E0FB0-4261-4035-A693-A2F9A2134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0</xdr:colOff>
      <xdr:row>107</xdr:row>
      <xdr:rowOff>19050</xdr:rowOff>
    </xdr:from>
    <xdr:to>
      <xdr:col>25</xdr:col>
      <xdr:colOff>167639</xdr:colOff>
      <xdr:row>146</xdr:row>
      <xdr:rowOff>9525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BE21EEA-C5C2-4C53-956F-8BEB211F7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146</xdr:row>
      <xdr:rowOff>22225</xdr:rowOff>
    </xdr:from>
    <xdr:to>
      <xdr:col>25</xdr:col>
      <xdr:colOff>167639</xdr:colOff>
      <xdr:row>185</xdr:row>
      <xdr:rowOff>12700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625672E-8E28-4BD1-B09A-002982963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8</xdr:row>
      <xdr:rowOff>12700</xdr:rowOff>
    </xdr:from>
    <xdr:to>
      <xdr:col>25</xdr:col>
      <xdr:colOff>662939</xdr:colOff>
      <xdr:row>47</xdr:row>
      <xdr:rowOff>3175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E98E061-341D-43E1-BB9B-AFDE4016C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47</xdr:row>
      <xdr:rowOff>15875</xdr:rowOff>
    </xdr:from>
    <xdr:to>
      <xdr:col>25</xdr:col>
      <xdr:colOff>662939</xdr:colOff>
      <xdr:row>86</xdr:row>
      <xdr:rowOff>6350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B041017-571F-4E51-9924-369E90962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8</xdr:row>
      <xdr:rowOff>12700</xdr:rowOff>
    </xdr:from>
    <xdr:to>
      <xdr:col>25</xdr:col>
      <xdr:colOff>662939</xdr:colOff>
      <xdr:row>47</xdr:row>
      <xdr:rowOff>3175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59AD3F3-C4FD-428E-ACA3-D65BA37B2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8</xdr:row>
      <xdr:rowOff>12700</xdr:rowOff>
    </xdr:from>
    <xdr:to>
      <xdr:col>25</xdr:col>
      <xdr:colOff>662939</xdr:colOff>
      <xdr:row>47</xdr:row>
      <xdr:rowOff>3175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4595824-9612-4730-8BCB-3882E4A20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8</xdr:row>
      <xdr:rowOff>12700</xdr:rowOff>
    </xdr:from>
    <xdr:to>
      <xdr:col>25</xdr:col>
      <xdr:colOff>110489</xdr:colOff>
      <xdr:row>47</xdr:row>
      <xdr:rowOff>3175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1ABA01C-2C03-473B-9BD4-DFF79EEF9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47</xdr:row>
      <xdr:rowOff>15875</xdr:rowOff>
    </xdr:from>
    <xdr:to>
      <xdr:col>25</xdr:col>
      <xdr:colOff>110489</xdr:colOff>
      <xdr:row>86</xdr:row>
      <xdr:rowOff>6350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57E5AF5-6125-4D91-B910-C6EB2F61F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8</xdr:row>
      <xdr:rowOff>12700</xdr:rowOff>
    </xdr:from>
    <xdr:to>
      <xdr:col>25</xdr:col>
      <xdr:colOff>662939</xdr:colOff>
      <xdr:row>47</xdr:row>
      <xdr:rowOff>3175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CA26F14-5AD7-4FA6-AC05-C13997A5A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3</xdr:row>
      <xdr:rowOff>12700</xdr:rowOff>
    </xdr:from>
    <xdr:to>
      <xdr:col>25</xdr:col>
      <xdr:colOff>662939</xdr:colOff>
      <xdr:row>42</xdr:row>
      <xdr:rowOff>3175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89BC2DB-6D10-490F-BE3C-A052DC70D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8</xdr:row>
      <xdr:rowOff>12700</xdr:rowOff>
    </xdr:from>
    <xdr:to>
      <xdr:col>26</xdr:col>
      <xdr:colOff>288925</xdr:colOff>
      <xdr:row>47</xdr:row>
      <xdr:rowOff>3175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9883332-00EC-4E6D-AF86-C5E850228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47</xdr:row>
      <xdr:rowOff>15875</xdr:rowOff>
    </xdr:from>
    <xdr:to>
      <xdr:col>26</xdr:col>
      <xdr:colOff>288925</xdr:colOff>
      <xdr:row>86</xdr:row>
      <xdr:rowOff>6350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480B26C-4632-4442-B2EB-DD87D6761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8</xdr:row>
      <xdr:rowOff>12700</xdr:rowOff>
    </xdr:from>
    <xdr:to>
      <xdr:col>26</xdr:col>
      <xdr:colOff>288925</xdr:colOff>
      <xdr:row>47</xdr:row>
      <xdr:rowOff>3175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D6CBE7E-5C8B-4FCF-A283-E199F44B6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47</xdr:row>
      <xdr:rowOff>15875</xdr:rowOff>
    </xdr:from>
    <xdr:to>
      <xdr:col>26</xdr:col>
      <xdr:colOff>288925</xdr:colOff>
      <xdr:row>86</xdr:row>
      <xdr:rowOff>6350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DB3BA06-43CF-4C46-A076-6B90C75D5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8</xdr:row>
      <xdr:rowOff>12700</xdr:rowOff>
    </xdr:from>
    <xdr:to>
      <xdr:col>26</xdr:col>
      <xdr:colOff>288925</xdr:colOff>
      <xdr:row>47</xdr:row>
      <xdr:rowOff>3175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8BE0D8A-3FF6-4946-92FB-2D8DCD39C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47</xdr:row>
      <xdr:rowOff>15875</xdr:rowOff>
    </xdr:from>
    <xdr:to>
      <xdr:col>26</xdr:col>
      <xdr:colOff>288925</xdr:colOff>
      <xdr:row>86</xdr:row>
      <xdr:rowOff>6350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4951C31-3293-4F68-B1C9-5BB6050B9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8</xdr:row>
      <xdr:rowOff>12700</xdr:rowOff>
    </xdr:from>
    <xdr:to>
      <xdr:col>26</xdr:col>
      <xdr:colOff>288925</xdr:colOff>
      <xdr:row>47</xdr:row>
      <xdr:rowOff>3175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7AE8859-2F76-4383-A75C-641F4CB44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47</xdr:row>
      <xdr:rowOff>15875</xdr:rowOff>
    </xdr:from>
    <xdr:to>
      <xdr:col>26</xdr:col>
      <xdr:colOff>288925</xdr:colOff>
      <xdr:row>86</xdr:row>
      <xdr:rowOff>6350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CAA83D8-9694-42BC-9323-E01825776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8</xdr:row>
      <xdr:rowOff>12700</xdr:rowOff>
    </xdr:from>
    <xdr:to>
      <xdr:col>26</xdr:col>
      <xdr:colOff>288925</xdr:colOff>
      <xdr:row>47</xdr:row>
      <xdr:rowOff>3175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8DBDD6B-389E-4209-AF06-4D801B652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47</xdr:row>
      <xdr:rowOff>15875</xdr:rowOff>
    </xdr:from>
    <xdr:to>
      <xdr:col>26</xdr:col>
      <xdr:colOff>288925</xdr:colOff>
      <xdr:row>86</xdr:row>
      <xdr:rowOff>6350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13395F7-9FB7-4219-9D6D-4A685B874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8FAA1-3A8C-4A2D-A043-677EEA05B107}">
  <dimension ref="B1:Z47"/>
  <sheetViews>
    <sheetView tabSelected="1" workbookViewId="0"/>
  </sheetViews>
  <sheetFormatPr defaultRowHeight="14.25" x14ac:dyDescent="0.2"/>
  <cols>
    <col min="6" max="6" width="4.625" customWidth="1"/>
  </cols>
  <sheetData>
    <row r="1" spans="2:7" x14ac:dyDescent="0.2">
      <c r="B1" s="2" t="s">
        <v>535</v>
      </c>
      <c r="C1">
        <v>6</v>
      </c>
      <c r="D1" s="2" t="s">
        <v>536</v>
      </c>
      <c r="E1" s="1">
        <v>0.703125</v>
      </c>
      <c r="F1" s="14" t="s">
        <v>537</v>
      </c>
      <c r="G1" s="1">
        <v>0.70341435185185175</v>
      </c>
    </row>
    <row r="2" spans="2:7" x14ac:dyDescent="0.2">
      <c r="B2" s="2"/>
      <c r="D2" s="2"/>
      <c r="E2" s="1"/>
      <c r="F2" s="14"/>
      <c r="G2" s="1"/>
    </row>
    <row r="3" spans="2:7" x14ac:dyDescent="0.2">
      <c r="B3" s="2"/>
      <c r="D3" s="2"/>
      <c r="E3" s="1"/>
      <c r="F3" s="14"/>
      <c r="G3" s="1"/>
    </row>
    <row r="4" spans="2:7" x14ac:dyDescent="0.2">
      <c r="B4" s="2"/>
      <c r="D4" s="2"/>
      <c r="E4" s="1"/>
      <c r="F4" s="14"/>
      <c r="G4" s="1"/>
    </row>
    <row r="5" spans="2:7" x14ac:dyDescent="0.2">
      <c r="B5" s="2"/>
      <c r="D5" s="2"/>
      <c r="E5" s="1"/>
      <c r="F5" s="14"/>
      <c r="G5" s="1"/>
    </row>
    <row r="6" spans="2:7" x14ac:dyDescent="0.2">
      <c r="B6" s="2"/>
      <c r="D6" s="2"/>
      <c r="E6" s="1"/>
      <c r="F6" s="14"/>
      <c r="G6" s="1"/>
    </row>
    <row r="7" spans="2:7" x14ac:dyDescent="0.2">
      <c r="B7" s="2"/>
      <c r="D7" s="2"/>
      <c r="E7" s="1"/>
      <c r="F7" s="14"/>
      <c r="G7" s="1"/>
    </row>
    <row r="8" spans="2:7" x14ac:dyDescent="0.2">
      <c r="B8" s="2"/>
      <c r="D8" s="2"/>
      <c r="E8" s="1"/>
      <c r="F8" s="14"/>
      <c r="G8" s="1"/>
    </row>
    <row r="9" spans="2:7" x14ac:dyDescent="0.2">
      <c r="B9" s="2"/>
      <c r="D9" s="2"/>
      <c r="E9" s="1"/>
      <c r="F9" s="14"/>
      <c r="G9" s="1"/>
    </row>
    <row r="10" spans="2:7" x14ac:dyDescent="0.2">
      <c r="B10" s="2"/>
      <c r="D10" s="2"/>
      <c r="E10" s="1"/>
      <c r="F10" s="14"/>
      <c r="G10" s="1"/>
    </row>
    <row r="11" spans="2:7" x14ac:dyDescent="0.2">
      <c r="B11" s="2"/>
      <c r="D11" s="2"/>
      <c r="E11" s="1"/>
      <c r="F11" s="14"/>
      <c r="G11" s="1"/>
    </row>
    <row r="12" spans="2:7" x14ac:dyDescent="0.2">
      <c r="B12" s="2"/>
      <c r="D12" s="2"/>
      <c r="E12" s="1"/>
      <c r="F12" s="14"/>
      <c r="G12" s="1"/>
    </row>
    <row r="13" spans="2:7" x14ac:dyDescent="0.2">
      <c r="B13" s="2"/>
      <c r="D13" s="2"/>
      <c r="E13" s="1"/>
      <c r="F13" s="14"/>
      <c r="G13" s="1"/>
    </row>
    <row r="14" spans="2:7" x14ac:dyDescent="0.2">
      <c r="B14" s="2"/>
      <c r="D14" s="2"/>
      <c r="E14" s="1"/>
      <c r="F14" s="14"/>
      <c r="G14" s="1"/>
    </row>
    <row r="15" spans="2:7" x14ac:dyDescent="0.2">
      <c r="B15" s="2"/>
      <c r="D15" s="2"/>
      <c r="E15" s="1"/>
      <c r="F15" s="14"/>
      <c r="G15" s="1"/>
    </row>
    <row r="16" spans="2:7" x14ac:dyDescent="0.2">
      <c r="B16" s="2"/>
      <c r="D16" s="2"/>
      <c r="E16" s="1"/>
      <c r="F16" s="14"/>
      <c r="G16" s="1"/>
    </row>
    <row r="17" spans="2:7" x14ac:dyDescent="0.2">
      <c r="B17" s="2"/>
      <c r="D17" s="2"/>
      <c r="E17" s="1"/>
      <c r="F17" s="14"/>
      <c r="G17" s="1"/>
    </row>
    <row r="18" spans="2:7" x14ac:dyDescent="0.2">
      <c r="B18" s="2"/>
      <c r="D18" s="2"/>
      <c r="E18" s="1"/>
      <c r="F18" s="14"/>
      <c r="G18" s="1"/>
    </row>
    <row r="19" spans="2:7" x14ac:dyDescent="0.2">
      <c r="B19" s="2"/>
      <c r="D19" s="2"/>
      <c r="E19" s="1"/>
      <c r="F19" s="14"/>
      <c r="G19" s="1"/>
    </row>
    <row r="20" spans="2:7" x14ac:dyDescent="0.2">
      <c r="B20" s="2"/>
      <c r="D20" s="2"/>
      <c r="E20" s="1"/>
      <c r="F20" s="14"/>
      <c r="G20" s="1"/>
    </row>
    <row r="21" spans="2:7" x14ac:dyDescent="0.2">
      <c r="B21" s="2"/>
      <c r="D21" s="2"/>
      <c r="E21" s="1"/>
      <c r="F21" s="14"/>
      <c r="G21" s="1"/>
    </row>
    <row r="22" spans="2:7" x14ac:dyDescent="0.2">
      <c r="B22" s="2"/>
      <c r="D22" s="2"/>
      <c r="E22" s="1"/>
      <c r="F22" s="14"/>
      <c r="G22" s="1"/>
    </row>
    <row r="23" spans="2:7" x14ac:dyDescent="0.2">
      <c r="B23" s="2"/>
      <c r="D23" s="2"/>
      <c r="E23" s="1"/>
      <c r="F23" s="14"/>
      <c r="G23" s="1"/>
    </row>
    <row r="24" spans="2:7" x14ac:dyDescent="0.2">
      <c r="B24" s="2"/>
      <c r="D24" s="2"/>
      <c r="E24" s="1"/>
      <c r="F24" s="14"/>
      <c r="G24" s="1"/>
    </row>
    <row r="25" spans="2:7" x14ac:dyDescent="0.2">
      <c r="B25" s="2"/>
      <c r="D25" s="2"/>
      <c r="E25" s="1"/>
      <c r="F25" s="14"/>
      <c r="G25" s="1"/>
    </row>
    <row r="26" spans="2:7" x14ac:dyDescent="0.2">
      <c r="B26" s="2"/>
      <c r="D26" s="2"/>
      <c r="E26" s="1"/>
      <c r="F26" s="14"/>
      <c r="G26" s="1"/>
    </row>
    <row r="27" spans="2:7" x14ac:dyDescent="0.2">
      <c r="B27" s="2"/>
      <c r="D27" s="2"/>
      <c r="E27" s="1"/>
      <c r="F27" s="14"/>
      <c r="G27" s="1"/>
    </row>
    <row r="28" spans="2:7" x14ac:dyDescent="0.2">
      <c r="B28" s="2"/>
      <c r="D28" s="2"/>
      <c r="E28" s="1"/>
      <c r="F28" s="14"/>
      <c r="G28" s="1"/>
    </row>
    <row r="29" spans="2:7" x14ac:dyDescent="0.2">
      <c r="B29" s="2"/>
      <c r="D29" s="2"/>
      <c r="E29" s="1"/>
      <c r="F29" s="14"/>
      <c r="G29" s="1"/>
    </row>
    <row r="30" spans="2:7" x14ac:dyDescent="0.2">
      <c r="B30" s="2"/>
      <c r="D30" s="2"/>
      <c r="E30" s="1"/>
      <c r="F30" s="14"/>
      <c r="G30" s="1"/>
    </row>
    <row r="31" spans="2:7" x14ac:dyDescent="0.2">
      <c r="B31" s="2"/>
      <c r="D31" s="2"/>
      <c r="E31" s="1"/>
      <c r="F31" s="14"/>
      <c r="G31" s="1"/>
    </row>
    <row r="32" spans="2:7" x14ac:dyDescent="0.2">
      <c r="B32" s="2"/>
      <c r="D32" s="2"/>
      <c r="E32" s="1"/>
      <c r="F32" s="14"/>
      <c r="G32" s="1"/>
    </row>
    <row r="33" spans="2:26" x14ac:dyDescent="0.2">
      <c r="B33" s="2"/>
      <c r="D33" s="2"/>
      <c r="E33" s="1"/>
      <c r="F33" s="14"/>
      <c r="G33" s="1"/>
    </row>
    <row r="34" spans="2:26" x14ac:dyDescent="0.2">
      <c r="B34" s="2"/>
      <c r="D34" s="2"/>
      <c r="E34" s="1"/>
      <c r="F34" s="14"/>
      <c r="G34" s="1"/>
    </row>
    <row r="35" spans="2:26" x14ac:dyDescent="0.2">
      <c r="B35" s="2"/>
      <c r="D35" s="2"/>
      <c r="E35" s="1"/>
      <c r="F35" s="14"/>
      <c r="G35" s="1"/>
    </row>
    <row r="36" spans="2:26" x14ac:dyDescent="0.2">
      <c r="B36" s="2"/>
      <c r="D36" s="2"/>
      <c r="E36" s="1"/>
      <c r="F36" s="14"/>
      <c r="G36" s="1"/>
    </row>
    <row r="37" spans="2:26" x14ac:dyDescent="0.2">
      <c r="B37" s="2"/>
      <c r="D37" s="2"/>
      <c r="E37" s="1"/>
      <c r="F37" s="14"/>
      <c r="G37" s="1"/>
    </row>
    <row r="38" spans="2:26" x14ac:dyDescent="0.2">
      <c r="B38" s="2"/>
      <c r="D38" s="2"/>
      <c r="E38" s="1"/>
      <c r="F38" s="14"/>
      <c r="G38" s="1"/>
    </row>
    <row r="39" spans="2:26" x14ac:dyDescent="0.2">
      <c r="B39" s="2"/>
      <c r="D39" s="2"/>
      <c r="E39" s="1"/>
      <c r="F39" s="14"/>
      <c r="G39" s="1"/>
    </row>
    <row r="41" spans="2:26" x14ac:dyDescent="0.2">
      <c r="B41" s="2" t="s">
        <v>538</v>
      </c>
      <c r="G41" s="2" t="s">
        <v>539</v>
      </c>
      <c r="H41" s="2" t="s">
        <v>540</v>
      </c>
      <c r="I41" s="2" t="s">
        <v>541</v>
      </c>
      <c r="J41" s="2" t="s">
        <v>542</v>
      </c>
      <c r="K41" s="2" t="s">
        <v>543</v>
      </c>
      <c r="L41" s="2" t="s">
        <v>534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2:26" x14ac:dyDescent="0.2">
      <c r="B42" t="s">
        <v>544</v>
      </c>
      <c r="E42" s="11">
        <v>51.70000000000001</v>
      </c>
      <c r="G42" t="s">
        <v>545</v>
      </c>
      <c r="H42" s="15">
        <v>1.6500000000000001</v>
      </c>
      <c r="I42" s="15">
        <v>1.4833333333333332</v>
      </c>
      <c r="J42" s="15">
        <v>0.33333333333333331</v>
      </c>
      <c r="K42" s="15">
        <v>96.516666666666666</v>
      </c>
      <c r="L42" s="15">
        <v>3.1333333333333329</v>
      </c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2:26" x14ac:dyDescent="0.2">
      <c r="B43" t="s">
        <v>546</v>
      </c>
      <c r="E43" s="11">
        <v>237.8</v>
      </c>
      <c r="G43" t="s">
        <v>547</v>
      </c>
      <c r="H43" s="15">
        <v>3.2</v>
      </c>
      <c r="I43" s="15">
        <v>4.5999999999999996</v>
      </c>
      <c r="J43" s="15">
        <v>0.5</v>
      </c>
      <c r="K43" s="15">
        <v>98.6</v>
      </c>
      <c r="L43" s="15">
        <v>7.8</v>
      </c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2:26" x14ac:dyDescent="0.2">
      <c r="B44" t="s">
        <v>548</v>
      </c>
      <c r="E44" s="1">
        <v>45081.703125</v>
      </c>
      <c r="G44" t="s">
        <v>549</v>
      </c>
      <c r="H44" s="15">
        <v>1.9393939393939394</v>
      </c>
      <c r="I44" s="15">
        <v>3.101123595505618</v>
      </c>
      <c r="J44" s="15">
        <v>1.5</v>
      </c>
      <c r="K44" s="15">
        <v>1.0215852184424106</v>
      </c>
      <c r="L44" s="15">
        <v>2.4893617021276597</v>
      </c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2:26" x14ac:dyDescent="0.2">
      <c r="B45" t="s">
        <v>550</v>
      </c>
      <c r="E45" s="11">
        <v>0</v>
      </c>
    </row>
    <row r="46" spans="2:26" x14ac:dyDescent="0.2">
      <c r="B46" t="s">
        <v>551</v>
      </c>
      <c r="E46" s="11">
        <v>8.1332525223487551E-3</v>
      </c>
    </row>
    <row r="47" spans="2:26" x14ac:dyDescent="0.2">
      <c r="B47" t="s">
        <v>552</v>
      </c>
      <c r="E47" s="15">
        <v>0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7F994-377A-48B7-8DA4-54A5EF795581}">
  <dimension ref="A1:IV14"/>
  <sheetViews>
    <sheetView workbookViewId="0">
      <pane xSplit="1" ySplit="1" topLeftCell="B9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2"/>
  <cols>
    <col min="2" max="4" width="7.625" customWidth="1"/>
  </cols>
  <sheetData>
    <row r="1" spans="1:256" x14ac:dyDescent="0.2">
      <c r="A1" t="s">
        <v>394</v>
      </c>
      <c r="B1" t="s">
        <v>389</v>
      </c>
      <c r="C1" t="s">
        <v>390</v>
      </c>
      <c r="D1" t="s">
        <v>391</v>
      </c>
      <c r="IV1" t="s">
        <v>514</v>
      </c>
    </row>
    <row r="2" spans="1:256" x14ac:dyDescent="0.2">
      <c r="A2" s="1">
        <v>45081.703125</v>
      </c>
      <c r="B2">
        <v>664.6</v>
      </c>
      <c r="C2">
        <v>664.6</v>
      </c>
      <c r="D2">
        <v>0</v>
      </c>
      <c r="IV2">
        <v>1329.2</v>
      </c>
    </row>
    <row r="3" spans="1:256" x14ac:dyDescent="0.2">
      <c r="A3" s="1">
        <v>45081.703182870369</v>
      </c>
      <c r="B3">
        <v>115.1</v>
      </c>
      <c r="C3">
        <v>115.1</v>
      </c>
      <c r="D3">
        <v>0</v>
      </c>
      <c r="IV3">
        <v>230.2</v>
      </c>
    </row>
    <row r="4" spans="1:256" x14ac:dyDescent="0.2">
      <c r="A4" s="1">
        <v>45081.703240740739</v>
      </c>
      <c r="B4">
        <v>29.6</v>
      </c>
      <c r="C4">
        <v>29.6</v>
      </c>
      <c r="D4">
        <v>0</v>
      </c>
      <c r="IV4">
        <v>59.2</v>
      </c>
    </row>
    <row r="5" spans="1:256" x14ac:dyDescent="0.2">
      <c r="A5" s="1">
        <v>45081.703298611108</v>
      </c>
      <c r="B5">
        <v>88.7</v>
      </c>
      <c r="C5">
        <v>88.7</v>
      </c>
      <c r="D5">
        <v>0</v>
      </c>
      <c r="IV5">
        <v>177.4</v>
      </c>
    </row>
    <row r="6" spans="1:256" x14ac:dyDescent="0.2">
      <c r="A6" s="1">
        <v>45081.703356481485</v>
      </c>
      <c r="B6">
        <v>50.3</v>
      </c>
      <c r="C6">
        <v>50.3</v>
      </c>
      <c r="D6">
        <v>0</v>
      </c>
      <c r="IV6">
        <v>100.6</v>
      </c>
    </row>
    <row r="7" spans="1:256" x14ac:dyDescent="0.2">
      <c r="A7" s="1">
        <v>45081.703414351854</v>
      </c>
      <c r="B7">
        <v>75.099999999999994</v>
      </c>
      <c r="C7">
        <v>75.099999999999994</v>
      </c>
      <c r="D7">
        <v>0</v>
      </c>
      <c r="IV7">
        <v>150.19999999999999</v>
      </c>
    </row>
    <row r="9" spans="1:256" x14ac:dyDescent="0.2">
      <c r="A9" t="s">
        <v>509</v>
      </c>
      <c r="B9" s="9">
        <f>AVERAGE(B2:B7)</f>
        <v>170.56666666666669</v>
      </c>
      <c r="C9" s="9">
        <f>AVERAGE(C2:C7)</f>
        <v>170.56666666666669</v>
      </c>
      <c r="D9" s="9">
        <f>AVERAGE(D2:D7)</f>
        <v>0</v>
      </c>
    </row>
    <row r="10" spans="1:256" x14ac:dyDescent="0.2">
      <c r="A10" t="s">
        <v>510</v>
      </c>
      <c r="B10" s="9">
        <f>IF(B9=0,0,MAX(SUMPRODUCT(B2:B7,B2:B7)/SUM(B2:B7)-B9,0))</f>
        <v>290.49950491824632</v>
      </c>
      <c r="C10" s="9">
        <f>IF(C9=0,0,MAX(SUMPRODUCT(C2:C7,C2:C7)/SUM(C2:C7)-C9,0))</f>
        <v>290.49950491824632</v>
      </c>
      <c r="D10" s="9">
        <f>IF(D9=0,0,MAX(SUMPRODUCT(D2:D7,D2:D7)/SUM(D2:D7)-D9,0))</f>
        <v>0</v>
      </c>
    </row>
    <row r="11" spans="1:256" x14ac:dyDescent="0.2">
      <c r="A11" t="s">
        <v>511</v>
      </c>
      <c r="B11" s="9">
        <f>MAX(B2:B7)</f>
        <v>664.6</v>
      </c>
      <c r="C11" s="9">
        <f>MAX(C2:C7)</f>
        <v>664.6</v>
      </c>
      <c r="D11" s="9">
        <f>MAX(D2:D7)</f>
        <v>0</v>
      </c>
    </row>
    <row r="12" spans="1:256" x14ac:dyDescent="0.2">
      <c r="A12" t="s">
        <v>512</v>
      </c>
      <c r="B12" s="9">
        <f>MIN(B2:B7)</f>
        <v>29.6</v>
      </c>
      <c r="C12" s="9">
        <f>MIN(C2:C7)</f>
        <v>29.6</v>
      </c>
      <c r="D12" s="9">
        <f>MIN(D2:D7)</f>
        <v>0</v>
      </c>
    </row>
    <row r="13" spans="1:256" x14ac:dyDescent="0.2">
      <c r="A13" t="s">
        <v>513</v>
      </c>
      <c r="B13" s="9">
        <f>B9+ B10</f>
        <v>461.06617158491304</v>
      </c>
      <c r="C13" s="9">
        <f>C9+ C10</f>
        <v>461.06617158491304</v>
      </c>
      <c r="D13" s="9">
        <f>D9+ D10</f>
        <v>0</v>
      </c>
    </row>
    <row r="14" spans="1:256" x14ac:dyDescent="0.2">
      <c r="B14" s="9"/>
      <c r="C14" s="9"/>
      <c r="D14" s="9"/>
    </row>
  </sheetData>
  <sortState columnSort="1" ref="B1:D13">
    <sortCondition descending="1" ref="B13"/>
  </sortState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6E8BD-6A19-487A-A710-DDF7BA55057B}">
  <dimension ref="A1:IV14"/>
  <sheetViews>
    <sheetView workbookViewId="0">
      <pane xSplit="1" ySplit="1" topLeftCell="B9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2"/>
  <cols>
    <col min="2" max="4" width="7.625" customWidth="1"/>
  </cols>
  <sheetData>
    <row r="1" spans="1:256" x14ac:dyDescent="0.2">
      <c r="A1" t="s">
        <v>395</v>
      </c>
      <c r="B1" t="s">
        <v>389</v>
      </c>
      <c r="C1" t="s">
        <v>390</v>
      </c>
      <c r="D1" t="s">
        <v>391</v>
      </c>
      <c r="IV1" t="s">
        <v>514</v>
      </c>
    </row>
    <row r="2" spans="1:256" x14ac:dyDescent="0.2">
      <c r="A2" s="1">
        <v>45081.703125</v>
      </c>
      <c r="B2">
        <v>118.9</v>
      </c>
      <c r="C2">
        <v>118.9</v>
      </c>
      <c r="D2">
        <v>0</v>
      </c>
      <c r="IV2">
        <v>237.8</v>
      </c>
    </row>
    <row r="3" spans="1:256" x14ac:dyDescent="0.2">
      <c r="A3" s="1">
        <v>45081.703182870369</v>
      </c>
      <c r="B3">
        <v>15.2</v>
      </c>
      <c r="C3">
        <v>15.2</v>
      </c>
      <c r="D3">
        <v>0</v>
      </c>
      <c r="IV3">
        <v>30.4</v>
      </c>
    </row>
    <row r="4" spans="1:256" x14ac:dyDescent="0.2">
      <c r="A4" s="1">
        <v>45081.703240740739</v>
      </c>
      <c r="B4">
        <v>1.8</v>
      </c>
      <c r="C4">
        <v>1.8</v>
      </c>
      <c r="D4">
        <v>0</v>
      </c>
      <c r="IV4">
        <v>3.6</v>
      </c>
    </row>
    <row r="5" spans="1:256" x14ac:dyDescent="0.2">
      <c r="A5" s="1">
        <v>45081.703298611108</v>
      </c>
      <c r="B5">
        <v>8.4</v>
      </c>
      <c r="C5">
        <v>8.4</v>
      </c>
      <c r="D5">
        <v>0</v>
      </c>
      <c r="IV5">
        <v>16.8</v>
      </c>
    </row>
    <row r="6" spans="1:256" x14ac:dyDescent="0.2">
      <c r="A6" s="1">
        <v>45081.703356481485</v>
      </c>
      <c r="B6">
        <v>2.8</v>
      </c>
      <c r="C6">
        <v>2.8</v>
      </c>
      <c r="D6">
        <v>0</v>
      </c>
      <c r="IV6">
        <v>5.6</v>
      </c>
    </row>
    <row r="7" spans="1:256" x14ac:dyDescent="0.2">
      <c r="A7" s="1">
        <v>45081.703414351854</v>
      </c>
      <c r="B7">
        <v>8</v>
      </c>
      <c r="C7">
        <v>8</v>
      </c>
      <c r="D7">
        <v>0</v>
      </c>
      <c r="IV7">
        <v>16</v>
      </c>
    </row>
    <row r="9" spans="1:256" x14ac:dyDescent="0.2">
      <c r="A9" t="s">
        <v>509</v>
      </c>
      <c r="B9" s="9">
        <f>AVERAGE(B2:B7)</f>
        <v>25.850000000000005</v>
      </c>
      <c r="C9" s="9">
        <f>AVERAGE(C2:C7)</f>
        <v>25.850000000000005</v>
      </c>
      <c r="D9" s="9">
        <f>AVERAGE(D2:D7)</f>
        <v>0</v>
      </c>
    </row>
    <row r="10" spans="1:256" x14ac:dyDescent="0.2">
      <c r="A10" t="s">
        <v>510</v>
      </c>
      <c r="B10" s="9">
        <f>IF(B9=0,0,MAX(SUMPRODUCT(B2:B7,B2:B7)/SUM(B2:B7)-B9,0))</f>
        <v>67.727627337201795</v>
      </c>
      <c r="C10" s="9">
        <f>IF(C9=0,0,MAX(SUMPRODUCT(C2:C7,C2:C7)/SUM(C2:C7)-C9,0))</f>
        <v>67.727627337201795</v>
      </c>
      <c r="D10" s="9">
        <f>IF(D9=0,0,MAX(SUMPRODUCT(D2:D7,D2:D7)/SUM(D2:D7)-D9,0))</f>
        <v>0</v>
      </c>
    </row>
    <row r="11" spans="1:256" x14ac:dyDescent="0.2">
      <c r="A11" t="s">
        <v>511</v>
      </c>
      <c r="B11" s="9">
        <f>MAX(B2:B7)</f>
        <v>118.9</v>
      </c>
      <c r="C11" s="9">
        <f>MAX(C2:C7)</f>
        <v>118.9</v>
      </c>
      <c r="D11" s="9">
        <f>MAX(D2:D7)</f>
        <v>0</v>
      </c>
    </row>
    <row r="12" spans="1:256" x14ac:dyDescent="0.2">
      <c r="A12" t="s">
        <v>512</v>
      </c>
      <c r="B12" s="9">
        <f>MIN(B2:B7)</f>
        <v>1.8</v>
      </c>
      <c r="C12" s="9">
        <f>MIN(C2:C7)</f>
        <v>1.8</v>
      </c>
      <c r="D12" s="9">
        <f>MIN(D2:D7)</f>
        <v>0</v>
      </c>
    </row>
    <row r="13" spans="1:256" x14ac:dyDescent="0.2">
      <c r="A13" t="s">
        <v>513</v>
      </c>
      <c r="B13" s="9">
        <f>B9+ B10</f>
        <v>93.577627337201804</v>
      </c>
      <c r="C13" s="9">
        <f>C9+ C10</f>
        <v>93.577627337201804</v>
      </c>
      <c r="D13" s="9">
        <f>D9+ D10</f>
        <v>0</v>
      </c>
    </row>
    <row r="14" spans="1:256" x14ac:dyDescent="0.2">
      <c r="B14" s="9"/>
      <c r="C14" s="9"/>
      <c r="D14" s="9"/>
    </row>
  </sheetData>
  <sortState columnSort="1" ref="B1:D13">
    <sortCondition descending="1" ref="B13"/>
  </sortState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DBC90-9A8C-4E8A-89D5-F258063DD664}">
  <dimension ref="A1:D14"/>
  <sheetViews>
    <sheetView workbookViewId="0">
      <pane xSplit="1" ySplit="1" topLeftCell="B9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2"/>
  <sheetData>
    <row r="1" spans="1:4" x14ac:dyDescent="0.2">
      <c r="A1" t="s">
        <v>396</v>
      </c>
      <c r="B1" t="s">
        <v>399</v>
      </c>
      <c r="C1" t="s">
        <v>397</v>
      </c>
      <c r="D1" t="s">
        <v>398</v>
      </c>
    </row>
    <row r="2" spans="1:4" x14ac:dyDescent="0.2">
      <c r="A2" s="1">
        <v>45081.703125</v>
      </c>
      <c r="B2">
        <v>9.6</v>
      </c>
      <c r="C2">
        <v>0</v>
      </c>
      <c r="D2">
        <v>0</v>
      </c>
    </row>
    <row r="3" spans="1:4" x14ac:dyDescent="0.2">
      <c r="A3" s="1">
        <v>45081.703182870369</v>
      </c>
      <c r="B3">
        <v>9.6</v>
      </c>
      <c r="C3">
        <v>0</v>
      </c>
      <c r="D3">
        <v>0</v>
      </c>
    </row>
    <row r="4" spans="1:4" x14ac:dyDescent="0.2">
      <c r="A4" s="1">
        <v>45081.703240740739</v>
      </c>
      <c r="B4">
        <v>9.6</v>
      </c>
      <c r="C4">
        <v>0</v>
      </c>
      <c r="D4">
        <v>0</v>
      </c>
    </row>
    <row r="5" spans="1:4" x14ac:dyDescent="0.2">
      <c r="A5" s="1">
        <v>45081.703298611108</v>
      </c>
      <c r="B5">
        <v>9.6</v>
      </c>
      <c r="C5">
        <v>0</v>
      </c>
      <c r="D5">
        <v>0</v>
      </c>
    </row>
    <row r="6" spans="1:4" x14ac:dyDescent="0.2">
      <c r="A6" s="1">
        <v>45081.703356481485</v>
      </c>
      <c r="B6">
        <v>9.6</v>
      </c>
      <c r="C6">
        <v>0</v>
      </c>
      <c r="D6">
        <v>0</v>
      </c>
    </row>
    <row r="7" spans="1:4" x14ac:dyDescent="0.2">
      <c r="A7" s="1">
        <v>45081.703414351854</v>
      </c>
      <c r="B7">
        <v>9.6</v>
      </c>
      <c r="C7">
        <v>0</v>
      </c>
      <c r="D7">
        <v>0</v>
      </c>
    </row>
    <row r="9" spans="1:4" x14ac:dyDescent="0.2">
      <c r="A9" t="s">
        <v>509</v>
      </c>
      <c r="B9" s="9">
        <f>AVERAGE(B2:B7)</f>
        <v>9.6</v>
      </c>
      <c r="C9" s="9">
        <f>AVERAGE(C2:C7)</f>
        <v>0</v>
      </c>
      <c r="D9" s="9">
        <f>AVERAGE(D2:D7)</f>
        <v>0</v>
      </c>
    </row>
    <row r="10" spans="1:4" x14ac:dyDescent="0.2">
      <c r="A10" t="s">
        <v>510</v>
      </c>
      <c r="B10" s="9">
        <f>IF(B9=0,0,MAX(SUMPRODUCT(B2:B7,B2:B7)/SUM(B2:B7)-B9,0))</f>
        <v>0</v>
      </c>
      <c r="C10" s="9">
        <f>IF(C9=0,0,MAX(SUMPRODUCT(C2:C7,C2:C7)/SUM(C2:C7)-C9,0))</f>
        <v>0</v>
      </c>
      <c r="D10" s="9">
        <f>IF(D9=0,0,MAX(SUMPRODUCT(D2:D7,D2:D7)/SUM(D2:D7)-D9,0))</f>
        <v>0</v>
      </c>
    </row>
    <row r="11" spans="1:4" x14ac:dyDescent="0.2">
      <c r="A11" t="s">
        <v>511</v>
      </c>
      <c r="B11" s="9">
        <f>MAX(B2:B7)</f>
        <v>9.6</v>
      </c>
      <c r="C11" s="9">
        <f>MAX(C2:C7)</f>
        <v>0</v>
      </c>
      <c r="D11" s="9">
        <f>MAX(D2:D7)</f>
        <v>0</v>
      </c>
    </row>
    <row r="12" spans="1:4" x14ac:dyDescent="0.2">
      <c r="A12" t="s">
        <v>512</v>
      </c>
      <c r="B12" s="9">
        <f>MIN(B2:B7)</f>
        <v>9.6</v>
      </c>
      <c r="C12" s="9">
        <f>MIN(C2:C7)</f>
        <v>0</v>
      </c>
      <c r="D12" s="9">
        <f>MIN(D2:D7)</f>
        <v>0</v>
      </c>
    </row>
    <row r="13" spans="1:4" x14ac:dyDescent="0.2">
      <c r="A13" t="s">
        <v>513</v>
      </c>
      <c r="B13" s="9">
        <f>B9+ B10</f>
        <v>9.6</v>
      </c>
      <c r="C13" s="9">
        <f>C9+ C10</f>
        <v>0</v>
      </c>
      <c r="D13" s="9">
        <f>D9+ D10</f>
        <v>0</v>
      </c>
    </row>
    <row r="14" spans="1:4" x14ac:dyDescent="0.2">
      <c r="B14" s="9"/>
      <c r="C14" s="9"/>
      <c r="D14" s="9"/>
    </row>
  </sheetData>
  <sortState columnSort="1" ref="B1:D13">
    <sortCondition descending="1" ref="B13"/>
  </sortState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DB1C7-BEF3-47C6-96BB-249C1679E414}">
  <dimension ref="A1:P7"/>
  <sheetViews>
    <sheetView workbookViewId="0">
      <pane xSplit="1" ySplit="1" topLeftCell="B9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2"/>
  <cols>
    <col min="2" max="2" width="9.5" bestFit="1" customWidth="1"/>
    <col min="3" max="3" width="8.75" bestFit="1" customWidth="1"/>
    <col min="4" max="4" width="8.125" bestFit="1" customWidth="1"/>
    <col min="5" max="5" width="9.5" bestFit="1" customWidth="1"/>
    <col min="6" max="6" width="8.875" bestFit="1" customWidth="1"/>
    <col min="7" max="7" width="8.125" bestFit="1" customWidth="1"/>
    <col min="8" max="8" width="7.5" bestFit="1" customWidth="1"/>
    <col min="9" max="9" width="8.875" bestFit="1" customWidth="1"/>
    <col min="10" max="10" width="11.375" bestFit="1" customWidth="1"/>
    <col min="11" max="11" width="7.375" bestFit="1" customWidth="1"/>
    <col min="12" max="12" width="6.25" bestFit="1" customWidth="1"/>
    <col min="13" max="13" width="7.25" bestFit="1" customWidth="1"/>
    <col min="14" max="14" width="7" bestFit="1" customWidth="1"/>
    <col min="15" max="15" width="11.75" bestFit="1" customWidth="1"/>
  </cols>
  <sheetData>
    <row r="1" spans="1:16" x14ac:dyDescent="0.2">
      <c r="A1" t="s">
        <v>400</v>
      </c>
      <c r="B1" t="s">
        <v>401</v>
      </c>
      <c r="C1" t="s">
        <v>402</v>
      </c>
      <c r="D1" t="s">
        <v>403</v>
      </c>
      <c r="E1" t="s">
        <v>404</v>
      </c>
      <c r="F1" t="s">
        <v>405</v>
      </c>
      <c r="G1" t="s">
        <v>406</v>
      </c>
      <c r="H1" t="s">
        <v>407</v>
      </c>
      <c r="I1" t="s">
        <v>408</v>
      </c>
      <c r="J1" t="s">
        <v>409</v>
      </c>
      <c r="K1" t="s">
        <v>410</v>
      </c>
      <c r="L1" t="s">
        <v>411</v>
      </c>
      <c r="M1" t="s">
        <v>412</v>
      </c>
      <c r="N1" t="s">
        <v>413</v>
      </c>
      <c r="O1" t="s">
        <v>414</v>
      </c>
      <c r="P1" t="s">
        <v>415</v>
      </c>
    </row>
    <row r="2" spans="1:16" x14ac:dyDescent="0.2">
      <c r="A2" s="1">
        <v>45081.703125</v>
      </c>
      <c r="B2">
        <v>3694.2</v>
      </c>
      <c r="C2">
        <v>0</v>
      </c>
      <c r="D2">
        <v>0</v>
      </c>
      <c r="E2">
        <v>0</v>
      </c>
      <c r="F2">
        <v>723.4</v>
      </c>
      <c r="G2">
        <v>0</v>
      </c>
      <c r="H2">
        <v>0</v>
      </c>
      <c r="I2">
        <v>0</v>
      </c>
      <c r="J2">
        <v>0</v>
      </c>
      <c r="K2">
        <v>1941</v>
      </c>
      <c r="L2">
        <v>2060.5</v>
      </c>
      <c r="M2">
        <v>-1</v>
      </c>
      <c r="N2">
        <v>212.1</v>
      </c>
      <c r="O2">
        <v>0</v>
      </c>
      <c r="P2">
        <v>599</v>
      </c>
    </row>
    <row r="3" spans="1:16" x14ac:dyDescent="0.2">
      <c r="A3" s="1">
        <v>45081.703182870369</v>
      </c>
      <c r="B3">
        <v>3694.2</v>
      </c>
      <c r="C3">
        <v>0</v>
      </c>
      <c r="D3">
        <v>0</v>
      </c>
      <c r="E3">
        <v>0</v>
      </c>
      <c r="F3">
        <v>722.5</v>
      </c>
      <c r="G3">
        <v>0</v>
      </c>
      <c r="H3">
        <v>0</v>
      </c>
      <c r="I3">
        <v>0</v>
      </c>
      <c r="J3">
        <v>0</v>
      </c>
      <c r="K3">
        <v>1941</v>
      </c>
      <c r="L3">
        <v>2060.6999999999998</v>
      </c>
      <c r="M3">
        <v>-1</v>
      </c>
      <c r="N3">
        <v>212.1</v>
      </c>
      <c r="O3">
        <v>0</v>
      </c>
      <c r="P3">
        <v>599</v>
      </c>
    </row>
    <row r="4" spans="1:16" x14ac:dyDescent="0.2">
      <c r="A4" s="1">
        <v>45081.703240740739</v>
      </c>
      <c r="B4">
        <v>3694.2</v>
      </c>
      <c r="C4">
        <v>0</v>
      </c>
      <c r="D4">
        <v>0</v>
      </c>
      <c r="E4">
        <v>0</v>
      </c>
      <c r="F4">
        <v>722.6</v>
      </c>
      <c r="G4">
        <v>0</v>
      </c>
      <c r="H4">
        <v>0</v>
      </c>
      <c r="I4">
        <v>0</v>
      </c>
      <c r="J4">
        <v>0</v>
      </c>
      <c r="K4">
        <v>1941</v>
      </c>
      <c r="L4">
        <v>2060.8000000000002</v>
      </c>
      <c r="M4">
        <v>-1</v>
      </c>
      <c r="N4">
        <v>212.1</v>
      </c>
      <c r="O4">
        <v>0</v>
      </c>
      <c r="P4">
        <v>599</v>
      </c>
    </row>
    <row r="5" spans="1:16" x14ac:dyDescent="0.2">
      <c r="A5" s="1">
        <v>45081.703298611108</v>
      </c>
      <c r="B5">
        <v>3694.2</v>
      </c>
      <c r="C5">
        <v>0</v>
      </c>
      <c r="D5">
        <v>0</v>
      </c>
      <c r="E5">
        <v>0</v>
      </c>
      <c r="F5">
        <v>723.1</v>
      </c>
      <c r="G5">
        <v>0</v>
      </c>
      <c r="H5">
        <v>0</v>
      </c>
      <c r="I5">
        <v>0</v>
      </c>
      <c r="J5">
        <v>0</v>
      </c>
      <c r="K5">
        <v>1941</v>
      </c>
      <c r="L5">
        <v>2060.8000000000002</v>
      </c>
      <c r="M5">
        <v>-1</v>
      </c>
      <c r="N5">
        <v>212.1</v>
      </c>
      <c r="O5">
        <v>0</v>
      </c>
      <c r="P5">
        <v>599</v>
      </c>
    </row>
    <row r="6" spans="1:16" x14ac:dyDescent="0.2">
      <c r="A6" s="1">
        <v>45081.703356481485</v>
      </c>
      <c r="B6">
        <v>3694.2</v>
      </c>
      <c r="C6">
        <v>0</v>
      </c>
      <c r="D6">
        <v>0</v>
      </c>
      <c r="E6">
        <v>0</v>
      </c>
      <c r="F6">
        <v>723</v>
      </c>
      <c r="G6">
        <v>0</v>
      </c>
      <c r="H6">
        <v>0</v>
      </c>
      <c r="I6">
        <v>0</v>
      </c>
      <c r="J6">
        <v>0</v>
      </c>
      <c r="K6">
        <v>1941.1</v>
      </c>
      <c r="L6">
        <v>2060.8000000000002</v>
      </c>
      <c r="M6">
        <v>-1</v>
      </c>
      <c r="N6">
        <v>212.1</v>
      </c>
      <c r="O6">
        <v>0</v>
      </c>
      <c r="P6">
        <v>599</v>
      </c>
    </row>
    <row r="7" spans="1:16" x14ac:dyDescent="0.2">
      <c r="A7" s="1">
        <v>45081.703414351854</v>
      </c>
      <c r="B7">
        <v>3694.2</v>
      </c>
      <c r="C7">
        <v>0</v>
      </c>
      <c r="D7">
        <v>0</v>
      </c>
      <c r="E7">
        <v>0</v>
      </c>
      <c r="F7">
        <v>722.5</v>
      </c>
      <c r="G7">
        <v>0</v>
      </c>
      <c r="H7">
        <v>0</v>
      </c>
      <c r="I7">
        <v>0</v>
      </c>
      <c r="J7">
        <v>0</v>
      </c>
      <c r="K7">
        <v>1941.1</v>
      </c>
      <c r="L7">
        <v>2060.8000000000002</v>
      </c>
      <c r="M7">
        <v>-1</v>
      </c>
      <c r="N7">
        <v>212.1</v>
      </c>
      <c r="O7">
        <v>0</v>
      </c>
      <c r="P7">
        <v>599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8C037-0FF7-4F48-B4C3-54703F5F0CDE}">
  <dimension ref="A1:I14"/>
  <sheetViews>
    <sheetView workbookViewId="0">
      <pane xSplit="1" ySplit="1" topLeftCell="B9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2"/>
  <sheetData>
    <row r="1" spans="1:9" x14ac:dyDescent="0.2">
      <c r="A1" t="s">
        <v>519</v>
      </c>
      <c r="B1" t="s">
        <v>520</v>
      </c>
      <c r="C1" t="s">
        <v>523</v>
      </c>
      <c r="D1" t="s">
        <v>521</v>
      </c>
      <c r="E1" t="s">
        <v>524</v>
      </c>
      <c r="F1" t="s">
        <v>522</v>
      </c>
      <c r="G1" t="s">
        <v>525</v>
      </c>
      <c r="H1" t="s">
        <v>526</v>
      </c>
      <c r="I1" t="s">
        <v>527</v>
      </c>
    </row>
    <row r="2" spans="1:9" x14ac:dyDescent="0.2">
      <c r="A2" s="1">
        <v>45081.703125</v>
      </c>
      <c r="B2">
        <v>2.7</v>
      </c>
      <c r="C2">
        <v>0</v>
      </c>
      <c r="D2">
        <v>3.6</v>
      </c>
      <c r="E2">
        <v>0</v>
      </c>
      <c r="F2">
        <v>6.3000000000000007</v>
      </c>
      <c r="G2">
        <v>0</v>
      </c>
      <c r="H2">
        <v>2.7</v>
      </c>
      <c r="I2">
        <v>-3.6</v>
      </c>
    </row>
    <row r="3" spans="1:9" x14ac:dyDescent="0.2">
      <c r="A3" s="1">
        <v>45081.703182870369</v>
      </c>
      <c r="B3">
        <v>0.3</v>
      </c>
      <c r="C3">
        <v>0</v>
      </c>
      <c r="D3">
        <v>1.1000000000000001</v>
      </c>
      <c r="E3">
        <v>0</v>
      </c>
      <c r="F3">
        <v>1.4000000000000001</v>
      </c>
      <c r="G3">
        <v>0</v>
      </c>
      <c r="H3">
        <v>0.3</v>
      </c>
      <c r="I3">
        <v>-1.1000000000000001</v>
      </c>
    </row>
    <row r="4" spans="1:9" x14ac:dyDescent="0.2">
      <c r="A4" s="1">
        <v>45081.703240740739</v>
      </c>
      <c r="B4">
        <v>0.4</v>
      </c>
      <c r="C4">
        <v>0</v>
      </c>
      <c r="D4">
        <v>1</v>
      </c>
      <c r="E4">
        <v>0</v>
      </c>
      <c r="F4">
        <v>1.4</v>
      </c>
      <c r="G4">
        <v>0</v>
      </c>
      <c r="H4">
        <v>0.4</v>
      </c>
      <c r="I4">
        <v>-1</v>
      </c>
    </row>
    <row r="5" spans="1:9" x14ac:dyDescent="0.2">
      <c r="A5" s="1">
        <v>45081.703298611108</v>
      </c>
      <c r="B5">
        <v>0.8</v>
      </c>
      <c r="C5">
        <v>0</v>
      </c>
      <c r="D5">
        <v>1.4</v>
      </c>
      <c r="E5">
        <v>0</v>
      </c>
      <c r="F5">
        <v>2.2000000000000002</v>
      </c>
      <c r="G5">
        <v>0</v>
      </c>
      <c r="H5">
        <v>0.8</v>
      </c>
      <c r="I5">
        <v>-1.4</v>
      </c>
    </row>
    <row r="6" spans="1:9" x14ac:dyDescent="0.2">
      <c r="A6" s="1">
        <v>45081.703356481485</v>
      </c>
      <c r="B6">
        <v>0.6</v>
      </c>
      <c r="C6">
        <v>0</v>
      </c>
      <c r="D6">
        <v>1</v>
      </c>
      <c r="E6">
        <v>0</v>
      </c>
      <c r="F6">
        <v>1.6</v>
      </c>
      <c r="G6">
        <v>0</v>
      </c>
      <c r="H6">
        <v>0.6</v>
      </c>
      <c r="I6">
        <v>-1</v>
      </c>
    </row>
    <row r="7" spans="1:9" x14ac:dyDescent="0.2">
      <c r="A7" s="1">
        <v>45081.703414351854</v>
      </c>
      <c r="B7">
        <v>0.4</v>
      </c>
      <c r="C7">
        <v>0</v>
      </c>
      <c r="D7">
        <v>0.9</v>
      </c>
      <c r="E7">
        <v>0</v>
      </c>
      <c r="F7">
        <v>1.3</v>
      </c>
      <c r="G7">
        <v>0</v>
      </c>
      <c r="H7">
        <v>0.4</v>
      </c>
      <c r="I7">
        <v>-0.9</v>
      </c>
    </row>
    <row r="9" spans="1:9" x14ac:dyDescent="0.2">
      <c r="A9" t="s">
        <v>509</v>
      </c>
      <c r="B9" s="9">
        <f>AVERAGE(B2:B7)</f>
        <v>0.8666666666666667</v>
      </c>
      <c r="C9" s="9">
        <f t="shared" ref="C9:E9" si="0">AVERAGE(C2:C7)</f>
        <v>0</v>
      </c>
      <c r="D9" s="9">
        <f t="shared" si="0"/>
        <v>1.5</v>
      </c>
      <c r="E9" s="9">
        <f t="shared" si="0"/>
        <v>0</v>
      </c>
    </row>
    <row r="10" spans="1:9" x14ac:dyDescent="0.2">
      <c r="A10" t="s">
        <v>510</v>
      </c>
      <c r="B10" s="9">
        <f>IF(B9=0,0,MAX(SUMPRODUCT(B2:B7,B2:B7)/SUM(B2:B7)-B9,0))</f>
        <v>0.80641025641025643</v>
      </c>
      <c r="C10" s="9">
        <f t="shared" ref="C10:E10" si="1">IF(C9=0,0,MAX(SUMPRODUCT(C2:C7,C2:C7)/SUM(C2:C7)-C9,0))</f>
        <v>0</v>
      </c>
      <c r="D10" s="9">
        <f t="shared" si="1"/>
        <v>0.60444444444444478</v>
      </c>
      <c r="E10" s="9">
        <f t="shared" si="1"/>
        <v>0</v>
      </c>
    </row>
    <row r="11" spans="1:9" x14ac:dyDescent="0.2">
      <c r="A11" t="s">
        <v>511</v>
      </c>
      <c r="B11" s="9">
        <f>MAX(B2:B7)</f>
        <v>2.7</v>
      </c>
      <c r="C11" s="9">
        <f t="shared" ref="C11:E11" si="2">MAX(C2:C7)</f>
        <v>0</v>
      </c>
      <c r="D11" s="9">
        <f t="shared" si="2"/>
        <v>3.6</v>
      </c>
      <c r="E11" s="9">
        <f t="shared" si="2"/>
        <v>0</v>
      </c>
    </row>
    <row r="12" spans="1:9" x14ac:dyDescent="0.2">
      <c r="A12" t="s">
        <v>512</v>
      </c>
      <c r="B12" s="9">
        <f>MIN(B2:B7)</f>
        <v>0.3</v>
      </c>
      <c r="C12" s="9">
        <f t="shared" ref="C12:E12" si="3">MIN(C2:C7)</f>
        <v>0</v>
      </c>
      <c r="D12" s="9">
        <f t="shared" si="3"/>
        <v>0.9</v>
      </c>
      <c r="E12" s="9">
        <f t="shared" si="3"/>
        <v>0</v>
      </c>
    </row>
    <row r="13" spans="1:9" x14ac:dyDescent="0.2">
      <c r="A13" t="s">
        <v>513</v>
      </c>
      <c r="B13" s="9">
        <f>B9+ B10</f>
        <v>1.6730769230769231</v>
      </c>
      <c r="C13" s="9">
        <f t="shared" ref="C13:E13" si="4">C9+ C10</f>
        <v>0</v>
      </c>
      <c r="D13" s="9">
        <f t="shared" si="4"/>
        <v>2.1044444444444448</v>
      </c>
      <c r="E13" s="9">
        <f t="shared" si="4"/>
        <v>0</v>
      </c>
    </row>
    <row r="14" spans="1:9" x14ac:dyDescent="0.2">
      <c r="B14" s="9"/>
      <c r="C14" s="9"/>
      <c r="D14" s="9"/>
      <c r="E14" s="9"/>
    </row>
  </sheetData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693E7-FDC2-4F24-BFC3-A1959C8B829B}">
  <dimension ref="A1:E14"/>
  <sheetViews>
    <sheetView workbookViewId="0">
      <pane xSplit="1" ySplit="1" topLeftCell="B9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2"/>
  <sheetData>
    <row r="1" spans="1:5" x14ac:dyDescent="0.2">
      <c r="A1" t="s">
        <v>416</v>
      </c>
      <c r="B1" t="s">
        <v>419</v>
      </c>
      <c r="C1" t="s">
        <v>417</v>
      </c>
      <c r="D1" t="s">
        <v>418</v>
      </c>
      <c r="E1" t="s">
        <v>420</v>
      </c>
    </row>
    <row r="2" spans="1:5" x14ac:dyDescent="0.2">
      <c r="A2" s="1">
        <v>45081.703125</v>
      </c>
      <c r="B2">
        <v>21.8</v>
      </c>
      <c r="C2">
        <v>20</v>
      </c>
      <c r="D2">
        <v>0</v>
      </c>
      <c r="E2">
        <v>0</v>
      </c>
    </row>
    <row r="3" spans="1:5" x14ac:dyDescent="0.2">
      <c r="A3" s="1">
        <v>45081.703182870369</v>
      </c>
      <c r="B3">
        <v>5</v>
      </c>
      <c r="C3">
        <v>4.2</v>
      </c>
      <c r="D3">
        <v>0</v>
      </c>
      <c r="E3">
        <v>0</v>
      </c>
    </row>
    <row r="4" spans="1:5" x14ac:dyDescent="0.2">
      <c r="A4" s="1">
        <v>45081.703240740739</v>
      </c>
      <c r="B4">
        <v>5.2</v>
      </c>
      <c r="C4">
        <v>4.4000000000000004</v>
      </c>
      <c r="D4">
        <v>0</v>
      </c>
      <c r="E4">
        <v>0</v>
      </c>
    </row>
    <row r="5" spans="1:5" x14ac:dyDescent="0.2">
      <c r="A5" s="1">
        <v>45081.703298611108</v>
      </c>
      <c r="B5">
        <v>7.8</v>
      </c>
      <c r="C5">
        <v>7.6</v>
      </c>
      <c r="D5">
        <v>0</v>
      </c>
      <c r="E5">
        <v>0</v>
      </c>
    </row>
    <row r="6" spans="1:5" x14ac:dyDescent="0.2">
      <c r="A6" s="1">
        <v>45081.703356481485</v>
      </c>
      <c r="B6">
        <v>6.6</v>
      </c>
      <c r="C6">
        <v>6.2</v>
      </c>
      <c r="D6">
        <v>0</v>
      </c>
      <c r="E6">
        <v>0</v>
      </c>
    </row>
    <row r="7" spans="1:5" x14ac:dyDescent="0.2">
      <c r="A7" s="1">
        <v>45081.703414351854</v>
      </c>
      <c r="B7">
        <v>5</v>
      </c>
      <c r="C7">
        <v>5</v>
      </c>
      <c r="D7">
        <v>0</v>
      </c>
      <c r="E7">
        <v>0</v>
      </c>
    </row>
    <row r="9" spans="1:5" x14ac:dyDescent="0.2">
      <c r="A9" t="s">
        <v>509</v>
      </c>
      <c r="B9" s="9">
        <f>AVERAGE(B2:B7)</f>
        <v>8.5666666666666664</v>
      </c>
      <c r="C9" s="9">
        <f>AVERAGE(C2:C7)</f>
        <v>7.9000000000000012</v>
      </c>
      <c r="D9" s="9">
        <f>AVERAGE(D2:D7)</f>
        <v>0</v>
      </c>
      <c r="E9" s="9">
        <f>AVERAGE(E2:E7)</f>
        <v>0</v>
      </c>
    </row>
    <row r="10" spans="1:5" x14ac:dyDescent="0.2">
      <c r="A10" t="s">
        <v>510</v>
      </c>
      <c r="B10" s="9">
        <f>IF(B9=0,0,MAX(SUMPRODUCT(B2:B7,B2:B7)/SUM(B2:B7)-B9,0))</f>
        <v>4.2092088197146555</v>
      </c>
      <c r="C10" s="9">
        <f>IF(C9=0,0,MAX(SUMPRODUCT(C2:C7,C2:C7)/SUM(C2:C7)-C9,0))</f>
        <v>3.8763713080168758</v>
      </c>
      <c r="D10" s="9">
        <f>IF(D9=0,0,MAX(SUMPRODUCT(D2:D7,D2:D7)/SUM(D2:D7)-D9,0))</f>
        <v>0</v>
      </c>
      <c r="E10" s="9">
        <f>IF(E9=0,0,MAX(SUMPRODUCT(E2:E7,E2:E7)/SUM(E2:E7)-E9,0))</f>
        <v>0</v>
      </c>
    </row>
    <row r="11" spans="1:5" x14ac:dyDescent="0.2">
      <c r="A11" t="s">
        <v>511</v>
      </c>
      <c r="B11" s="9">
        <f>MAX(B2:B7)</f>
        <v>21.8</v>
      </c>
      <c r="C11" s="9">
        <f>MAX(C2:C7)</f>
        <v>20</v>
      </c>
      <c r="D11" s="9">
        <f>MAX(D2:D7)</f>
        <v>0</v>
      </c>
      <c r="E11" s="9">
        <f>MAX(E2:E7)</f>
        <v>0</v>
      </c>
    </row>
    <row r="12" spans="1:5" x14ac:dyDescent="0.2">
      <c r="A12" t="s">
        <v>512</v>
      </c>
      <c r="B12" s="9">
        <f>MIN(B2:B7)</f>
        <v>5</v>
      </c>
      <c r="C12" s="9">
        <f>MIN(C2:C7)</f>
        <v>4.2</v>
      </c>
      <c r="D12" s="9">
        <f>MIN(D2:D7)</f>
        <v>0</v>
      </c>
      <c r="E12" s="9">
        <f>MIN(E2:E7)</f>
        <v>0</v>
      </c>
    </row>
    <row r="13" spans="1:5" x14ac:dyDescent="0.2">
      <c r="A13" t="s">
        <v>513</v>
      </c>
      <c r="B13" s="9">
        <f>B9+ B10</f>
        <v>12.775875486381322</v>
      </c>
      <c r="C13" s="9">
        <f>C9+ C10</f>
        <v>11.776371308016877</v>
      </c>
      <c r="D13" s="9">
        <f>D9+ D10</f>
        <v>0</v>
      </c>
      <c r="E13" s="9">
        <f>E9+ E10</f>
        <v>0</v>
      </c>
    </row>
    <row r="14" spans="1:5" x14ac:dyDescent="0.2">
      <c r="B14" s="9"/>
      <c r="C14" s="9"/>
      <c r="D14" s="9"/>
      <c r="E14" s="9"/>
    </row>
  </sheetData>
  <sortState columnSort="1" ref="B1:E13">
    <sortCondition descending="1" ref="B13"/>
  </sortState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5A68E-67C6-4443-96A7-7EFCE9AFC057}">
  <dimension ref="A1:K7"/>
  <sheetViews>
    <sheetView workbookViewId="0">
      <pane xSplit="1" ySplit="1" topLeftCell="B9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2"/>
  <sheetData>
    <row r="1" spans="1:11" x14ac:dyDescent="0.2">
      <c r="A1" t="s">
        <v>421</v>
      </c>
      <c r="B1" t="s">
        <v>528</v>
      </c>
      <c r="C1" t="s">
        <v>422</v>
      </c>
      <c r="D1" t="s">
        <v>423</v>
      </c>
      <c r="E1" t="s">
        <v>424</v>
      </c>
      <c r="F1" t="s">
        <v>425</v>
      </c>
      <c r="G1" t="s">
        <v>426</v>
      </c>
      <c r="H1" t="s">
        <v>427</v>
      </c>
      <c r="I1" t="s">
        <v>428</v>
      </c>
      <c r="J1" t="s">
        <v>429</v>
      </c>
      <c r="K1" t="s">
        <v>430</v>
      </c>
    </row>
    <row r="2" spans="1:11" x14ac:dyDescent="0.2">
      <c r="A2" s="1">
        <v>45081.703125</v>
      </c>
      <c r="B2">
        <v>1</v>
      </c>
      <c r="C2">
        <v>0</v>
      </c>
      <c r="D2">
        <v>0</v>
      </c>
      <c r="E2">
        <v>-1</v>
      </c>
      <c r="F2">
        <v>-1</v>
      </c>
      <c r="G2">
        <v>-1</v>
      </c>
      <c r="H2">
        <v>0</v>
      </c>
      <c r="I2">
        <v>-1</v>
      </c>
      <c r="J2">
        <v>-1</v>
      </c>
      <c r="K2">
        <v>-1</v>
      </c>
    </row>
    <row r="3" spans="1:11" x14ac:dyDescent="0.2">
      <c r="A3" s="1">
        <v>45081.703182870369</v>
      </c>
      <c r="B3">
        <v>1</v>
      </c>
      <c r="C3">
        <v>0</v>
      </c>
      <c r="D3">
        <v>1277.8</v>
      </c>
      <c r="E3">
        <v>-1</v>
      </c>
      <c r="F3">
        <v>-1</v>
      </c>
      <c r="G3">
        <v>-1</v>
      </c>
      <c r="H3">
        <v>5.8</v>
      </c>
      <c r="I3">
        <v>-1</v>
      </c>
      <c r="J3">
        <v>-1</v>
      </c>
      <c r="K3">
        <v>-1</v>
      </c>
    </row>
    <row r="4" spans="1:11" x14ac:dyDescent="0.2">
      <c r="A4" s="1">
        <v>45081.703240740739</v>
      </c>
      <c r="B4">
        <v>1</v>
      </c>
      <c r="C4">
        <v>0</v>
      </c>
      <c r="D4">
        <v>1164.2</v>
      </c>
      <c r="E4">
        <v>-1</v>
      </c>
      <c r="F4">
        <v>-1</v>
      </c>
      <c r="G4">
        <v>-1</v>
      </c>
      <c r="H4">
        <v>3.2</v>
      </c>
      <c r="I4">
        <v>-1</v>
      </c>
      <c r="J4">
        <v>-1</v>
      </c>
      <c r="K4">
        <v>-1</v>
      </c>
    </row>
    <row r="5" spans="1:11" x14ac:dyDescent="0.2">
      <c r="A5" s="1">
        <v>45081.703298611108</v>
      </c>
      <c r="B5">
        <v>1</v>
      </c>
      <c r="C5">
        <v>0</v>
      </c>
      <c r="D5">
        <v>1351.8</v>
      </c>
      <c r="E5">
        <v>-1</v>
      </c>
      <c r="F5">
        <v>-1</v>
      </c>
      <c r="G5">
        <v>-1</v>
      </c>
      <c r="H5">
        <v>8.4</v>
      </c>
      <c r="I5">
        <v>-1</v>
      </c>
      <c r="J5">
        <v>-1</v>
      </c>
      <c r="K5">
        <v>-1</v>
      </c>
    </row>
    <row r="6" spans="1:11" x14ac:dyDescent="0.2">
      <c r="A6" s="1">
        <v>45081.703356481485</v>
      </c>
      <c r="B6">
        <v>1</v>
      </c>
      <c r="C6">
        <v>0</v>
      </c>
      <c r="D6">
        <v>1348</v>
      </c>
      <c r="E6">
        <v>-1</v>
      </c>
      <c r="F6">
        <v>-1</v>
      </c>
      <c r="G6">
        <v>-1</v>
      </c>
      <c r="H6">
        <v>3</v>
      </c>
      <c r="I6">
        <v>-1</v>
      </c>
      <c r="J6">
        <v>-1</v>
      </c>
      <c r="K6">
        <v>-1</v>
      </c>
    </row>
    <row r="7" spans="1:11" x14ac:dyDescent="0.2">
      <c r="A7" s="1">
        <v>45081.703414351854</v>
      </c>
      <c r="B7">
        <v>1</v>
      </c>
      <c r="C7">
        <v>0</v>
      </c>
      <c r="D7">
        <v>1525.3</v>
      </c>
      <c r="E7">
        <v>-1</v>
      </c>
      <c r="F7">
        <v>-1</v>
      </c>
      <c r="G7">
        <v>-1</v>
      </c>
      <c r="H7">
        <v>5.4</v>
      </c>
      <c r="I7">
        <v>-1</v>
      </c>
      <c r="J7">
        <v>-1</v>
      </c>
      <c r="K7">
        <v>-1</v>
      </c>
    </row>
  </sheetData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AC778-7422-49C9-AABF-74BA57CAFBAE}">
  <dimension ref="A1:O40"/>
  <sheetViews>
    <sheetView workbookViewId="0">
      <pane xSplit="1" ySplit="1" topLeftCell="B30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2"/>
  <cols>
    <col min="1" max="1" width="9" style="1"/>
    <col min="13" max="13" width="15.25" bestFit="1" customWidth="1"/>
    <col min="15" max="15" width="9.25" bestFit="1" customWidth="1"/>
  </cols>
  <sheetData>
    <row r="1" spans="1:15" x14ac:dyDescent="0.2">
      <c r="A1" s="1" t="s">
        <v>431</v>
      </c>
      <c r="B1" t="s">
        <v>529</v>
      </c>
      <c r="C1" t="s">
        <v>432</v>
      </c>
      <c r="D1" t="s">
        <v>433</v>
      </c>
      <c r="E1" t="s">
        <v>434</v>
      </c>
      <c r="F1" t="s">
        <v>435</v>
      </c>
      <c r="G1" t="s">
        <v>436</v>
      </c>
      <c r="H1" t="s">
        <v>437</v>
      </c>
      <c r="I1" t="s">
        <v>438</v>
      </c>
      <c r="J1" t="s">
        <v>439</v>
      </c>
      <c r="K1" t="s">
        <v>440</v>
      </c>
      <c r="L1" t="s">
        <v>441</v>
      </c>
      <c r="M1" t="s">
        <v>442</v>
      </c>
      <c r="N1" t="s">
        <v>530</v>
      </c>
      <c r="O1" t="s">
        <v>531</v>
      </c>
    </row>
    <row r="2" spans="1:15" x14ac:dyDescent="0.2">
      <c r="A2" s="1">
        <v>45081.703182870369</v>
      </c>
      <c r="B2">
        <v>3743</v>
      </c>
      <c r="C2">
        <v>1</v>
      </c>
      <c r="D2">
        <v>0.6</v>
      </c>
      <c r="E2">
        <v>0.4</v>
      </c>
      <c r="F2">
        <v>708280</v>
      </c>
      <c r="G2">
        <v>16424</v>
      </c>
      <c r="H2">
        <v>1308</v>
      </c>
      <c r="I2">
        <v>518564</v>
      </c>
      <c r="J2">
        <v>3476</v>
      </c>
      <c r="K2">
        <v>367</v>
      </c>
      <c r="L2">
        <v>0</v>
      </c>
      <c r="M2" t="s">
        <v>449</v>
      </c>
      <c r="N2" s="10">
        <v>0.5</v>
      </c>
      <c r="O2" s="11">
        <v>519872</v>
      </c>
    </row>
    <row r="3" spans="1:15" x14ac:dyDescent="0.2">
      <c r="A3" s="1">
        <v>45081.703240740739</v>
      </c>
      <c r="B3">
        <v>3743</v>
      </c>
      <c r="C3">
        <v>0.2</v>
      </c>
      <c r="D3">
        <v>0.2</v>
      </c>
      <c r="E3">
        <v>0</v>
      </c>
      <c r="F3">
        <v>708280</v>
      </c>
      <c r="G3">
        <v>16424</v>
      </c>
      <c r="H3">
        <v>1308</v>
      </c>
      <c r="I3">
        <v>518564</v>
      </c>
      <c r="J3">
        <v>3476</v>
      </c>
      <c r="K3">
        <v>306</v>
      </c>
      <c r="L3">
        <v>0</v>
      </c>
      <c r="M3" t="s">
        <v>449</v>
      </c>
      <c r="N3" s="10">
        <v>0.1</v>
      </c>
      <c r="O3" s="11">
        <v>519872</v>
      </c>
    </row>
    <row r="4" spans="1:15" x14ac:dyDescent="0.2">
      <c r="A4" s="1">
        <v>45081.703298611108</v>
      </c>
      <c r="B4">
        <v>3743</v>
      </c>
      <c r="C4">
        <v>0.8</v>
      </c>
      <c r="D4">
        <v>0.4</v>
      </c>
      <c r="E4">
        <v>0.4</v>
      </c>
      <c r="F4">
        <v>708280</v>
      </c>
      <c r="G4">
        <v>16424</v>
      </c>
      <c r="H4">
        <v>1308</v>
      </c>
      <c r="I4">
        <v>518564</v>
      </c>
      <c r="J4">
        <v>3476</v>
      </c>
      <c r="K4">
        <v>365</v>
      </c>
      <c r="L4">
        <v>0</v>
      </c>
      <c r="M4" t="s">
        <v>449</v>
      </c>
      <c r="N4" s="10">
        <v>0.4</v>
      </c>
      <c r="O4" s="11">
        <v>519872</v>
      </c>
    </row>
    <row r="5" spans="1:15" x14ac:dyDescent="0.2">
      <c r="A5" s="1">
        <v>45081.703356481485</v>
      </c>
      <c r="B5">
        <v>3742</v>
      </c>
      <c r="C5">
        <v>0.2</v>
      </c>
      <c r="D5">
        <v>0.2</v>
      </c>
      <c r="E5">
        <v>0</v>
      </c>
      <c r="F5">
        <v>164940</v>
      </c>
      <c r="G5">
        <v>9776</v>
      </c>
      <c r="H5">
        <v>1308</v>
      </c>
      <c r="I5">
        <v>7364</v>
      </c>
      <c r="J5">
        <v>2208</v>
      </c>
      <c r="K5">
        <v>0</v>
      </c>
      <c r="L5">
        <v>0</v>
      </c>
      <c r="M5" t="s">
        <v>449</v>
      </c>
      <c r="N5" s="10" t="s">
        <v>532</v>
      </c>
      <c r="O5" s="11" t="s">
        <v>532</v>
      </c>
    </row>
    <row r="6" spans="1:15" x14ac:dyDescent="0.2">
      <c r="A6" s="1">
        <v>45081.703356481485</v>
      </c>
      <c r="B6">
        <v>3743</v>
      </c>
      <c r="C6">
        <v>0.6</v>
      </c>
      <c r="D6">
        <v>0.4</v>
      </c>
      <c r="E6">
        <v>0.2</v>
      </c>
      <c r="F6">
        <v>708280</v>
      </c>
      <c r="G6">
        <v>16424</v>
      </c>
      <c r="H6">
        <v>1308</v>
      </c>
      <c r="I6">
        <v>518564</v>
      </c>
      <c r="J6">
        <v>3476</v>
      </c>
      <c r="K6">
        <v>315</v>
      </c>
      <c r="L6">
        <v>0</v>
      </c>
      <c r="M6" t="s">
        <v>449</v>
      </c>
      <c r="N6" s="10">
        <v>0.4</v>
      </c>
      <c r="O6" s="11">
        <v>527236</v>
      </c>
    </row>
    <row r="7" spans="1:15" x14ac:dyDescent="0.2">
      <c r="A7" s="1">
        <v>45081.703414351854</v>
      </c>
      <c r="B7">
        <v>3742</v>
      </c>
      <c r="C7">
        <v>0.2</v>
      </c>
      <c r="D7">
        <v>0</v>
      </c>
      <c r="E7">
        <v>0.2</v>
      </c>
      <c r="F7">
        <v>164940</v>
      </c>
      <c r="G7">
        <v>9776</v>
      </c>
      <c r="H7">
        <v>1308</v>
      </c>
      <c r="I7">
        <v>7364</v>
      </c>
      <c r="J7">
        <v>2208</v>
      </c>
      <c r="K7">
        <v>0</v>
      </c>
      <c r="L7">
        <v>0</v>
      </c>
      <c r="M7" t="s">
        <v>449</v>
      </c>
      <c r="N7" s="10" t="s">
        <v>532</v>
      </c>
      <c r="O7" s="11" t="s">
        <v>532</v>
      </c>
    </row>
    <row r="8" spans="1:15" x14ac:dyDescent="0.2">
      <c r="A8" s="1">
        <v>45081.703414351854</v>
      </c>
      <c r="B8">
        <v>3743</v>
      </c>
      <c r="C8">
        <v>1</v>
      </c>
      <c r="D8">
        <v>0.6</v>
      </c>
      <c r="E8">
        <v>0.4</v>
      </c>
      <c r="F8">
        <v>708280</v>
      </c>
      <c r="G8">
        <v>16424</v>
      </c>
      <c r="H8">
        <v>1308</v>
      </c>
      <c r="I8">
        <v>518564</v>
      </c>
      <c r="J8">
        <v>3476</v>
      </c>
      <c r="K8">
        <v>365</v>
      </c>
      <c r="L8">
        <v>0</v>
      </c>
      <c r="M8" t="s">
        <v>449</v>
      </c>
      <c r="N8" s="10">
        <v>0.6</v>
      </c>
      <c r="O8" s="11">
        <v>527236</v>
      </c>
    </row>
    <row r="9" spans="1:15" x14ac:dyDescent="0.2">
      <c r="A9" s="1">
        <v>45081.703240740739</v>
      </c>
      <c r="B9">
        <v>3690</v>
      </c>
      <c r="C9">
        <v>0.2</v>
      </c>
      <c r="D9">
        <v>0</v>
      </c>
      <c r="E9">
        <v>0.2</v>
      </c>
      <c r="F9">
        <v>1203848</v>
      </c>
      <c r="G9">
        <v>49044</v>
      </c>
      <c r="H9">
        <v>2680</v>
      </c>
      <c r="I9">
        <v>908504</v>
      </c>
      <c r="J9">
        <v>8528</v>
      </c>
      <c r="K9">
        <v>71</v>
      </c>
      <c r="L9">
        <v>0</v>
      </c>
      <c r="M9" t="s">
        <v>448</v>
      </c>
      <c r="N9" s="10">
        <v>0.1</v>
      </c>
      <c r="O9" s="11">
        <v>911184</v>
      </c>
    </row>
    <row r="10" spans="1:15" x14ac:dyDescent="0.2">
      <c r="A10" s="1">
        <v>45081.703298611108</v>
      </c>
      <c r="B10">
        <v>3690</v>
      </c>
      <c r="C10">
        <v>0.2</v>
      </c>
      <c r="D10">
        <v>0.2</v>
      </c>
      <c r="E10">
        <v>0</v>
      </c>
      <c r="F10">
        <v>1203848</v>
      </c>
      <c r="G10">
        <v>49044</v>
      </c>
      <c r="H10">
        <v>2680</v>
      </c>
      <c r="I10">
        <v>908504</v>
      </c>
      <c r="J10">
        <v>8528</v>
      </c>
      <c r="K10">
        <v>0</v>
      </c>
      <c r="L10">
        <v>0</v>
      </c>
      <c r="M10" t="s">
        <v>448</v>
      </c>
      <c r="N10" s="10">
        <v>0.1</v>
      </c>
      <c r="O10" s="11">
        <v>911184</v>
      </c>
    </row>
    <row r="11" spans="1:15" x14ac:dyDescent="0.2">
      <c r="A11" s="1">
        <v>45081.703182870369</v>
      </c>
      <c r="B11">
        <v>3180</v>
      </c>
      <c r="C11">
        <v>0.2</v>
      </c>
      <c r="D11">
        <v>0.2</v>
      </c>
      <c r="E11">
        <v>0</v>
      </c>
      <c r="F11">
        <v>1336220</v>
      </c>
      <c r="G11">
        <v>85116</v>
      </c>
      <c r="H11">
        <v>22168</v>
      </c>
      <c r="I11">
        <v>1251032</v>
      </c>
      <c r="J11">
        <v>14712</v>
      </c>
      <c r="K11">
        <v>0</v>
      </c>
      <c r="L11">
        <v>0</v>
      </c>
      <c r="M11" t="s">
        <v>446</v>
      </c>
      <c r="N11" s="10">
        <v>0.1</v>
      </c>
      <c r="O11" s="11">
        <v>1273200</v>
      </c>
    </row>
    <row r="12" spans="1:15" x14ac:dyDescent="0.2">
      <c r="A12" s="1">
        <v>45081.703298611108</v>
      </c>
      <c r="B12">
        <v>30515</v>
      </c>
      <c r="C12">
        <v>0.2</v>
      </c>
      <c r="D12">
        <v>0</v>
      </c>
      <c r="E12">
        <v>0.2</v>
      </c>
      <c r="F12">
        <v>16160</v>
      </c>
      <c r="G12">
        <v>1080</v>
      </c>
      <c r="H12">
        <v>148</v>
      </c>
      <c r="I12">
        <v>2420</v>
      </c>
      <c r="J12">
        <v>684</v>
      </c>
      <c r="K12">
        <v>41</v>
      </c>
      <c r="L12">
        <v>0</v>
      </c>
      <c r="M12" t="s">
        <v>1</v>
      </c>
      <c r="N12" s="10">
        <v>0.1</v>
      </c>
      <c r="O12" s="11">
        <v>2568</v>
      </c>
    </row>
    <row r="13" spans="1:15" x14ac:dyDescent="0.2">
      <c r="A13" s="1">
        <v>45081.703414351854</v>
      </c>
      <c r="B13">
        <v>30515</v>
      </c>
      <c r="C13">
        <v>0.2</v>
      </c>
      <c r="D13">
        <v>0.2</v>
      </c>
      <c r="E13">
        <v>0</v>
      </c>
      <c r="F13">
        <v>16160</v>
      </c>
      <c r="G13">
        <v>1080</v>
      </c>
      <c r="H13">
        <v>148</v>
      </c>
      <c r="I13">
        <v>2420</v>
      </c>
      <c r="J13">
        <v>684</v>
      </c>
      <c r="K13">
        <v>41</v>
      </c>
      <c r="L13">
        <v>0</v>
      </c>
      <c r="M13" t="s">
        <v>1</v>
      </c>
      <c r="N13" s="10">
        <v>0.1</v>
      </c>
      <c r="O13" s="11">
        <v>2568</v>
      </c>
    </row>
    <row r="14" spans="1:15" x14ac:dyDescent="0.2">
      <c r="A14" s="1">
        <v>45081.703240740739</v>
      </c>
      <c r="B14">
        <v>9</v>
      </c>
      <c r="C14">
        <v>0.2</v>
      </c>
      <c r="D14">
        <v>0</v>
      </c>
      <c r="E14">
        <v>0.2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t="s">
        <v>443</v>
      </c>
      <c r="N14" s="10">
        <v>0.1</v>
      </c>
      <c r="O14" s="11">
        <v>0</v>
      </c>
    </row>
    <row r="15" spans="1:15" x14ac:dyDescent="0.2">
      <c r="A15" s="1">
        <v>45081.703298611108</v>
      </c>
      <c r="B15">
        <v>9</v>
      </c>
      <c r="C15">
        <v>0.2</v>
      </c>
      <c r="D15">
        <v>0</v>
      </c>
      <c r="E15">
        <v>0.2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t="s">
        <v>443</v>
      </c>
      <c r="N15" s="10">
        <v>0.1</v>
      </c>
      <c r="O15" s="11">
        <v>0</v>
      </c>
    </row>
    <row r="16" spans="1:15" x14ac:dyDescent="0.2">
      <c r="A16" s="1">
        <v>45081.703414351854</v>
      </c>
      <c r="B16">
        <v>9</v>
      </c>
      <c r="C16">
        <v>0.2</v>
      </c>
      <c r="D16">
        <v>0</v>
      </c>
      <c r="E16">
        <v>0.2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t="s">
        <v>443</v>
      </c>
      <c r="N16" s="10">
        <v>0.1</v>
      </c>
      <c r="O16" s="11">
        <v>0</v>
      </c>
    </row>
    <row r="17" spans="1:15" x14ac:dyDescent="0.2">
      <c r="A17" s="1">
        <v>45081.703356481485</v>
      </c>
      <c r="B17">
        <v>1318</v>
      </c>
      <c r="C17">
        <v>0.2</v>
      </c>
      <c r="D17">
        <v>0</v>
      </c>
      <c r="E17">
        <v>0.2</v>
      </c>
      <c r="F17">
        <v>570412</v>
      </c>
      <c r="G17">
        <v>62776</v>
      </c>
      <c r="H17">
        <v>596</v>
      </c>
      <c r="I17">
        <v>148768</v>
      </c>
      <c r="J17">
        <v>60940</v>
      </c>
      <c r="K17">
        <v>0</v>
      </c>
      <c r="L17">
        <v>0</v>
      </c>
      <c r="M17" t="s">
        <v>445</v>
      </c>
      <c r="N17" s="10">
        <v>0.1</v>
      </c>
      <c r="O17" s="11">
        <v>149364</v>
      </c>
    </row>
    <row r="18" spans="1:15" x14ac:dyDescent="0.2">
      <c r="A18" s="1">
        <v>45081.703414351854</v>
      </c>
      <c r="B18">
        <v>1318</v>
      </c>
      <c r="C18">
        <v>0.2</v>
      </c>
      <c r="D18">
        <v>0.2</v>
      </c>
      <c r="E18">
        <v>0</v>
      </c>
      <c r="F18">
        <v>570412</v>
      </c>
      <c r="G18">
        <v>62780</v>
      </c>
      <c r="H18">
        <v>596</v>
      </c>
      <c r="I18">
        <v>148768</v>
      </c>
      <c r="J18">
        <v>60944</v>
      </c>
      <c r="K18">
        <v>0</v>
      </c>
      <c r="L18">
        <v>0</v>
      </c>
      <c r="M18" t="s">
        <v>445</v>
      </c>
      <c r="N18" s="10">
        <v>0.1</v>
      </c>
      <c r="O18" s="11">
        <v>149364</v>
      </c>
    </row>
    <row r="19" spans="1:15" x14ac:dyDescent="0.2">
      <c r="A19" s="1">
        <v>45081.703182870369</v>
      </c>
      <c r="B19">
        <v>30586</v>
      </c>
      <c r="C19">
        <v>0.2</v>
      </c>
      <c r="D19">
        <v>0.2</v>
      </c>
      <c r="E19">
        <v>0</v>
      </c>
      <c r="F19">
        <v>154700</v>
      </c>
      <c r="G19">
        <v>5172</v>
      </c>
      <c r="H19">
        <v>800</v>
      </c>
      <c r="I19">
        <v>808</v>
      </c>
      <c r="J19">
        <v>3872</v>
      </c>
      <c r="K19">
        <v>3</v>
      </c>
      <c r="L19">
        <v>0</v>
      </c>
      <c r="M19" t="s">
        <v>451</v>
      </c>
      <c r="N19" s="10">
        <v>0.1</v>
      </c>
      <c r="O19" s="11">
        <v>1608</v>
      </c>
    </row>
    <row r="20" spans="1:15" x14ac:dyDescent="0.2">
      <c r="A20" s="1">
        <v>45081.703240740739</v>
      </c>
      <c r="B20">
        <v>30587</v>
      </c>
      <c r="C20">
        <v>0.2</v>
      </c>
      <c r="D20">
        <v>0</v>
      </c>
      <c r="E20">
        <v>0.2</v>
      </c>
      <c r="F20">
        <v>113024</v>
      </c>
      <c r="G20">
        <v>2232</v>
      </c>
      <c r="H20">
        <v>800</v>
      </c>
      <c r="I20">
        <v>760</v>
      </c>
      <c r="J20">
        <v>1172</v>
      </c>
      <c r="K20">
        <v>0</v>
      </c>
      <c r="L20">
        <v>0</v>
      </c>
      <c r="M20" t="s">
        <v>451</v>
      </c>
      <c r="N20" s="10">
        <v>0.1</v>
      </c>
      <c r="O20" s="11">
        <v>1560</v>
      </c>
    </row>
    <row r="21" spans="1:15" x14ac:dyDescent="0.2">
      <c r="A21" s="1">
        <v>45081.703414351854</v>
      </c>
      <c r="B21">
        <v>30671</v>
      </c>
      <c r="C21">
        <v>0.2</v>
      </c>
      <c r="D21">
        <v>0.2</v>
      </c>
      <c r="E21">
        <v>0</v>
      </c>
      <c r="F21">
        <v>154824</v>
      </c>
      <c r="G21">
        <v>5188</v>
      </c>
      <c r="H21">
        <v>800</v>
      </c>
      <c r="I21">
        <v>932</v>
      </c>
      <c r="J21">
        <v>3876</v>
      </c>
      <c r="K21">
        <v>3</v>
      </c>
      <c r="L21">
        <v>0</v>
      </c>
      <c r="M21" t="s">
        <v>451</v>
      </c>
      <c r="N21" s="10">
        <v>0.1</v>
      </c>
      <c r="O21" s="11">
        <v>1732</v>
      </c>
    </row>
    <row r="22" spans="1:15" x14ac:dyDescent="0.2">
      <c r="A22" s="1">
        <v>45081.703240740739</v>
      </c>
      <c r="B22">
        <v>387</v>
      </c>
      <c r="C22">
        <v>0.2</v>
      </c>
      <c r="D22">
        <v>0</v>
      </c>
      <c r="E22">
        <v>0.2</v>
      </c>
      <c r="F22">
        <v>157892</v>
      </c>
      <c r="G22">
        <v>101436</v>
      </c>
      <c r="H22">
        <v>320</v>
      </c>
      <c r="I22">
        <v>408</v>
      </c>
      <c r="J22">
        <v>101096</v>
      </c>
      <c r="K22">
        <v>9</v>
      </c>
      <c r="L22">
        <v>0</v>
      </c>
      <c r="M22" t="s">
        <v>444</v>
      </c>
      <c r="N22" s="10">
        <v>0.1</v>
      </c>
      <c r="O22" s="11">
        <v>728</v>
      </c>
    </row>
    <row r="23" spans="1:15" x14ac:dyDescent="0.2">
      <c r="A23" s="1">
        <v>45081.703240740739</v>
      </c>
      <c r="B23">
        <v>3633</v>
      </c>
      <c r="C23">
        <v>0.2</v>
      </c>
      <c r="D23">
        <v>0.2</v>
      </c>
      <c r="E23">
        <v>0</v>
      </c>
      <c r="F23">
        <v>988576</v>
      </c>
      <c r="G23">
        <v>15788</v>
      </c>
      <c r="H23">
        <v>5904</v>
      </c>
      <c r="I23">
        <v>965920</v>
      </c>
      <c r="J23">
        <v>4300</v>
      </c>
      <c r="K23">
        <v>0</v>
      </c>
      <c r="L23">
        <v>0</v>
      </c>
      <c r="M23" t="s">
        <v>447</v>
      </c>
      <c r="N23" s="10">
        <v>0.1</v>
      </c>
      <c r="O23" s="11">
        <v>971824</v>
      </c>
    </row>
    <row r="24" spans="1:15" x14ac:dyDescent="0.2">
      <c r="A24" s="1">
        <v>45081.703182870369</v>
      </c>
      <c r="B24">
        <v>3878</v>
      </c>
      <c r="C24">
        <v>1.6</v>
      </c>
      <c r="D24">
        <v>0.6</v>
      </c>
      <c r="E24">
        <v>1</v>
      </c>
      <c r="F24">
        <v>1079724</v>
      </c>
      <c r="G24">
        <v>96904</v>
      </c>
      <c r="H24">
        <v>24292</v>
      </c>
      <c r="I24">
        <v>1019960</v>
      </c>
      <c r="J24">
        <v>17268</v>
      </c>
      <c r="K24">
        <v>1</v>
      </c>
      <c r="L24">
        <v>0</v>
      </c>
      <c r="M24" t="s">
        <v>450</v>
      </c>
      <c r="N24" s="10">
        <v>0.8</v>
      </c>
      <c r="O24" s="11">
        <v>1044252</v>
      </c>
    </row>
    <row r="25" spans="1:15" x14ac:dyDescent="0.2">
      <c r="A25" s="1">
        <v>45081.703240740739</v>
      </c>
      <c r="B25">
        <v>3878</v>
      </c>
      <c r="C25">
        <v>1.2</v>
      </c>
      <c r="D25">
        <v>0.4</v>
      </c>
      <c r="E25">
        <v>0.8</v>
      </c>
      <c r="F25">
        <v>1079724</v>
      </c>
      <c r="G25">
        <v>96904</v>
      </c>
      <c r="H25">
        <v>24292</v>
      </c>
      <c r="I25">
        <v>1019960</v>
      </c>
      <c r="J25">
        <v>17268</v>
      </c>
      <c r="K25">
        <v>1</v>
      </c>
      <c r="L25">
        <v>0</v>
      </c>
      <c r="M25" t="s">
        <v>450</v>
      </c>
      <c r="N25" s="10">
        <v>0.6</v>
      </c>
      <c r="O25" s="11">
        <v>1044252</v>
      </c>
    </row>
    <row r="26" spans="1:15" x14ac:dyDescent="0.2">
      <c r="A26" s="1">
        <v>45081.703298611108</v>
      </c>
      <c r="B26">
        <v>3878</v>
      </c>
      <c r="C26">
        <v>1.2</v>
      </c>
      <c r="D26">
        <v>0.4</v>
      </c>
      <c r="E26">
        <v>0.8</v>
      </c>
      <c r="F26">
        <v>1079724</v>
      </c>
      <c r="G26">
        <v>96904</v>
      </c>
      <c r="H26">
        <v>24292</v>
      </c>
      <c r="I26">
        <v>1019960</v>
      </c>
      <c r="J26">
        <v>17268</v>
      </c>
      <c r="K26">
        <v>0</v>
      </c>
      <c r="L26">
        <v>0</v>
      </c>
      <c r="M26" t="s">
        <v>450</v>
      </c>
      <c r="N26" s="10">
        <v>0.6</v>
      </c>
      <c r="O26" s="11">
        <v>1044252</v>
      </c>
    </row>
    <row r="27" spans="1:15" x14ac:dyDescent="0.2">
      <c r="A27" s="1">
        <v>45081.703356481485</v>
      </c>
      <c r="B27">
        <v>3878</v>
      </c>
      <c r="C27">
        <v>1.4</v>
      </c>
      <c r="D27">
        <v>0.6</v>
      </c>
      <c r="E27">
        <v>0.8</v>
      </c>
      <c r="F27">
        <v>1079724</v>
      </c>
      <c r="G27">
        <v>96904</v>
      </c>
      <c r="H27">
        <v>24292</v>
      </c>
      <c r="I27">
        <v>1019960</v>
      </c>
      <c r="J27">
        <v>17268</v>
      </c>
      <c r="K27">
        <v>0</v>
      </c>
      <c r="L27">
        <v>0</v>
      </c>
      <c r="M27" t="s">
        <v>450</v>
      </c>
      <c r="N27" s="10">
        <v>0.7</v>
      </c>
      <c r="O27" s="11">
        <v>1044252</v>
      </c>
    </row>
    <row r="28" spans="1:15" x14ac:dyDescent="0.2">
      <c r="A28" s="1">
        <v>45081.703414351854</v>
      </c>
      <c r="B28">
        <v>3878</v>
      </c>
      <c r="C28">
        <v>1.4</v>
      </c>
      <c r="D28">
        <v>0.6</v>
      </c>
      <c r="E28">
        <v>0.8</v>
      </c>
      <c r="F28">
        <v>1079724</v>
      </c>
      <c r="G28">
        <v>96904</v>
      </c>
      <c r="H28">
        <v>24292</v>
      </c>
      <c r="I28">
        <v>1019960</v>
      </c>
      <c r="J28">
        <v>17268</v>
      </c>
      <c r="K28">
        <v>0</v>
      </c>
      <c r="L28">
        <v>0</v>
      </c>
      <c r="M28" t="s">
        <v>450</v>
      </c>
      <c r="N28" s="10">
        <v>0.7</v>
      </c>
      <c r="O28" s="11">
        <v>1044252</v>
      </c>
    </row>
    <row r="30" spans="1:15" x14ac:dyDescent="0.2">
      <c r="C30" s="9" t="s">
        <v>509</v>
      </c>
      <c r="D30" s="9" t="s">
        <v>510</v>
      </c>
      <c r="E30" s="9" t="s">
        <v>511</v>
      </c>
      <c r="F30" t="s">
        <v>533</v>
      </c>
      <c r="G30" s="12" t="s">
        <v>512</v>
      </c>
      <c r="H30" s="12" t="s">
        <v>509</v>
      </c>
      <c r="I30" s="12" t="s">
        <v>511</v>
      </c>
      <c r="J30" s="12" t="s">
        <v>509</v>
      </c>
      <c r="K30" s="12" t="s">
        <v>510</v>
      </c>
      <c r="L30" s="12" t="s">
        <v>511</v>
      </c>
    </row>
    <row r="31" spans="1:15" x14ac:dyDescent="0.2">
      <c r="B31" t="s">
        <v>449</v>
      </c>
      <c r="C31" s="9">
        <f>SUM(C2:C8)/snapshots/2</f>
        <v>0.33333333333333331</v>
      </c>
      <c r="D31" s="9">
        <f>SUMPRODUCT(N2:N8,N2:N8)/SUM(N2:N8)-C31</f>
        <v>0.13666666666666671</v>
      </c>
      <c r="E31" s="9">
        <f>MAX(N2:N8)-(C31+D31)</f>
        <v>0.12999999999999995</v>
      </c>
      <c r="G31" s="12">
        <f>MIN(O2:O8)</f>
        <v>519872</v>
      </c>
      <c r="H31" s="12">
        <f>AVERAGE(O2:O8)-G31</f>
        <v>2945.5999999999767</v>
      </c>
      <c r="I31" s="12">
        <f>MAX(O2:O8)-SUM(G31:H31)</f>
        <v>4418.4000000000233</v>
      </c>
      <c r="J31" s="12">
        <f>AVERAGE(J2:J8)</f>
        <v>3113.7142857142858</v>
      </c>
      <c r="K31" s="12">
        <f>IF(SUM(J2:J8)&gt;0,SUMPRODUCT(J2:J8,J2:J8)/SUM(J2:J8)-J31,0)</f>
        <v>105.38132815981953</v>
      </c>
      <c r="L31" s="12">
        <f>MAX(J2:J8)-SUM(J31:K31)</f>
        <v>256.90438612589469</v>
      </c>
    </row>
    <row r="32" spans="1:15" x14ac:dyDescent="0.2">
      <c r="B32" t="s">
        <v>448</v>
      </c>
      <c r="C32" s="9">
        <f>SUM(C9:C10)/snapshots/2</f>
        <v>3.3333333333333333E-2</v>
      </c>
      <c r="D32" s="9">
        <f>SUMPRODUCT(N9:N10,N9:N10)/SUM(N9:N10)-C32</f>
        <v>6.666666666666668E-2</v>
      </c>
      <c r="E32" s="9">
        <f>MAX(N9:N10)-(C32+D32)</f>
        <v>0</v>
      </c>
      <c r="G32" s="12">
        <f>MIN(O9:O10)</f>
        <v>911184</v>
      </c>
      <c r="H32" s="12">
        <f>AVERAGE(O9:O10)-G32</f>
        <v>0</v>
      </c>
      <c r="I32" s="12">
        <f>MAX(O9:O10)-SUM(G32:H32)</f>
        <v>0</v>
      </c>
      <c r="J32" s="12">
        <f>AVERAGE(J9:J10)</f>
        <v>8528</v>
      </c>
      <c r="K32" s="12">
        <f>IF(SUM(J9:J10)&gt;0,SUMPRODUCT(J9:J10,J9:J10)/SUM(J9:J10)-J32,0)</f>
        <v>0</v>
      </c>
      <c r="L32" s="12">
        <f>MAX(J9:J10)-SUM(J32:K32)</f>
        <v>0</v>
      </c>
    </row>
    <row r="33" spans="2:12" x14ac:dyDescent="0.2">
      <c r="B33" t="s">
        <v>446</v>
      </c>
      <c r="C33" s="9">
        <f>SUM(C11:C11)/snapshots/2</f>
        <v>1.6666666666666666E-2</v>
      </c>
      <c r="D33" s="9">
        <f>SUMPRODUCT(N11:N11,N11:N11)/SUM(N11:N11)-C33</f>
        <v>8.3333333333333356E-2</v>
      </c>
      <c r="E33" s="9">
        <f>MAX(N11:N11)-(C33+D33)</f>
        <v>0</v>
      </c>
      <c r="G33" s="12">
        <f>MIN(O11:O11)</f>
        <v>1273200</v>
      </c>
      <c r="H33" s="12">
        <f>AVERAGE(O11:O11)-G33</f>
        <v>0</v>
      </c>
      <c r="I33" s="12">
        <f>MAX(O11:O11)-SUM(G33:H33)</f>
        <v>0</v>
      </c>
      <c r="J33" s="12">
        <f>AVERAGE(J11:J11)</f>
        <v>14712</v>
      </c>
      <c r="K33" s="12">
        <f>IF(SUM(J11:J11)&gt;0,SUMPRODUCT(J11:J11,J11:J11)/SUM(J11:J11)-J33,0)</f>
        <v>0</v>
      </c>
      <c r="L33" s="12">
        <f>MAX(J11:J11)-SUM(J33:K33)</f>
        <v>0</v>
      </c>
    </row>
    <row r="34" spans="2:12" x14ac:dyDescent="0.2">
      <c r="B34" t="s">
        <v>1</v>
      </c>
      <c r="C34" s="9">
        <f>SUM(C12:C13)/snapshots/2</f>
        <v>3.3333333333333333E-2</v>
      </c>
      <c r="D34" s="9">
        <f>SUMPRODUCT(N12:N13,N12:N13)/SUM(N12:N13)-C34</f>
        <v>6.666666666666668E-2</v>
      </c>
      <c r="E34" s="9">
        <f>MAX(N12:N13)-(C34+D34)</f>
        <v>0</v>
      </c>
      <c r="G34" s="12">
        <f>MIN(O12:O13)</f>
        <v>2568</v>
      </c>
      <c r="H34" s="12">
        <f>AVERAGE(O12:O13)-G34</f>
        <v>0</v>
      </c>
      <c r="I34" s="12">
        <f>MAX(O12:O13)-SUM(G34:H34)</f>
        <v>0</v>
      </c>
      <c r="J34" s="12">
        <f>AVERAGE(J12:J13)</f>
        <v>684</v>
      </c>
      <c r="K34" s="12">
        <f>IF(SUM(J12:J13)&gt;0,SUMPRODUCT(J12:J13,J12:J13)/SUM(J12:J13)-J34,0)</f>
        <v>0</v>
      </c>
      <c r="L34" s="12">
        <f>MAX(J12:J13)-SUM(J34:K34)</f>
        <v>0</v>
      </c>
    </row>
    <row r="35" spans="2:12" x14ac:dyDescent="0.2">
      <c r="B35" t="s">
        <v>443</v>
      </c>
      <c r="C35" s="9">
        <f>SUM(C14:C16)/snapshots/2</f>
        <v>5.000000000000001E-2</v>
      </c>
      <c r="D35" s="9">
        <f>SUMPRODUCT(N14:N16,N14:N16)/SUM(N14:N16)-C35</f>
        <v>4.9999999999999996E-2</v>
      </c>
      <c r="E35" s="9">
        <f>MAX(N14:N16)-(C35+D35)</f>
        <v>0</v>
      </c>
      <c r="G35" s="12">
        <f>MIN(O14:O16)</f>
        <v>0</v>
      </c>
      <c r="H35" s="12">
        <f>AVERAGE(O14:O16)-G35</f>
        <v>0</v>
      </c>
      <c r="I35" s="12">
        <f>MAX(O14:O16)-SUM(G35:H35)</f>
        <v>0</v>
      </c>
      <c r="J35" s="12">
        <f>AVERAGE(J14:J16)</f>
        <v>0</v>
      </c>
      <c r="K35" s="12">
        <f>IF(SUM(J14:J16)&gt;0,SUMPRODUCT(J14:J16,J14:J16)/SUM(J14:J16)-J35,0)</f>
        <v>0</v>
      </c>
      <c r="L35" s="12">
        <f>MAX(J14:J16)-SUM(J35:K35)</f>
        <v>0</v>
      </c>
    </row>
    <row r="36" spans="2:12" x14ac:dyDescent="0.2">
      <c r="B36" t="s">
        <v>445</v>
      </c>
      <c r="C36" s="9">
        <f>SUM(C17:C18)/snapshots/2</f>
        <v>3.3333333333333333E-2</v>
      </c>
      <c r="D36" s="9">
        <f>SUMPRODUCT(N17:N18,N17:N18)/SUM(N17:N18)-C36</f>
        <v>6.666666666666668E-2</v>
      </c>
      <c r="E36" s="9">
        <f>MAX(N17:N18)-(C36+D36)</f>
        <v>0</v>
      </c>
      <c r="G36" s="12">
        <f>MIN(O17:O18)</f>
        <v>149364</v>
      </c>
      <c r="H36" s="12">
        <f>AVERAGE(O17:O18)-G36</f>
        <v>0</v>
      </c>
      <c r="I36" s="12">
        <f>MAX(O17:O18)-SUM(G36:H36)</f>
        <v>0</v>
      </c>
      <c r="J36" s="12">
        <f>AVERAGE(J17:J18)</f>
        <v>60942</v>
      </c>
      <c r="K36" s="12">
        <f>IF(SUM(J17:J18)&gt;0,SUMPRODUCT(J17:J18,J17:J18)/SUM(J17:J18)-J36,0)</f>
        <v>6.5636180806905031E-5</v>
      </c>
      <c r="L36" s="12">
        <f>MAX(J17:J18)-SUM(J36:K36)</f>
        <v>1.9999343638191931</v>
      </c>
    </row>
    <row r="37" spans="2:12" x14ac:dyDescent="0.2">
      <c r="B37" t="s">
        <v>451</v>
      </c>
      <c r="C37" s="9">
        <f>SUM(C19:C21)/snapshots/2</f>
        <v>5.000000000000001E-2</v>
      </c>
      <c r="D37" s="9">
        <f>SUMPRODUCT(N19:N21,N19:N21)/SUM(N19:N21)-C37</f>
        <v>4.9999999999999996E-2</v>
      </c>
      <c r="E37" s="9">
        <f>MAX(N19:N21)-(C37+D37)</f>
        <v>0</v>
      </c>
      <c r="G37" s="12">
        <f>MIN(O19:O21)</f>
        <v>1560</v>
      </c>
      <c r="H37" s="12">
        <f>AVERAGE(O19:O21)-G37</f>
        <v>73.333333333333258</v>
      </c>
      <c r="I37" s="12">
        <f>MAX(O19:O21)-SUM(G37:H37)</f>
        <v>98.666666666666742</v>
      </c>
      <c r="J37" s="12">
        <f>AVERAGE(J19:J21)</f>
        <v>2973.3333333333335</v>
      </c>
      <c r="K37" s="12">
        <f>IF(SUM(J19:J21)&gt;0,SUMPRODUCT(J19:J21,J19:J21)/SUM(J19:J21)-J37,0)</f>
        <v>545.65142002989523</v>
      </c>
      <c r="L37" s="12">
        <f>MAX(J19:J21)-SUM(J37:K37)</f>
        <v>357.01524663677128</v>
      </c>
    </row>
    <row r="38" spans="2:12" x14ac:dyDescent="0.2">
      <c r="B38" t="s">
        <v>444</v>
      </c>
      <c r="C38" s="9">
        <f>SUM(C22:C22)/snapshots/2</f>
        <v>1.6666666666666666E-2</v>
      </c>
      <c r="D38" s="9">
        <f>SUMPRODUCT(N22:N22,N22:N22)/SUM(N22:N22)-C38</f>
        <v>8.3333333333333356E-2</v>
      </c>
      <c r="E38" s="9">
        <f>MAX(N22:N22)-(C38+D38)</f>
        <v>0</v>
      </c>
      <c r="G38" s="12">
        <f>MIN(O22:O22)</f>
        <v>728</v>
      </c>
      <c r="H38" s="12">
        <f>AVERAGE(O22:O22)-G38</f>
        <v>0</v>
      </c>
      <c r="I38" s="12">
        <f>MAX(O22:O22)-SUM(G38:H38)</f>
        <v>0</v>
      </c>
      <c r="J38" s="12">
        <f>AVERAGE(J22:J22)</f>
        <v>101096</v>
      </c>
      <c r="K38" s="12">
        <f>IF(SUM(J22:J22)&gt;0,SUMPRODUCT(J22:J22,J22:J22)/SUM(J22:J22)-J38,0)</f>
        <v>0</v>
      </c>
      <c r="L38" s="12">
        <f>MAX(J22:J22)-SUM(J38:K38)</f>
        <v>0</v>
      </c>
    </row>
    <row r="39" spans="2:12" x14ac:dyDescent="0.2">
      <c r="B39" t="s">
        <v>447</v>
      </c>
      <c r="C39" s="9">
        <f>SUM(C23:C23)/snapshots/2</f>
        <v>1.6666666666666666E-2</v>
      </c>
      <c r="D39" s="9">
        <f>SUMPRODUCT(N23:N23,N23:N23)/SUM(N23:N23)-C39</f>
        <v>8.3333333333333356E-2</v>
      </c>
      <c r="E39" s="9">
        <f>MAX(N23:N23)-(C39+D39)</f>
        <v>0</v>
      </c>
      <c r="G39" s="12">
        <f>MIN(O23:O23)</f>
        <v>971824</v>
      </c>
      <c r="H39" s="12">
        <f>AVERAGE(O23:O23)-G39</f>
        <v>0</v>
      </c>
      <c r="I39" s="12">
        <f>MAX(O23:O23)-SUM(G39:H39)</f>
        <v>0</v>
      </c>
      <c r="J39" s="12">
        <f>AVERAGE(J23:J23)</f>
        <v>4300</v>
      </c>
      <c r="K39" s="12">
        <f>IF(SUM(J23:J23)&gt;0,SUMPRODUCT(J23:J23,J23:J23)/SUM(J23:J23)-J39,0)</f>
        <v>0</v>
      </c>
      <c r="L39" s="12">
        <f>MAX(J23:J23)-SUM(J39:K39)</f>
        <v>0</v>
      </c>
    </row>
    <row r="40" spans="2:12" x14ac:dyDescent="0.2">
      <c r="B40" t="s">
        <v>450</v>
      </c>
      <c r="C40" s="9">
        <f>SUM(C24:C28)/snapshots/2</f>
        <v>0.56666666666666676</v>
      </c>
      <c r="D40" s="9">
        <f>SUMPRODUCT(N24:N28,N24:N28)/SUM(N24:N28)-C40</f>
        <v>0.12156862745098018</v>
      </c>
      <c r="E40" s="9">
        <f>MAX(N24:N28)-(C40+D40)</f>
        <v>0.1117647058823531</v>
      </c>
      <c r="G40" s="12">
        <f>MIN(O24:O28)</f>
        <v>1044252</v>
      </c>
      <c r="H40" s="12">
        <f>AVERAGE(O24:O28)-G40</f>
        <v>0</v>
      </c>
      <c r="I40" s="12">
        <f>MAX(O24:O28)-SUM(G40:H40)</f>
        <v>0</v>
      </c>
      <c r="J40" s="12">
        <f>AVERAGE(J24:J28)</f>
        <v>17268</v>
      </c>
      <c r="K40" s="12">
        <f>IF(SUM(J24:J28)&gt;0,SUMPRODUCT(J24:J28,J24:J28)/SUM(J24:J28)-J40,0)</f>
        <v>0</v>
      </c>
      <c r="L40" s="12">
        <f>MAX(J24:J28)-SUM(J40:K40)</f>
        <v>0</v>
      </c>
    </row>
  </sheetData>
  <sortState caseSensitive="1" ref="A2:N28">
    <sortCondition ref="M2"/>
    <sortCondition ref="A2"/>
  </sortState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FB56B-ECD4-4219-B824-7BF62D83E151}">
  <dimension ref="A1:AL7"/>
  <sheetViews>
    <sheetView workbookViewId="0">
      <pane xSplit="1" ySplit="1" topLeftCell="B9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2"/>
  <sheetData>
    <row r="1" spans="1:38" x14ac:dyDescent="0.2">
      <c r="A1" t="s">
        <v>452</v>
      </c>
      <c r="B1" t="s">
        <v>453</v>
      </c>
      <c r="C1" t="s">
        <v>454</v>
      </c>
      <c r="D1" t="s">
        <v>455</v>
      </c>
      <c r="E1" t="s">
        <v>456</v>
      </c>
      <c r="F1" t="s">
        <v>457</v>
      </c>
      <c r="G1" t="s">
        <v>458</v>
      </c>
      <c r="H1" t="s">
        <v>459</v>
      </c>
      <c r="I1" t="s">
        <v>460</v>
      </c>
      <c r="J1" t="s">
        <v>461</v>
      </c>
      <c r="K1" t="s">
        <v>462</v>
      </c>
      <c r="L1" t="s">
        <v>463</v>
      </c>
      <c r="M1" t="s">
        <v>464</v>
      </c>
      <c r="N1" t="s">
        <v>465</v>
      </c>
      <c r="O1" t="s">
        <v>466</v>
      </c>
      <c r="P1" t="s">
        <v>467</v>
      </c>
      <c r="Q1" t="s">
        <v>468</v>
      </c>
      <c r="R1" t="s">
        <v>469</v>
      </c>
      <c r="S1" t="s">
        <v>470</v>
      </c>
      <c r="T1" t="s">
        <v>471</v>
      </c>
      <c r="U1" t="s">
        <v>472</v>
      </c>
      <c r="V1" t="s">
        <v>473</v>
      </c>
      <c r="W1" t="s">
        <v>474</v>
      </c>
      <c r="X1" t="s">
        <v>475</v>
      </c>
      <c r="Y1" t="s">
        <v>476</v>
      </c>
      <c r="Z1" t="s">
        <v>477</v>
      </c>
      <c r="AA1" t="s">
        <v>478</v>
      </c>
      <c r="AB1" t="s">
        <v>479</v>
      </c>
      <c r="AC1" t="s">
        <v>480</v>
      </c>
      <c r="AD1" t="s">
        <v>481</v>
      </c>
      <c r="AE1" t="s">
        <v>482</v>
      </c>
      <c r="AF1" t="s">
        <v>483</v>
      </c>
      <c r="AG1" t="s">
        <v>484</v>
      </c>
      <c r="AH1" t="s">
        <v>485</v>
      </c>
      <c r="AI1" t="s">
        <v>486</v>
      </c>
      <c r="AJ1" t="s">
        <v>487</v>
      </c>
      <c r="AK1" t="s">
        <v>488</v>
      </c>
      <c r="AL1" t="s">
        <v>489</v>
      </c>
    </row>
    <row r="2" spans="1:38" x14ac:dyDescent="0.2">
      <c r="A2" s="1">
        <v>45081.703125</v>
      </c>
      <c r="B2">
        <v>37</v>
      </c>
      <c r="C2">
        <v>0</v>
      </c>
      <c r="D2">
        <v>0</v>
      </c>
      <c r="E2">
        <v>2761</v>
      </c>
      <c r="F2">
        <v>34387</v>
      </c>
      <c r="G2">
        <v>-1</v>
      </c>
      <c r="H2">
        <v>0</v>
      </c>
      <c r="I2">
        <v>732</v>
      </c>
      <c r="J2">
        <v>0</v>
      </c>
      <c r="K2">
        <v>0</v>
      </c>
      <c r="L2">
        <v>8871</v>
      </c>
      <c r="M2">
        <v>46</v>
      </c>
      <c r="N2">
        <v>0</v>
      </c>
      <c r="O2">
        <v>29117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2223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">
      <c r="A3" s="1">
        <v>45081.703182870369</v>
      </c>
      <c r="B3">
        <v>70</v>
      </c>
      <c r="C3">
        <v>0</v>
      </c>
      <c r="D3">
        <v>0</v>
      </c>
      <c r="E3">
        <v>2781</v>
      </c>
      <c r="F3">
        <v>34418</v>
      </c>
      <c r="G3">
        <v>-1</v>
      </c>
      <c r="H3">
        <v>0</v>
      </c>
      <c r="I3">
        <v>576</v>
      </c>
      <c r="J3">
        <v>0</v>
      </c>
      <c r="K3">
        <v>0</v>
      </c>
      <c r="L3">
        <v>8359</v>
      </c>
      <c r="M3">
        <v>4</v>
      </c>
      <c r="N3">
        <v>0</v>
      </c>
      <c r="O3">
        <v>17714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2218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2">
      <c r="A4" s="1">
        <v>45081.703240740739</v>
      </c>
      <c r="B4">
        <v>84</v>
      </c>
      <c r="C4">
        <v>0</v>
      </c>
      <c r="D4">
        <v>0</v>
      </c>
      <c r="E4">
        <v>2781</v>
      </c>
      <c r="F4">
        <v>34419</v>
      </c>
      <c r="G4">
        <v>-1</v>
      </c>
      <c r="H4">
        <v>0</v>
      </c>
      <c r="I4">
        <v>148</v>
      </c>
      <c r="J4">
        <v>0</v>
      </c>
      <c r="K4">
        <v>0</v>
      </c>
      <c r="L4">
        <v>7245</v>
      </c>
      <c r="M4">
        <v>2</v>
      </c>
      <c r="N4">
        <v>0</v>
      </c>
      <c r="O4">
        <v>12848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1509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">
      <c r="A5" s="1">
        <v>45081.703298611108</v>
      </c>
      <c r="B5">
        <v>122</v>
      </c>
      <c r="C5">
        <v>0</v>
      </c>
      <c r="D5">
        <v>0</v>
      </c>
      <c r="E5">
        <v>2776</v>
      </c>
      <c r="F5">
        <v>34419</v>
      </c>
      <c r="G5">
        <v>-1</v>
      </c>
      <c r="H5">
        <v>0</v>
      </c>
      <c r="I5">
        <v>444</v>
      </c>
      <c r="J5">
        <v>0</v>
      </c>
      <c r="K5">
        <v>0</v>
      </c>
      <c r="L5">
        <v>6176</v>
      </c>
      <c r="M5">
        <v>0</v>
      </c>
      <c r="N5">
        <v>0</v>
      </c>
      <c r="O5">
        <v>18236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1815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">
      <c r="A6" s="1">
        <v>45081.703356481485</v>
      </c>
      <c r="B6">
        <v>136</v>
      </c>
      <c r="C6">
        <v>0</v>
      </c>
      <c r="D6">
        <v>0</v>
      </c>
      <c r="E6">
        <v>2776</v>
      </c>
      <c r="F6">
        <v>34421</v>
      </c>
      <c r="G6">
        <v>-1</v>
      </c>
      <c r="H6">
        <v>0</v>
      </c>
      <c r="I6">
        <v>252</v>
      </c>
      <c r="J6">
        <v>0</v>
      </c>
      <c r="K6">
        <v>0</v>
      </c>
      <c r="L6">
        <v>2086</v>
      </c>
      <c r="M6">
        <v>2</v>
      </c>
      <c r="N6">
        <v>0</v>
      </c>
      <c r="O6">
        <v>5387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196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2">
      <c r="A7" s="1">
        <v>45081.703414351854</v>
      </c>
      <c r="B7">
        <v>143</v>
      </c>
      <c r="C7">
        <v>0</v>
      </c>
      <c r="D7">
        <v>0</v>
      </c>
      <c r="E7">
        <v>2776</v>
      </c>
      <c r="F7">
        <v>34421</v>
      </c>
      <c r="G7">
        <v>-1</v>
      </c>
      <c r="H7">
        <v>0</v>
      </c>
      <c r="I7">
        <v>376</v>
      </c>
      <c r="J7">
        <v>0</v>
      </c>
      <c r="K7">
        <v>0</v>
      </c>
      <c r="L7">
        <v>3906</v>
      </c>
      <c r="M7">
        <v>3</v>
      </c>
      <c r="N7">
        <v>0</v>
      </c>
      <c r="O7">
        <v>10929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907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</sheetData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E7E8-3A0F-4642-B099-134BB0CC9774}">
  <dimension ref="A1:D6"/>
  <sheetViews>
    <sheetView workbookViewId="0"/>
  </sheetViews>
  <sheetFormatPr defaultRowHeight="14.25" x14ac:dyDescent="0.2"/>
  <cols>
    <col min="2" max="2" width="9" style="1"/>
    <col min="3" max="3" width="10.125" style="3" bestFit="1" customWidth="1"/>
  </cols>
  <sheetData>
    <row r="1" spans="1:4" x14ac:dyDescent="0.2">
      <c r="A1" t="s">
        <v>377</v>
      </c>
      <c r="B1" s="1">
        <v>0.703125</v>
      </c>
      <c r="C1" s="3">
        <v>45081</v>
      </c>
      <c r="D1" s="13">
        <v>45081.703125</v>
      </c>
    </row>
    <row r="2" spans="1:4" x14ac:dyDescent="0.2">
      <c r="A2" t="s">
        <v>378</v>
      </c>
      <c r="B2" s="1">
        <v>0.70318287037037042</v>
      </c>
      <c r="C2" s="3">
        <v>45081</v>
      </c>
      <c r="D2" s="13">
        <v>45081.703182870369</v>
      </c>
    </row>
    <row r="3" spans="1:4" x14ac:dyDescent="0.2">
      <c r="A3" t="s">
        <v>379</v>
      </c>
      <c r="B3" s="1">
        <v>0.70324074074074072</v>
      </c>
      <c r="C3" s="3">
        <v>45081</v>
      </c>
      <c r="D3" s="13">
        <v>45081.703240740739</v>
      </c>
    </row>
    <row r="4" spans="1:4" x14ac:dyDescent="0.2">
      <c r="A4" t="s">
        <v>380</v>
      </c>
      <c r="B4" s="1">
        <v>0.70329861111111114</v>
      </c>
      <c r="C4" s="3">
        <v>45081</v>
      </c>
      <c r="D4" s="13">
        <v>45081.703298611108</v>
      </c>
    </row>
    <row r="5" spans="1:4" x14ac:dyDescent="0.2">
      <c r="A5" t="s">
        <v>381</v>
      </c>
      <c r="B5" s="1">
        <v>0.70335648148148155</v>
      </c>
      <c r="C5" s="3">
        <v>45081</v>
      </c>
      <c r="D5" s="13">
        <v>45081.703356481485</v>
      </c>
    </row>
    <row r="6" spans="1:4" x14ac:dyDescent="0.2">
      <c r="A6" t="s">
        <v>382</v>
      </c>
      <c r="B6" s="1">
        <v>0.70341435185185175</v>
      </c>
      <c r="C6" s="3">
        <v>45081</v>
      </c>
      <c r="D6" s="13">
        <v>45081.703414351854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FDFE-46C6-48E1-A856-EC3197BFBE2C}">
  <dimension ref="A1:E30"/>
  <sheetViews>
    <sheetView workbookViewId="0"/>
  </sheetViews>
  <sheetFormatPr defaultRowHeight="14.25" x14ac:dyDescent="0.2"/>
  <cols>
    <col min="1" max="1" width="18.375" style="2" bestFit="1" customWidth="1"/>
    <col min="2" max="2" width="10.625" customWidth="1"/>
    <col min="3" max="3" width="39.125" bestFit="1" customWidth="1"/>
    <col min="4" max="4" width="34.25" bestFit="1" customWidth="1"/>
  </cols>
  <sheetData>
    <row r="1" spans="1:5" x14ac:dyDescent="0.2">
      <c r="A1" s="2" t="s">
        <v>0</v>
      </c>
      <c r="B1" s="4" t="s">
        <v>1</v>
      </c>
    </row>
    <row r="2" spans="1:5" x14ac:dyDescent="0.2">
      <c r="A2" s="2" t="s">
        <v>2</v>
      </c>
      <c r="B2" s="4" t="s">
        <v>3</v>
      </c>
      <c r="C2" t="s">
        <v>4</v>
      </c>
      <c r="D2" t="s">
        <v>5</v>
      </c>
      <c r="E2" t="s">
        <v>6</v>
      </c>
    </row>
    <row r="3" spans="1:5" x14ac:dyDescent="0.2">
      <c r="A3" s="2" t="s">
        <v>7</v>
      </c>
      <c r="B3" s="5">
        <v>45057.955555555556</v>
      </c>
    </row>
    <row r="4" spans="1:5" x14ac:dyDescent="0.2">
      <c r="A4" s="2" t="s">
        <v>8</v>
      </c>
      <c r="B4" s="4" t="s">
        <v>9</v>
      </c>
    </row>
    <row r="5" spans="1:5" x14ac:dyDescent="0.2">
      <c r="A5" s="2" t="s">
        <v>10</v>
      </c>
      <c r="B5" s="4">
        <v>2</v>
      </c>
    </row>
    <row r="6" spans="1:5" x14ac:dyDescent="0.2">
      <c r="A6" s="2" t="s">
        <v>11</v>
      </c>
      <c r="B6" s="6">
        <v>45081</v>
      </c>
    </row>
    <row r="7" spans="1:5" x14ac:dyDescent="0.2">
      <c r="A7" s="2" t="s">
        <v>12</v>
      </c>
      <c r="B7" s="4">
        <v>3</v>
      </c>
    </row>
    <row r="8" spans="1:5" x14ac:dyDescent="0.2">
      <c r="A8" s="2" t="s">
        <v>13</v>
      </c>
      <c r="B8" s="4">
        <v>150</v>
      </c>
    </row>
    <row r="9" spans="1:5" x14ac:dyDescent="0.2">
      <c r="A9" s="2" t="s">
        <v>14</v>
      </c>
      <c r="B9" s="4" t="s">
        <v>15</v>
      </c>
    </row>
    <row r="10" spans="1:5" x14ac:dyDescent="0.2">
      <c r="A10" s="2" t="s">
        <v>16</v>
      </c>
      <c r="B10" s="4">
        <v>5</v>
      </c>
    </row>
    <row r="11" spans="1:5" x14ac:dyDescent="0.2">
      <c r="A11" s="2" t="s">
        <v>17</v>
      </c>
      <c r="B11" s="4">
        <v>256</v>
      </c>
      <c r="C11" t="s">
        <v>18</v>
      </c>
    </row>
    <row r="12" spans="1:5" x14ac:dyDescent="0.2">
      <c r="A12" s="2" t="s">
        <v>19</v>
      </c>
      <c r="B12" s="4">
        <v>8</v>
      </c>
    </row>
    <row r="13" spans="1:5" x14ac:dyDescent="0.2">
      <c r="A13" s="2" t="s">
        <v>20</v>
      </c>
      <c r="B13" s="4" t="s">
        <v>15</v>
      </c>
    </row>
    <row r="14" spans="1:5" x14ac:dyDescent="0.2">
      <c r="A14" s="2" t="s">
        <v>21</v>
      </c>
      <c r="B14" s="4">
        <v>6</v>
      </c>
    </row>
    <row r="15" spans="1:5" x14ac:dyDescent="0.2">
      <c r="A15" s="2" t="s">
        <v>22</v>
      </c>
      <c r="B15" s="7">
        <v>1.1716319444444444E-2</v>
      </c>
    </row>
    <row r="16" spans="1:5" x14ac:dyDescent="0.2">
      <c r="A16" s="2" t="s">
        <v>23</v>
      </c>
      <c r="B16" s="4" t="s">
        <v>24</v>
      </c>
    </row>
    <row r="17" spans="1:3" x14ac:dyDescent="0.2">
      <c r="A17" s="2" t="s">
        <v>25</v>
      </c>
      <c r="B17" s="4" t="s">
        <v>26</v>
      </c>
    </row>
    <row r="18" spans="1:3" x14ac:dyDescent="0.2">
      <c r="A18" s="2" t="s">
        <v>497</v>
      </c>
      <c r="B18" s="4" t="s">
        <v>27</v>
      </c>
      <c r="C18">
        <v>2</v>
      </c>
    </row>
    <row r="19" spans="1:3" x14ac:dyDescent="0.2">
      <c r="A19" s="2" t="s">
        <v>496</v>
      </c>
      <c r="B19" s="4" t="s">
        <v>28</v>
      </c>
      <c r="C19">
        <v>2494.1419999999998</v>
      </c>
    </row>
    <row r="20" spans="1:3" x14ac:dyDescent="0.2">
      <c r="A20" s="2" t="s">
        <v>495</v>
      </c>
      <c r="B20" s="4" t="s">
        <v>29</v>
      </c>
      <c r="C20" t="s">
        <v>30</v>
      </c>
    </row>
    <row r="21" spans="1:3" x14ac:dyDescent="0.2">
      <c r="A21" s="2" t="s">
        <v>494</v>
      </c>
      <c r="B21" s="4" t="s">
        <v>31</v>
      </c>
      <c r="C21">
        <v>1</v>
      </c>
    </row>
    <row r="22" spans="1:3" x14ac:dyDescent="0.2">
      <c r="A22" s="2" t="s">
        <v>493</v>
      </c>
      <c r="B22" s="4" t="s">
        <v>32</v>
      </c>
      <c r="C22" t="s">
        <v>33</v>
      </c>
    </row>
    <row r="23" spans="1:3" x14ac:dyDescent="0.2">
      <c r="A23" s="2" t="s">
        <v>492</v>
      </c>
      <c r="B23" s="4" t="s">
        <v>34</v>
      </c>
      <c r="C23">
        <v>2</v>
      </c>
    </row>
    <row r="24" spans="1:3" x14ac:dyDescent="0.2">
      <c r="A24" s="2" t="s">
        <v>491</v>
      </c>
      <c r="B24" s="4" t="s">
        <v>35</v>
      </c>
      <c r="C24">
        <v>4988.28</v>
      </c>
    </row>
    <row r="25" spans="1:3" x14ac:dyDescent="0.2">
      <c r="A25" s="2" t="s">
        <v>490</v>
      </c>
      <c r="B25" s="4" t="s">
        <v>36</v>
      </c>
      <c r="C25">
        <v>0</v>
      </c>
    </row>
    <row r="26" spans="1:3" x14ac:dyDescent="0.2">
      <c r="A26" s="2" t="s">
        <v>498</v>
      </c>
      <c r="B26" t="s">
        <v>499</v>
      </c>
    </row>
    <row r="27" spans="1:3" x14ac:dyDescent="0.2">
      <c r="A27" s="2" t="s">
        <v>500</v>
      </c>
      <c r="B27" t="s">
        <v>501</v>
      </c>
    </row>
    <row r="28" spans="1:3" x14ac:dyDescent="0.2">
      <c r="A28" s="2" t="s">
        <v>502</v>
      </c>
      <c r="B28" t="s">
        <v>503</v>
      </c>
    </row>
    <row r="29" spans="1:3" x14ac:dyDescent="0.2">
      <c r="A29" s="2" t="s">
        <v>504</v>
      </c>
      <c r="B29" t="s">
        <v>505</v>
      </c>
    </row>
    <row r="30" spans="1:3" x14ac:dyDescent="0.2">
      <c r="A30" s="2" t="s">
        <v>554</v>
      </c>
      <c r="B30" t="s">
        <v>555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FC883-CD33-40B8-A02D-3CF9F0ED1417}">
  <dimension ref="A1:J9"/>
  <sheetViews>
    <sheetView workbookViewId="0">
      <pane xSplit="1" ySplit="1" topLeftCell="B9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2"/>
  <sheetData>
    <row r="1" spans="1:10" x14ac:dyDescent="0.2">
      <c r="A1" t="s">
        <v>371</v>
      </c>
      <c r="B1" t="s">
        <v>372</v>
      </c>
      <c r="C1" t="s">
        <v>373</v>
      </c>
      <c r="D1" t="s">
        <v>374</v>
      </c>
      <c r="E1" t="s">
        <v>375</v>
      </c>
      <c r="F1" t="s">
        <v>376</v>
      </c>
      <c r="J1" t="s">
        <v>507</v>
      </c>
    </row>
    <row r="2" spans="1:10" x14ac:dyDescent="0.2">
      <c r="A2" s="1">
        <v>45081.703125</v>
      </c>
      <c r="B2">
        <v>2.8</v>
      </c>
      <c r="C2">
        <v>5.6</v>
      </c>
      <c r="D2">
        <v>0.9</v>
      </c>
      <c r="E2">
        <v>90.7</v>
      </c>
      <c r="F2">
        <v>0</v>
      </c>
      <c r="J2">
        <v>8.3999999999999986</v>
      </c>
    </row>
    <row r="3" spans="1:10" x14ac:dyDescent="0.2">
      <c r="A3" s="1">
        <v>45081.703182870369</v>
      </c>
      <c r="B3">
        <v>4</v>
      </c>
      <c r="C3">
        <v>1.2</v>
      </c>
      <c r="D3">
        <v>0.6</v>
      </c>
      <c r="E3">
        <v>94.2</v>
      </c>
      <c r="F3">
        <v>0</v>
      </c>
      <c r="J3">
        <v>5.2</v>
      </c>
    </row>
    <row r="4" spans="1:10" x14ac:dyDescent="0.2">
      <c r="A4" s="1">
        <v>45081.703240740739</v>
      </c>
      <c r="B4">
        <v>0.6</v>
      </c>
      <c r="C4">
        <v>0.8</v>
      </c>
      <c r="D4">
        <v>0.2</v>
      </c>
      <c r="E4">
        <v>98.4</v>
      </c>
      <c r="F4">
        <v>0</v>
      </c>
      <c r="J4">
        <v>1.4</v>
      </c>
    </row>
    <row r="5" spans="1:10" x14ac:dyDescent="0.2">
      <c r="A5" s="1">
        <v>45081.703298611108</v>
      </c>
      <c r="B5">
        <v>1</v>
      </c>
      <c r="C5">
        <v>1</v>
      </c>
      <c r="D5">
        <v>0.6</v>
      </c>
      <c r="E5">
        <v>97.4</v>
      </c>
      <c r="F5">
        <v>0</v>
      </c>
      <c r="J5">
        <v>2</v>
      </c>
    </row>
    <row r="6" spans="1:10" x14ac:dyDescent="0.2">
      <c r="A6" s="1">
        <v>45081.703356481485</v>
      </c>
      <c r="B6">
        <v>0.4</v>
      </c>
      <c r="C6">
        <v>0.6</v>
      </c>
      <c r="D6">
        <v>0.6</v>
      </c>
      <c r="E6">
        <v>98.4</v>
      </c>
      <c r="F6">
        <v>0</v>
      </c>
      <c r="J6">
        <v>1</v>
      </c>
    </row>
    <row r="7" spans="1:10" x14ac:dyDescent="0.2">
      <c r="A7" s="1">
        <v>45081.703414351854</v>
      </c>
      <c r="B7">
        <v>0.8</v>
      </c>
      <c r="C7">
        <v>0.8</v>
      </c>
      <c r="D7">
        <v>0.6</v>
      </c>
      <c r="E7">
        <v>97.8</v>
      </c>
      <c r="F7">
        <v>0</v>
      </c>
      <c r="J7">
        <v>1.6</v>
      </c>
    </row>
    <row r="9" spans="1:10" x14ac:dyDescent="0.2">
      <c r="A9" t="s">
        <v>508</v>
      </c>
      <c r="B9">
        <v>1.5999999999999999</v>
      </c>
      <c r="C9">
        <v>1.6666666666666667</v>
      </c>
      <c r="D9">
        <v>0.58333333333333337</v>
      </c>
      <c r="E9">
        <v>96.149999999999991</v>
      </c>
      <c r="F9">
        <v>0</v>
      </c>
      <c r="G9" t="e">
        <v>#DIV/0!</v>
      </c>
      <c r="H9" t="e">
        <v>#DIV/0!</v>
      </c>
      <c r="I9" t="e">
        <v>#DIV/0!</v>
      </c>
      <c r="J9">
        <v>3.2666666666666671</v>
      </c>
    </row>
  </sheetData>
  <phoneticPr fontId="1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94918-8D6A-4E8C-88B5-0269D4B862FF}">
  <dimension ref="A1:J9"/>
  <sheetViews>
    <sheetView workbookViewId="0">
      <pane xSplit="1" ySplit="1" topLeftCell="B9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2"/>
  <sheetData>
    <row r="1" spans="1:10" x14ac:dyDescent="0.2">
      <c r="A1" t="s">
        <v>384</v>
      </c>
      <c r="B1" t="s">
        <v>372</v>
      </c>
      <c r="C1" t="s">
        <v>373</v>
      </c>
      <c r="D1" t="s">
        <v>374</v>
      </c>
      <c r="E1" t="s">
        <v>375</v>
      </c>
      <c r="F1" t="s">
        <v>376</v>
      </c>
      <c r="J1" t="s">
        <v>507</v>
      </c>
    </row>
    <row r="2" spans="1:10" x14ac:dyDescent="0.2">
      <c r="A2" s="1">
        <v>45081.703125</v>
      </c>
      <c r="B2">
        <v>2.8</v>
      </c>
      <c r="C2">
        <v>4.5999999999999996</v>
      </c>
      <c r="D2">
        <v>0</v>
      </c>
      <c r="E2">
        <v>92.6</v>
      </c>
      <c r="F2">
        <v>0</v>
      </c>
      <c r="J2">
        <v>7.3999999999999995</v>
      </c>
    </row>
    <row r="3" spans="1:10" x14ac:dyDescent="0.2">
      <c r="A3" s="1">
        <v>45081.703182870369</v>
      </c>
      <c r="B3">
        <v>1</v>
      </c>
      <c r="C3">
        <v>1</v>
      </c>
      <c r="D3">
        <v>0.4</v>
      </c>
      <c r="E3">
        <v>97.6</v>
      </c>
      <c r="F3">
        <v>0</v>
      </c>
      <c r="J3">
        <v>2</v>
      </c>
    </row>
    <row r="4" spans="1:10" x14ac:dyDescent="0.2">
      <c r="A4" s="1">
        <v>45081.703240740739</v>
      </c>
      <c r="B4">
        <v>3.6</v>
      </c>
      <c r="C4">
        <v>1</v>
      </c>
      <c r="D4">
        <v>0</v>
      </c>
      <c r="E4">
        <v>95.4</v>
      </c>
      <c r="F4">
        <v>0</v>
      </c>
      <c r="J4">
        <v>4.5999999999999996</v>
      </c>
    </row>
    <row r="5" spans="1:10" x14ac:dyDescent="0.2">
      <c r="A5" s="1">
        <v>45081.703298611108</v>
      </c>
      <c r="B5">
        <v>1</v>
      </c>
      <c r="C5">
        <v>1</v>
      </c>
      <c r="D5">
        <v>0.4</v>
      </c>
      <c r="E5">
        <v>97.6</v>
      </c>
      <c r="F5">
        <v>0</v>
      </c>
      <c r="J5">
        <v>2</v>
      </c>
    </row>
    <row r="6" spans="1:10" x14ac:dyDescent="0.2">
      <c r="A6" s="1">
        <v>45081.703356481485</v>
      </c>
      <c r="B6">
        <v>0.4</v>
      </c>
      <c r="C6">
        <v>0.4</v>
      </c>
      <c r="D6">
        <v>0.2</v>
      </c>
      <c r="E6">
        <v>99</v>
      </c>
      <c r="F6">
        <v>0</v>
      </c>
      <c r="J6">
        <v>0.8</v>
      </c>
    </row>
    <row r="7" spans="1:10" x14ac:dyDescent="0.2">
      <c r="A7" s="1">
        <v>45081.703414351854</v>
      </c>
      <c r="B7">
        <v>0.6</v>
      </c>
      <c r="C7">
        <v>0.8</v>
      </c>
      <c r="D7">
        <v>0.2</v>
      </c>
      <c r="E7">
        <v>98.4</v>
      </c>
      <c r="F7">
        <v>0</v>
      </c>
      <c r="J7">
        <v>1.4</v>
      </c>
    </row>
    <row r="9" spans="1:10" x14ac:dyDescent="0.2">
      <c r="A9" t="s">
        <v>508</v>
      </c>
      <c r="B9">
        <v>1.5666666666666667</v>
      </c>
      <c r="C9">
        <v>1.4666666666666668</v>
      </c>
      <c r="D9">
        <v>0.19999999999999998</v>
      </c>
      <c r="E9">
        <v>96.766666666666666</v>
      </c>
      <c r="F9">
        <v>0</v>
      </c>
      <c r="G9" t="e">
        <v>#DIV/0!</v>
      </c>
      <c r="H9" t="e">
        <v>#DIV/0!</v>
      </c>
      <c r="I9" t="e">
        <v>#DIV/0!</v>
      </c>
      <c r="J9">
        <v>3.0333333333333328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58419-181E-4F2A-B47B-089BB92FE03A}">
  <dimension ref="A1:C372"/>
  <sheetViews>
    <sheetView workbookViewId="0"/>
  </sheetViews>
  <sheetFormatPr defaultRowHeight="14.25" x14ac:dyDescent="0.2"/>
  <cols>
    <col min="1" max="1" width="17.625" bestFit="1" customWidth="1"/>
    <col min="2" max="3" width="9" style="8"/>
  </cols>
  <sheetData>
    <row r="1" spans="1:2" x14ac:dyDescent="0.2">
      <c r="A1" t="s">
        <v>37</v>
      </c>
    </row>
    <row r="2" spans="1:2" x14ac:dyDescent="0.2">
      <c r="A2" t="s">
        <v>37</v>
      </c>
      <c r="B2" s="8" t="s">
        <v>38</v>
      </c>
    </row>
    <row r="3" spans="1:2" x14ac:dyDescent="0.2">
      <c r="A3" t="s">
        <v>37</v>
      </c>
      <c r="B3" s="8" t="s">
        <v>39</v>
      </c>
    </row>
    <row r="4" spans="1:2" x14ac:dyDescent="0.2">
      <c r="A4" t="s">
        <v>37</v>
      </c>
      <c r="B4" s="8" t="s">
        <v>40</v>
      </c>
    </row>
    <row r="5" spans="1:2" x14ac:dyDescent="0.2">
      <c r="A5" t="s">
        <v>37</v>
      </c>
      <c r="B5" s="8" t="s">
        <v>41</v>
      </c>
    </row>
    <row r="6" spans="1:2" x14ac:dyDescent="0.2">
      <c r="A6" t="s">
        <v>37</v>
      </c>
      <c r="B6" s="8" t="s">
        <v>42</v>
      </c>
    </row>
    <row r="7" spans="1:2" x14ac:dyDescent="0.2">
      <c r="A7" t="s">
        <v>37</v>
      </c>
      <c r="B7" s="8" t="s">
        <v>43</v>
      </c>
    </row>
    <row r="8" spans="1:2" x14ac:dyDescent="0.2">
      <c r="A8" t="s">
        <v>37</v>
      </c>
      <c r="B8" s="8" t="s">
        <v>44</v>
      </c>
    </row>
    <row r="9" spans="1:2" x14ac:dyDescent="0.2">
      <c r="A9" t="s">
        <v>37</v>
      </c>
      <c r="B9" s="8" t="s">
        <v>45</v>
      </c>
    </row>
    <row r="10" spans="1:2" x14ac:dyDescent="0.2">
      <c r="A10" t="s">
        <v>37</v>
      </c>
      <c r="B10" s="8" t="s">
        <v>46</v>
      </c>
    </row>
    <row r="11" spans="1:2" x14ac:dyDescent="0.2">
      <c r="A11" t="s">
        <v>37</v>
      </c>
      <c r="B11" s="8" t="s">
        <v>47</v>
      </c>
    </row>
    <row r="12" spans="1:2" x14ac:dyDescent="0.2">
      <c r="A12" t="s">
        <v>37</v>
      </c>
      <c r="B12" s="8" t="s">
        <v>48</v>
      </c>
    </row>
    <row r="13" spans="1:2" x14ac:dyDescent="0.2">
      <c r="A13" t="s">
        <v>37</v>
      </c>
    </row>
    <row r="14" spans="1:2" x14ac:dyDescent="0.2">
      <c r="A14" t="s">
        <v>37</v>
      </c>
      <c r="B14" s="8" t="s">
        <v>49</v>
      </c>
    </row>
    <row r="15" spans="1:2" x14ac:dyDescent="0.2">
      <c r="A15" t="s">
        <v>37</v>
      </c>
      <c r="B15" s="8" t="s">
        <v>50</v>
      </c>
    </row>
    <row r="16" spans="1:2" x14ac:dyDescent="0.2">
      <c r="A16" t="s">
        <v>37</v>
      </c>
      <c r="B16" s="8" t="s">
        <v>51</v>
      </c>
    </row>
    <row r="17" spans="1:2" x14ac:dyDescent="0.2">
      <c r="A17" t="s">
        <v>37</v>
      </c>
      <c r="B17" s="8" t="s">
        <v>52</v>
      </c>
    </row>
    <row r="18" spans="1:2" x14ac:dyDescent="0.2">
      <c r="A18" t="s">
        <v>37</v>
      </c>
    </row>
    <row r="19" spans="1:2" x14ac:dyDescent="0.2">
      <c r="A19" t="s">
        <v>37</v>
      </c>
      <c r="B19" s="8" t="s">
        <v>38</v>
      </c>
    </row>
    <row r="20" spans="1:2" x14ac:dyDescent="0.2">
      <c r="A20" t="s">
        <v>37</v>
      </c>
      <c r="B20" s="8" t="s">
        <v>38</v>
      </c>
    </row>
    <row r="21" spans="1:2" x14ac:dyDescent="0.2">
      <c r="A21" t="s">
        <v>53</v>
      </c>
    </row>
    <row r="22" spans="1:2" x14ac:dyDescent="0.2">
      <c r="A22" t="s">
        <v>54</v>
      </c>
    </row>
    <row r="23" spans="1:2" x14ac:dyDescent="0.2">
      <c r="A23" t="s">
        <v>54</v>
      </c>
    </row>
    <row r="24" spans="1:2" x14ac:dyDescent="0.2">
      <c r="A24" t="s">
        <v>54</v>
      </c>
      <c r="B24" s="8" t="s">
        <v>55</v>
      </c>
    </row>
    <row r="25" spans="1:2" x14ac:dyDescent="0.2">
      <c r="A25" t="s">
        <v>54</v>
      </c>
      <c r="B25" s="8" t="s">
        <v>56</v>
      </c>
    </row>
    <row r="26" spans="1:2" x14ac:dyDescent="0.2">
      <c r="A26" t="s">
        <v>54</v>
      </c>
      <c r="B26" s="8" t="s">
        <v>57</v>
      </c>
    </row>
    <row r="27" spans="1:2" x14ac:dyDescent="0.2">
      <c r="A27" t="s">
        <v>54</v>
      </c>
      <c r="B27" s="8" t="s">
        <v>58</v>
      </c>
    </row>
    <row r="28" spans="1:2" x14ac:dyDescent="0.2">
      <c r="A28" t="s">
        <v>54</v>
      </c>
      <c r="B28" s="8" t="s">
        <v>59</v>
      </c>
    </row>
    <row r="29" spans="1:2" x14ac:dyDescent="0.2">
      <c r="A29" t="s">
        <v>54</v>
      </c>
      <c r="B29" s="8" t="s">
        <v>60</v>
      </c>
    </row>
    <row r="30" spans="1:2" x14ac:dyDescent="0.2">
      <c r="A30" t="s">
        <v>54</v>
      </c>
    </row>
    <row r="31" spans="1:2" x14ac:dyDescent="0.2">
      <c r="A31" t="s">
        <v>54</v>
      </c>
      <c r="B31" s="8" t="s">
        <v>61</v>
      </c>
    </row>
    <row r="32" spans="1:2" x14ac:dyDescent="0.2">
      <c r="A32" t="s">
        <v>54</v>
      </c>
      <c r="B32" s="8" t="s">
        <v>62</v>
      </c>
    </row>
    <row r="33" spans="1:2" x14ac:dyDescent="0.2">
      <c r="A33" t="s">
        <v>63</v>
      </c>
    </row>
    <row r="34" spans="1:2" x14ac:dyDescent="0.2">
      <c r="A34" t="s">
        <v>63</v>
      </c>
      <c r="B34" s="8" t="s">
        <v>64</v>
      </c>
    </row>
    <row r="35" spans="1:2" x14ac:dyDescent="0.2">
      <c r="A35" t="s">
        <v>63</v>
      </c>
      <c r="B35" s="8" t="s">
        <v>65</v>
      </c>
    </row>
    <row r="36" spans="1:2" x14ac:dyDescent="0.2">
      <c r="A36" t="s">
        <v>63</v>
      </c>
      <c r="B36" s="8" t="s">
        <v>66</v>
      </c>
    </row>
    <row r="37" spans="1:2" x14ac:dyDescent="0.2">
      <c r="A37" t="s">
        <v>63</v>
      </c>
      <c r="B37" s="8" t="s">
        <v>506</v>
      </c>
    </row>
    <row r="38" spans="1:2" x14ac:dyDescent="0.2">
      <c r="A38" t="s">
        <v>67</v>
      </c>
    </row>
    <row r="39" spans="1:2" x14ac:dyDescent="0.2">
      <c r="A39" t="s">
        <v>67</v>
      </c>
      <c r="B39" s="8" t="s">
        <v>68</v>
      </c>
    </row>
    <row r="40" spans="1:2" x14ac:dyDescent="0.2">
      <c r="A40" t="s">
        <v>67</v>
      </c>
      <c r="B40" s="8" t="s">
        <v>69</v>
      </c>
    </row>
    <row r="41" spans="1:2" x14ac:dyDescent="0.2">
      <c r="A41" t="s">
        <v>67</v>
      </c>
      <c r="B41" s="8" t="s">
        <v>70</v>
      </c>
    </row>
    <row r="42" spans="1:2" x14ac:dyDescent="0.2">
      <c r="A42" t="s">
        <v>67</v>
      </c>
      <c r="B42" s="8" t="s">
        <v>71</v>
      </c>
    </row>
    <row r="43" spans="1:2" x14ac:dyDescent="0.2">
      <c r="A43" t="s">
        <v>67</v>
      </c>
      <c r="B43" s="8" t="s">
        <v>72</v>
      </c>
    </row>
    <row r="44" spans="1:2" x14ac:dyDescent="0.2">
      <c r="A44" t="s">
        <v>67</v>
      </c>
      <c r="B44" s="8" t="s">
        <v>73</v>
      </c>
    </row>
    <row r="45" spans="1:2" x14ac:dyDescent="0.2">
      <c r="A45" t="s">
        <v>67</v>
      </c>
      <c r="B45" s="8" t="s">
        <v>74</v>
      </c>
    </row>
    <row r="46" spans="1:2" x14ac:dyDescent="0.2">
      <c r="A46" t="s">
        <v>67</v>
      </c>
      <c r="B46" s="8" t="s">
        <v>75</v>
      </c>
    </row>
    <row r="47" spans="1:2" x14ac:dyDescent="0.2">
      <c r="A47" t="s">
        <v>67</v>
      </c>
      <c r="B47" s="8" t="s">
        <v>76</v>
      </c>
    </row>
    <row r="48" spans="1:2" x14ac:dyDescent="0.2">
      <c r="A48" t="s">
        <v>67</v>
      </c>
      <c r="B48" s="8" t="s">
        <v>77</v>
      </c>
    </row>
    <row r="49" spans="1:2" x14ac:dyDescent="0.2">
      <c r="A49" t="s">
        <v>67</v>
      </c>
      <c r="B49" s="8" t="s">
        <v>78</v>
      </c>
    </row>
    <row r="50" spans="1:2" x14ac:dyDescent="0.2">
      <c r="A50" t="s">
        <v>67</v>
      </c>
      <c r="B50" s="8" t="s">
        <v>79</v>
      </c>
    </row>
    <row r="51" spans="1:2" x14ac:dyDescent="0.2">
      <c r="A51" t="s">
        <v>67</v>
      </c>
      <c r="B51" s="8" t="s">
        <v>80</v>
      </c>
    </row>
    <row r="52" spans="1:2" x14ac:dyDescent="0.2">
      <c r="A52" t="s">
        <v>67</v>
      </c>
      <c r="B52" s="8" t="s">
        <v>81</v>
      </c>
    </row>
    <row r="53" spans="1:2" x14ac:dyDescent="0.2">
      <c r="A53" t="s">
        <v>67</v>
      </c>
      <c r="B53" s="8" t="s">
        <v>82</v>
      </c>
    </row>
    <row r="54" spans="1:2" x14ac:dyDescent="0.2">
      <c r="A54" t="s">
        <v>67</v>
      </c>
      <c r="B54" s="8" t="s">
        <v>83</v>
      </c>
    </row>
    <row r="55" spans="1:2" x14ac:dyDescent="0.2">
      <c r="A55" t="s">
        <v>67</v>
      </c>
      <c r="B55" s="8" t="s">
        <v>84</v>
      </c>
    </row>
    <row r="56" spans="1:2" x14ac:dyDescent="0.2">
      <c r="A56" t="s">
        <v>67</v>
      </c>
      <c r="B56" s="8" t="s">
        <v>85</v>
      </c>
    </row>
    <row r="57" spans="1:2" x14ac:dyDescent="0.2">
      <c r="A57" t="s">
        <v>67</v>
      </c>
      <c r="B57" s="8" t="s">
        <v>86</v>
      </c>
    </row>
    <row r="58" spans="1:2" x14ac:dyDescent="0.2">
      <c r="A58" t="s">
        <v>67</v>
      </c>
      <c r="B58" s="8" t="s">
        <v>87</v>
      </c>
    </row>
    <row r="59" spans="1:2" x14ac:dyDescent="0.2">
      <c r="A59" t="s">
        <v>67</v>
      </c>
      <c r="B59" s="8" t="s">
        <v>88</v>
      </c>
    </row>
    <row r="60" spans="1:2" x14ac:dyDescent="0.2">
      <c r="A60" t="s">
        <v>67</v>
      </c>
      <c r="B60" s="8" t="s">
        <v>89</v>
      </c>
    </row>
    <row r="61" spans="1:2" x14ac:dyDescent="0.2">
      <c r="A61" t="s">
        <v>67</v>
      </c>
      <c r="B61" s="8" t="s">
        <v>90</v>
      </c>
    </row>
    <row r="62" spans="1:2" x14ac:dyDescent="0.2">
      <c r="A62" t="s">
        <v>67</v>
      </c>
      <c r="B62" s="8" t="s">
        <v>91</v>
      </c>
    </row>
    <row r="63" spans="1:2" x14ac:dyDescent="0.2">
      <c r="A63" t="s">
        <v>92</v>
      </c>
    </row>
    <row r="64" spans="1:2" x14ac:dyDescent="0.2">
      <c r="A64" t="s">
        <v>93</v>
      </c>
    </row>
    <row r="65" spans="1:2" x14ac:dyDescent="0.2">
      <c r="A65" t="s">
        <v>93</v>
      </c>
      <c r="B65" s="8" t="s">
        <v>94</v>
      </c>
    </row>
    <row r="66" spans="1:2" x14ac:dyDescent="0.2">
      <c r="A66" t="s">
        <v>93</v>
      </c>
      <c r="B66" s="8" t="s">
        <v>95</v>
      </c>
    </row>
    <row r="67" spans="1:2" x14ac:dyDescent="0.2">
      <c r="A67" t="s">
        <v>93</v>
      </c>
      <c r="B67" s="8" t="s">
        <v>96</v>
      </c>
    </row>
    <row r="68" spans="1:2" x14ac:dyDescent="0.2">
      <c r="A68" t="s">
        <v>93</v>
      </c>
      <c r="B68" s="8" t="s">
        <v>97</v>
      </c>
    </row>
    <row r="69" spans="1:2" x14ac:dyDescent="0.2">
      <c r="A69" t="s">
        <v>93</v>
      </c>
      <c r="B69" s="8" t="s">
        <v>98</v>
      </c>
    </row>
    <row r="70" spans="1:2" x14ac:dyDescent="0.2">
      <c r="A70" t="s">
        <v>93</v>
      </c>
      <c r="B70" s="8" t="s">
        <v>99</v>
      </c>
    </row>
    <row r="71" spans="1:2" x14ac:dyDescent="0.2">
      <c r="A71" t="s">
        <v>93</v>
      </c>
      <c r="B71" s="8" t="s">
        <v>100</v>
      </c>
    </row>
    <row r="72" spans="1:2" x14ac:dyDescent="0.2">
      <c r="A72" t="s">
        <v>93</v>
      </c>
      <c r="B72" s="8" t="s">
        <v>101</v>
      </c>
    </row>
    <row r="73" spans="1:2" x14ac:dyDescent="0.2">
      <c r="A73" t="s">
        <v>93</v>
      </c>
      <c r="B73" s="8" t="s">
        <v>102</v>
      </c>
    </row>
    <row r="74" spans="1:2" x14ac:dyDescent="0.2">
      <c r="A74" t="s">
        <v>93</v>
      </c>
      <c r="B74" s="8" t="s">
        <v>103</v>
      </c>
    </row>
    <row r="75" spans="1:2" x14ac:dyDescent="0.2">
      <c r="A75" t="s">
        <v>93</v>
      </c>
      <c r="B75" s="8" t="s">
        <v>104</v>
      </c>
    </row>
    <row r="76" spans="1:2" x14ac:dyDescent="0.2">
      <c r="A76" t="s">
        <v>93</v>
      </c>
      <c r="B76" s="8" t="s">
        <v>105</v>
      </c>
    </row>
    <row r="77" spans="1:2" x14ac:dyDescent="0.2">
      <c r="A77" t="s">
        <v>93</v>
      </c>
      <c r="B77" s="8" t="s">
        <v>106</v>
      </c>
    </row>
    <row r="78" spans="1:2" x14ac:dyDescent="0.2">
      <c r="A78" t="s">
        <v>93</v>
      </c>
      <c r="B78" s="8" t="s">
        <v>107</v>
      </c>
    </row>
    <row r="79" spans="1:2" x14ac:dyDescent="0.2">
      <c r="A79" t="s">
        <v>93</v>
      </c>
      <c r="B79" s="8" t="s">
        <v>108</v>
      </c>
    </row>
    <row r="80" spans="1:2" x14ac:dyDescent="0.2">
      <c r="A80" t="s">
        <v>93</v>
      </c>
      <c r="B80" s="8" t="s">
        <v>109</v>
      </c>
    </row>
    <row r="81" spans="1:2" x14ac:dyDescent="0.2">
      <c r="A81" t="s">
        <v>93</v>
      </c>
      <c r="B81" s="8" t="s">
        <v>110</v>
      </c>
    </row>
    <row r="82" spans="1:2" x14ac:dyDescent="0.2">
      <c r="A82" t="s">
        <v>93</v>
      </c>
      <c r="B82" s="8" t="s">
        <v>111</v>
      </c>
    </row>
    <row r="83" spans="1:2" x14ac:dyDescent="0.2">
      <c r="A83" t="s">
        <v>93</v>
      </c>
      <c r="B83" s="8" t="s">
        <v>112</v>
      </c>
    </row>
    <row r="84" spans="1:2" x14ac:dyDescent="0.2">
      <c r="A84" t="s">
        <v>93</v>
      </c>
      <c r="B84" s="8" t="s">
        <v>113</v>
      </c>
    </row>
    <row r="85" spans="1:2" x14ac:dyDescent="0.2">
      <c r="A85" t="s">
        <v>93</v>
      </c>
      <c r="B85" s="8" t="s">
        <v>114</v>
      </c>
    </row>
    <row r="86" spans="1:2" x14ac:dyDescent="0.2">
      <c r="A86" t="s">
        <v>93</v>
      </c>
      <c r="B86" s="8" t="s">
        <v>115</v>
      </c>
    </row>
    <row r="87" spans="1:2" x14ac:dyDescent="0.2">
      <c r="A87" t="s">
        <v>93</v>
      </c>
      <c r="B87" s="8" t="s">
        <v>116</v>
      </c>
    </row>
    <row r="88" spans="1:2" x14ac:dyDescent="0.2">
      <c r="A88" t="s">
        <v>93</v>
      </c>
      <c r="B88" s="8" t="s">
        <v>117</v>
      </c>
    </row>
    <row r="89" spans="1:2" x14ac:dyDescent="0.2">
      <c r="A89" t="s">
        <v>93</v>
      </c>
      <c r="B89" s="8" t="s">
        <v>118</v>
      </c>
    </row>
    <row r="90" spans="1:2" x14ac:dyDescent="0.2">
      <c r="A90" t="s">
        <v>93</v>
      </c>
    </row>
    <row r="91" spans="1:2" x14ac:dyDescent="0.2">
      <c r="A91" t="s">
        <v>93</v>
      </c>
      <c r="B91" s="8" t="s">
        <v>119</v>
      </c>
    </row>
    <row r="92" spans="1:2" x14ac:dyDescent="0.2">
      <c r="A92" t="s">
        <v>93</v>
      </c>
      <c r="B92" s="8" t="s">
        <v>95</v>
      </c>
    </row>
    <row r="93" spans="1:2" x14ac:dyDescent="0.2">
      <c r="A93" t="s">
        <v>93</v>
      </c>
      <c r="B93" s="8" t="s">
        <v>96</v>
      </c>
    </row>
    <row r="94" spans="1:2" x14ac:dyDescent="0.2">
      <c r="A94" t="s">
        <v>93</v>
      </c>
      <c r="B94" s="8" t="s">
        <v>97</v>
      </c>
    </row>
    <row r="95" spans="1:2" x14ac:dyDescent="0.2">
      <c r="A95" t="s">
        <v>93</v>
      </c>
      <c r="B95" s="8" t="s">
        <v>98</v>
      </c>
    </row>
    <row r="96" spans="1:2" x14ac:dyDescent="0.2">
      <c r="A96" t="s">
        <v>93</v>
      </c>
      <c r="B96" s="8" t="s">
        <v>99</v>
      </c>
    </row>
    <row r="97" spans="1:2" x14ac:dyDescent="0.2">
      <c r="A97" t="s">
        <v>93</v>
      </c>
      <c r="B97" s="8" t="s">
        <v>100</v>
      </c>
    </row>
    <row r="98" spans="1:2" x14ac:dyDescent="0.2">
      <c r="A98" t="s">
        <v>93</v>
      </c>
      <c r="B98" s="8" t="s">
        <v>101</v>
      </c>
    </row>
    <row r="99" spans="1:2" x14ac:dyDescent="0.2">
      <c r="A99" t="s">
        <v>93</v>
      </c>
      <c r="B99" s="8" t="s">
        <v>102</v>
      </c>
    </row>
    <row r="100" spans="1:2" x14ac:dyDescent="0.2">
      <c r="A100" t="s">
        <v>93</v>
      </c>
      <c r="B100" s="8" t="s">
        <v>103</v>
      </c>
    </row>
    <row r="101" spans="1:2" x14ac:dyDescent="0.2">
      <c r="A101" t="s">
        <v>93</v>
      </c>
      <c r="B101" s="8" t="s">
        <v>104</v>
      </c>
    </row>
    <row r="102" spans="1:2" x14ac:dyDescent="0.2">
      <c r="A102" t="s">
        <v>93</v>
      </c>
      <c r="B102" s="8" t="s">
        <v>120</v>
      </c>
    </row>
    <row r="103" spans="1:2" x14ac:dyDescent="0.2">
      <c r="A103" t="s">
        <v>93</v>
      </c>
      <c r="B103" s="8" t="s">
        <v>106</v>
      </c>
    </row>
    <row r="104" spans="1:2" x14ac:dyDescent="0.2">
      <c r="A104" t="s">
        <v>93</v>
      </c>
      <c r="B104" s="8" t="s">
        <v>121</v>
      </c>
    </row>
    <row r="105" spans="1:2" x14ac:dyDescent="0.2">
      <c r="A105" t="s">
        <v>93</v>
      </c>
      <c r="B105" s="8" t="s">
        <v>122</v>
      </c>
    </row>
    <row r="106" spans="1:2" x14ac:dyDescent="0.2">
      <c r="A106" t="s">
        <v>93</v>
      </c>
      <c r="B106" s="8" t="s">
        <v>109</v>
      </c>
    </row>
    <row r="107" spans="1:2" x14ac:dyDescent="0.2">
      <c r="A107" t="s">
        <v>93</v>
      </c>
      <c r="B107" s="8" t="s">
        <v>110</v>
      </c>
    </row>
    <row r="108" spans="1:2" x14ac:dyDescent="0.2">
      <c r="A108" t="s">
        <v>93</v>
      </c>
      <c r="B108" s="8" t="s">
        <v>111</v>
      </c>
    </row>
    <row r="109" spans="1:2" x14ac:dyDescent="0.2">
      <c r="A109" t="s">
        <v>93</v>
      </c>
      <c r="B109" s="8" t="s">
        <v>112</v>
      </c>
    </row>
    <row r="110" spans="1:2" x14ac:dyDescent="0.2">
      <c r="A110" t="s">
        <v>93</v>
      </c>
      <c r="B110" s="8" t="s">
        <v>113</v>
      </c>
    </row>
    <row r="111" spans="1:2" x14ac:dyDescent="0.2">
      <c r="A111" t="s">
        <v>93</v>
      </c>
      <c r="B111" s="8" t="s">
        <v>114</v>
      </c>
    </row>
    <row r="112" spans="1:2" x14ac:dyDescent="0.2">
      <c r="A112" t="s">
        <v>93</v>
      </c>
      <c r="B112" s="8" t="s">
        <v>115</v>
      </c>
    </row>
    <row r="113" spans="1:2" x14ac:dyDescent="0.2">
      <c r="A113" t="s">
        <v>93</v>
      </c>
      <c r="B113" s="8" t="s">
        <v>116</v>
      </c>
    </row>
    <row r="114" spans="1:2" x14ac:dyDescent="0.2">
      <c r="A114" t="s">
        <v>93</v>
      </c>
      <c r="B114" s="8" t="s">
        <v>117</v>
      </c>
    </row>
    <row r="115" spans="1:2" x14ac:dyDescent="0.2">
      <c r="A115" t="s">
        <v>93</v>
      </c>
      <c r="B115" s="8" t="s">
        <v>118</v>
      </c>
    </row>
    <row r="116" spans="1:2" x14ac:dyDescent="0.2">
      <c r="A116" t="s">
        <v>93</v>
      </c>
    </row>
    <row r="117" spans="1:2" x14ac:dyDescent="0.2">
      <c r="A117" t="s">
        <v>123</v>
      </c>
    </row>
    <row r="118" spans="1:2" x14ac:dyDescent="0.2">
      <c r="A118" t="s">
        <v>123</v>
      </c>
      <c r="B118" s="8" t="s">
        <v>124</v>
      </c>
    </row>
    <row r="119" spans="1:2" x14ac:dyDescent="0.2">
      <c r="A119" t="s">
        <v>123</v>
      </c>
      <c r="B119" s="8" t="s">
        <v>125</v>
      </c>
    </row>
    <row r="120" spans="1:2" x14ac:dyDescent="0.2">
      <c r="A120" t="s">
        <v>123</v>
      </c>
      <c r="B120" s="8" t="s">
        <v>126</v>
      </c>
    </row>
    <row r="121" spans="1:2" x14ac:dyDescent="0.2">
      <c r="A121" t="s">
        <v>123</v>
      </c>
      <c r="B121" s="8" t="s">
        <v>127</v>
      </c>
    </row>
    <row r="122" spans="1:2" x14ac:dyDescent="0.2">
      <c r="A122" t="s">
        <v>123</v>
      </c>
      <c r="B122" s="8" t="s">
        <v>128</v>
      </c>
    </row>
    <row r="123" spans="1:2" x14ac:dyDescent="0.2">
      <c r="A123" t="s">
        <v>123</v>
      </c>
      <c r="B123" s="8" t="s">
        <v>129</v>
      </c>
    </row>
    <row r="124" spans="1:2" x14ac:dyDescent="0.2">
      <c r="A124" t="s">
        <v>123</v>
      </c>
      <c r="B124" s="8" t="s">
        <v>130</v>
      </c>
    </row>
    <row r="125" spans="1:2" x14ac:dyDescent="0.2">
      <c r="A125" t="s">
        <v>123</v>
      </c>
      <c r="B125" s="8" t="s">
        <v>131</v>
      </c>
    </row>
    <row r="126" spans="1:2" x14ac:dyDescent="0.2">
      <c r="A126" t="s">
        <v>123</v>
      </c>
      <c r="B126" s="8" t="s">
        <v>132</v>
      </c>
    </row>
    <row r="127" spans="1:2" x14ac:dyDescent="0.2">
      <c r="A127" t="s">
        <v>123</v>
      </c>
      <c r="B127" s="8" t="s">
        <v>133</v>
      </c>
    </row>
    <row r="128" spans="1:2" x14ac:dyDescent="0.2">
      <c r="A128" t="s">
        <v>123</v>
      </c>
      <c r="B128" s="8" t="s">
        <v>134</v>
      </c>
    </row>
    <row r="129" spans="1:2" x14ac:dyDescent="0.2">
      <c r="A129" t="s">
        <v>123</v>
      </c>
      <c r="B129" s="8" t="s">
        <v>135</v>
      </c>
    </row>
    <row r="130" spans="1:2" x14ac:dyDescent="0.2">
      <c r="A130" t="s">
        <v>123</v>
      </c>
      <c r="B130" s="8" t="s">
        <v>136</v>
      </c>
    </row>
    <row r="131" spans="1:2" x14ac:dyDescent="0.2">
      <c r="A131" t="s">
        <v>123</v>
      </c>
      <c r="B131" s="8" t="s">
        <v>137</v>
      </c>
    </row>
    <row r="132" spans="1:2" x14ac:dyDescent="0.2">
      <c r="A132" t="s">
        <v>123</v>
      </c>
      <c r="B132" s="8" t="s">
        <v>138</v>
      </c>
    </row>
    <row r="133" spans="1:2" x14ac:dyDescent="0.2">
      <c r="A133" t="s">
        <v>123</v>
      </c>
      <c r="B133" s="8" t="s">
        <v>139</v>
      </c>
    </row>
    <row r="134" spans="1:2" x14ac:dyDescent="0.2">
      <c r="A134" t="s">
        <v>123</v>
      </c>
      <c r="B134" s="8" t="s">
        <v>140</v>
      </c>
    </row>
    <row r="135" spans="1:2" x14ac:dyDescent="0.2">
      <c r="A135" t="s">
        <v>123</v>
      </c>
      <c r="B135" s="8" t="s">
        <v>141</v>
      </c>
    </row>
    <row r="136" spans="1:2" x14ac:dyDescent="0.2">
      <c r="A136" t="s">
        <v>123</v>
      </c>
      <c r="B136" s="8" t="s">
        <v>142</v>
      </c>
    </row>
    <row r="137" spans="1:2" x14ac:dyDescent="0.2">
      <c r="A137" t="s">
        <v>123</v>
      </c>
      <c r="B137" s="8" t="s">
        <v>143</v>
      </c>
    </row>
    <row r="138" spans="1:2" x14ac:dyDescent="0.2">
      <c r="A138" t="s">
        <v>123</v>
      </c>
      <c r="B138" s="8" t="s">
        <v>144</v>
      </c>
    </row>
    <row r="139" spans="1:2" x14ac:dyDescent="0.2">
      <c r="A139" t="s">
        <v>123</v>
      </c>
      <c r="B139" s="8" t="s">
        <v>145</v>
      </c>
    </row>
    <row r="140" spans="1:2" x14ac:dyDescent="0.2">
      <c r="A140" t="s">
        <v>123</v>
      </c>
      <c r="B140" s="8" t="s">
        <v>146</v>
      </c>
    </row>
    <row r="141" spans="1:2" x14ac:dyDescent="0.2">
      <c r="A141" t="s">
        <v>123</v>
      </c>
      <c r="B141" s="8" t="s">
        <v>147</v>
      </c>
    </row>
    <row r="142" spans="1:2" x14ac:dyDescent="0.2">
      <c r="A142" t="s">
        <v>123</v>
      </c>
      <c r="B142" s="8" t="s">
        <v>148</v>
      </c>
    </row>
    <row r="143" spans="1:2" x14ac:dyDescent="0.2">
      <c r="A143" t="s">
        <v>123</v>
      </c>
      <c r="B143" s="8" t="s">
        <v>149</v>
      </c>
    </row>
    <row r="144" spans="1:2" x14ac:dyDescent="0.2">
      <c r="A144" t="s">
        <v>123</v>
      </c>
      <c r="B144" s="8" t="s">
        <v>150</v>
      </c>
    </row>
    <row r="145" spans="1:2" x14ac:dyDescent="0.2">
      <c r="A145" t="s">
        <v>123</v>
      </c>
      <c r="B145" s="8" t="s">
        <v>151</v>
      </c>
    </row>
    <row r="146" spans="1:2" x14ac:dyDescent="0.2">
      <c r="A146" t="s">
        <v>123</v>
      </c>
      <c r="B146" s="8" t="s">
        <v>152</v>
      </c>
    </row>
    <row r="147" spans="1:2" x14ac:dyDescent="0.2">
      <c r="A147" t="s">
        <v>123</v>
      </c>
      <c r="B147" s="8" t="s">
        <v>153</v>
      </c>
    </row>
    <row r="148" spans="1:2" x14ac:dyDescent="0.2">
      <c r="A148" t="s">
        <v>123</v>
      </c>
      <c r="B148" s="8" t="s">
        <v>154</v>
      </c>
    </row>
    <row r="149" spans="1:2" x14ac:dyDescent="0.2">
      <c r="A149" t="s">
        <v>123</v>
      </c>
      <c r="B149" s="8" t="s">
        <v>155</v>
      </c>
    </row>
    <row r="150" spans="1:2" x14ac:dyDescent="0.2">
      <c r="A150" t="s">
        <v>123</v>
      </c>
      <c r="B150" s="8" t="s">
        <v>156</v>
      </c>
    </row>
    <row r="151" spans="1:2" x14ac:dyDescent="0.2">
      <c r="A151" t="s">
        <v>123</v>
      </c>
      <c r="B151" s="8" t="s">
        <v>157</v>
      </c>
    </row>
    <row r="152" spans="1:2" x14ac:dyDescent="0.2">
      <c r="A152" t="s">
        <v>123</v>
      </c>
      <c r="B152" s="8" t="s">
        <v>158</v>
      </c>
    </row>
    <row r="153" spans="1:2" x14ac:dyDescent="0.2">
      <c r="A153" t="s">
        <v>123</v>
      </c>
      <c r="B153" s="8" t="s">
        <v>159</v>
      </c>
    </row>
    <row r="154" spans="1:2" x14ac:dyDescent="0.2">
      <c r="A154" t="s">
        <v>123</v>
      </c>
      <c r="B154" s="8" t="s">
        <v>160</v>
      </c>
    </row>
    <row r="155" spans="1:2" x14ac:dyDescent="0.2">
      <c r="A155" t="s">
        <v>123</v>
      </c>
      <c r="B155" s="8" t="s">
        <v>161</v>
      </c>
    </row>
    <row r="156" spans="1:2" x14ac:dyDescent="0.2">
      <c r="A156" t="s">
        <v>123</v>
      </c>
      <c r="B156" s="8" t="s">
        <v>162</v>
      </c>
    </row>
    <row r="157" spans="1:2" x14ac:dyDescent="0.2">
      <c r="A157" t="s">
        <v>123</v>
      </c>
      <c r="B157" s="8" t="s">
        <v>163</v>
      </c>
    </row>
    <row r="158" spans="1:2" x14ac:dyDescent="0.2">
      <c r="A158" t="s">
        <v>123</v>
      </c>
      <c r="B158" s="8" t="s">
        <v>164</v>
      </c>
    </row>
    <row r="159" spans="1:2" x14ac:dyDescent="0.2">
      <c r="A159" t="s">
        <v>123</v>
      </c>
      <c r="B159" s="8" t="s">
        <v>165</v>
      </c>
    </row>
    <row r="160" spans="1:2" x14ac:dyDescent="0.2">
      <c r="A160" t="s">
        <v>123</v>
      </c>
      <c r="B160" s="8" t="s">
        <v>166</v>
      </c>
    </row>
    <row r="161" spans="1:2" x14ac:dyDescent="0.2">
      <c r="A161" t="s">
        <v>123</v>
      </c>
      <c r="B161" s="8" t="s">
        <v>167</v>
      </c>
    </row>
    <row r="162" spans="1:2" x14ac:dyDescent="0.2">
      <c r="A162" t="s">
        <v>123</v>
      </c>
      <c r="B162" s="8" t="s">
        <v>168</v>
      </c>
    </row>
    <row r="163" spans="1:2" x14ac:dyDescent="0.2">
      <c r="A163" t="s">
        <v>123</v>
      </c>
      <c r="B163" s="8" t="s">
        <v>169</v>
      </c>
    </row>
    <row r="164" spans="1:2" x14ac:dyDescent="0.2">
      <c r="A164" t="s">
        <v>123</v>
      </c>
      <c r="B164" s="8" t="s">
        <v>170</v>
      </c>
    </row>
    <row r="165" spans="1:2" x14ac:dyDescent="0.2">
      <c r="A165" t="s">
        <v>171</v>
      </c>
    </row>
    <row r="166" spans="1:2" x14ac:dyDescent="0.2">
      <c r="A166" t="s">
        <v>171</v>
      </c>
      <c r="B166" s="8" t="s">
        <v>172</v>
      </c>
    </row>
    <row r="167" spans="1:2" x14ac:dyDescent="0.2">
      <c r="A167" t="s">
        <v>171</v>
      </c>
      <c r="B167" s="8" t="s">
        <v>173</v>
      </c>
    </row>
    <row r="168" spans="1:2" x14ac:dyDescent="0.2">
      <c r="A168" t="s">
        <v>171</v>
      </c>
      <c r="B168" s="8" t="s">
        <v>174</v>
      </c>
    </row>
    <row r="169" spans="1:2" x14ac:dyDescent="0.2">
      <c r="A169" t="s">
        <v>171</v>
      </c>
      <c r="B169" s="8" t="s">
        <v>175</v>
      </c>
    </row>
    <row r="170" spans="1:2" x14ac:dyDescent="0.2">
      <c r="A170" t="s">
        <v>171</v>
      </c>
      <c r="B170" s="8" t="s">
        <v>176</v>
      </c>
    </row>
    <row r="171" spans="1:2" x14ac:dyDescent="0.2">
      <c r="A171" t="s">
        <v>171</v>
      </c>
      <c r="B171" s="8" t="s">
        <v>177</v>
      </c>
    </row>
    <row r="172" spans="1:2" x14ac:dyDescent="0.2">
      <c r="A172" t="s">
        <v>171</v>
      </c>
      <c r="B172" s="8" t="s">
        <v>178</v>
      </c>
    </row>
    <row r="173" spans="1:2" x14ac:dyDescent="0.2">
      <c r="A173" t="s">
        <v>171</v>
      </c>
      <c r="B173" s="8" t="s">
        <v>179</v>
      </c>
    </row>
    <row r="174" spans="1:2" x14ac:dyDescent="0.2">
      <c r="A174" t="s">
        <v>171</v>
      </c>
      <c r="B174" s="8" t="s">
        <v>180</v>
      </c>
    </row>
    <row r="175" spans="1:2" x14ac:dyDescent="0.2">
      <c r="A175" t="s">
        <v>171</v>
      </c>
      <c r="B175" s="8" t="s">
        <v>181</v>
      </c>
    </row>
    <row r="176" spans="1:2" x14ac:dyDescent="0.2">
      <c r="A176" t="s">
        <v>182</v>
      </c>
    </row>
    <row r="177" spans="1:2" x14ac:dyDescent="0.2">
      <c r="A177" t="s">
        <v>182</v>
      </c>
      <c r="B177" s="8" t="s">
        <v>183</v>
      </c>
    </row>
    <row r="178" spans="1:2" x14ac:dyDescent="0.2">
      <c r="A178" t="s">
        <v>184</v>
      </c>
    </row>
    <row r="179" spans="1:2" x14ac:dyDescent="0.2">
      <c r="A179" t="s">
        <v>184</v>
      </c>
      <c r="B179" s="8" t="s">
        <v>185</v>
      </c>
    </row>
    <row r="180" spans="1:2" x14ac:dyDescent="0.2">
      <c r="A180" t="s">
        <v>184</v>
      </c>
      <c r="B180" s="8" t="s">
        <v>186</v>
      </c>
    </row>
    <row r="181" spans="1:2" x14ac:dyDescent="0.2">
      <c r="A181" t="s">
        <v>184</v>
      </c>
      <c r="B181" s="8" t="s">
        <v>187</v>
      </c>
    </row>
    <row r="182" spans="1:2" x14ac:dyDescent="0.2">
      <c r="A182" t="s">
        <v>184</v>
      </c>
      <c r="B182" s="8" t="s">
        <v>188</v>
      </c>
    </row>
    <row r="183" spans="1:2" x14ac:dyDescent="0.2">
      <c r="A183" t="s">
        <v>189</v>
      </c>
    </row>
    <row r="184" spans="1:2" x14ac:dyDescent="0.2">
      <c r="A184" t="s">
        <v>190</v>
      </c>
    </row>
    <row r="185" spans="1:2" x14ac:dyDescent="0.2">
      <c r="A185" t="s">
        <v>190</v>
      </c>
      <c r="B185" s="8" t="s">
        <v>191</v>
      </c>
    </row>
    <row r="186" spans="1:2" x14ac:dyDescent="0.2">
      <c r="A186" t="s">
        <v>190</v>
      </c>
      <c r="B186" s="8" t="s">
        <v>192</v>
      </c>
    </row>
    <row r="187" spans="1:2" x14ac:dyDescent="0.2">
      <c r="A187" t="s">
        <v>190</v>
      </c>
      <c r="B187" s="8" t="s">
        <v>193</v>
      </c>
    </row>
    <row r="188" spans="1:2" x14ac:dyDescent="0.2">
      <c r="A188" t="s">
        <v>194</v>
      </c>
    </row>
    <row r="189" spans="1:2" x14ac:dyDescent="0.2">
      <c r="A189" t="s">
        <v>195</v>
      </c>
    </row>
    <row r="190" spans="1:2" x14ac:dyDescent="0.2">
      <c r="A190" t="s">
        <v>195</v>
      </c>
      <c r="B190" s="8" t="s">
        <v>196</v>
      </c>
    </row>
    <row r="191" spans="1:2" x14ac:dyDescent="0.2">
      <c r="A191" t="s">
        <v>195</v>
      </c>
      <c r="B191" s="8" t="s">
        <v>197</v>
      </c>
    </row>
    <row r="192" spans="1:2" x14ac:dyDescent="0.2">
      <c r="A192" t="s">
        <v>198</v>
      </c>
    </row>
    <row r="193" spans="1:2" x14ac:dyDescent="0.2">
      <c r="A193" t="s">
        <v>199</v>
      </c>
    </row>
    <row r="194" spans="1:2" x14ac:dyDescent="0.2">
      <c r="A194" t="s">
        <v>200</v>
      </c>
    </row>
    <row r="195" spans="1:2" x14ac:dyDescent="0.2">
      <c r="A195" t="s">
        <v>201</v>
      </c>
    </row>
    <row r="196" spans="1:2" x14ac:dyDescent="0.2">
      <c r="A196" t="s">
        <v>202</v>
      </c>
    </row>
    <row r="197" spans="1:2" x14ac:dyDescent="0.2">
      <c r="A197" t="s">
        <v>202</v>
      </c>
      <c r="B197" s="8" t="s">
        <v>203</v>
      </c>
    </row>
    <row r="198" spans="1:2" x14ac:dyDescent="0.2">
      <c r="A198" t="s">
        <v>202</v>
      </c>
    </row>
    <row r="199" spans="1:2" x14ac:dyDescent="0.2">
      <c r="A199" t="s">
        <v>202</v>
      </c>
      <c r="B199" s="8" t="s">
        <v>204</v>
      </c>
    </row>
    <row r="200" spans="1:2" x14ac:dyDescent="0.2">
      <c r="A200" t="s">
        <v>202</v>
      </c>
      <c r="B200" s="8" t="s">
        <v>205</v>
      </c>
    </row>
    <row r="201" spans="1:2" x14ac:dyDescent="0.2">
      <c r="A201" t="s">
        <v>202</v>
      </c>
      <c r="B201" s="8" t="s">
        <v>206</v>
      </c>
    </row>
    <row r="202" spans="1:2" x14ac:dyDescent="0.2">
      <c r="A202" t="s">
        <v>207</v>
      </c>
    </row>
    <row r="203" spans="1:2" x14ac:dyDescent="0.2">
      <c r="A203" t="s">
        <v>207</v>
      </c>
      <c r="B203" s="8" t="s">
        <v>208</v>
      </c>
    </row>
    <row r="204" spans="1:2" x14ac:dyDescent="0.2">
      <c r="A204" t="s">
        <v>209</v>
      </c>
    </row>
    <row r="205" spans="1:2" x14ac:dyDescent="0.2">
      <c r="A205" t="s">
        <v>209</v>
      </c>
      <c r="B205" s="8" t="s">
        <v>210</v>
      </c>
    </row>
    <row r="206" spans="1:2" x14ac:dyDescent="0.2">
      <c r="A206" t="s">
        <v>211</v>
      </c>
    </row>
    <row r="207" spans="1:2" x14ac:dyDescent="0.2">
      <c r="A207" t="s">
        <v>212</v>
      </c>
    </row>
    <row r="208" spans="1:2" x14ac:dyDescent="0.2">
      <c r="A208" t="s">
        <v>213</v>
      </c>
    </row>
    <row r="209" spans="1:2" x14ac:dyDescent="0.2">
      <c r="A209" t="s">
        <v>213</v>
      </c>
      <c r="B209" s="8" t="s">
        <v>214</v>
      </c>
    </row>
    <row r="210" spans="1:2" x14ac:dyDescent="0.2">
      <c r="A210" t="s">
        <v>213</v>
      </c>
      <c r="B210" s="8" t="s">
        <v>215</v>
      </c>
    </row>
    <row r="211" spans="1:2" x14ac:dyDescent="0.2">
      <c r="A211" t="s">
        <v>213</v>
      </c>
      <c r="B211" s="8" t="s">
        <v>216</v>
      </c>
    </row>
    <row r="212" spans="1:2" x14ac:dyDescent="0.2">
      <c r="A212" t="s">
        <v>213</v>
      </c>
      <c r="B212" s="8" t="s">
        <v>217</v>
      </c>
    </row>
    <row r="213" spans="1:2" x14ac:dyDescent="0.2">
      <c r="A213" t="s">
        <v>213</v>
      </c>
      <c r="B213" s="8" t="s">
        <v>218</v>
      </c>
    </row>
    <row r="214" spans="1:2" x14ac:dyDescent="0.2">
      <c r="A214" t="s">
        <v>213</v>
      </c>
      <c r="B214" s="8" t="s">
        <v>219</v>
      </c>
    </row>
    <row r="215" spans="1:2" x14ac:dyDescent="0.2">
      <c r="A215" t="s">
        <v>213</v>
      </c>
      <c r="B215" s="8" t="s">
        <v>220</v>
      </c>
    </row>
    <row r="216" spans="1:2" x14ac:dyDescent="0.2">
      <c r="A216" t="s">
        <v>213</v>
      </c>
      <c r="B216" s="8" t="s">
        <v>221</v>
      </c>
    </row>
    <row r="217" spans="1:2" x14ac:dyDescent="0.2">
      <c r="A217" t="s">
        <v>213</v>
      </c>
      <c r="B217" s="8" t="s">
        <v>222</v>
      </c>
    </row>
    <row r="218" spans="1:2" x14ac:dyDescent="0.2">
      <c r="A218" t="s">
        <v>213</v>
      </c>
      <c r="B218" s="8" t="s">
        <v>223</v>
      </c>
    </row>
    <row r="219" spans="1:2" x14ac:dyDescent="0.2">
      <c r="A219" t="s">
        <v>213</v>
      </c>
      <c r="B219" s="8" t="s">
        <v>224</v>
      </c>
    </row>
    <row r="220" spans="1:2" x14ac:dyDescent="0.2">
      <c r="A220" t="s">
        <v>213</v>
      </c>
      <c r="B220" s="8" t="s">
        <v>225</v>
      </c>
    </row>
    <row r="221" spans="1:2" x14ac:dyDescent="0.2">
      <c r="A221" t="s">
        <v>213</v>
      </c>
      <c r="B221" s="8" t="s">
        <v>226</v>
      </c>
    </row>
    <row r="222" spans="1:2" x14ac:dyDescent="0.2">
      <c r="A222" t="s">
        <v>213</v>
      </c>
      <c r="B222" s="8" t="s">
        <v>227</v>
      </c>
    </row>
    <row r="223" spans="1:2" x14ac:dyDescent="0.2">
      <c r="A223" t="s">
        <v>213</v>
      </c>
      <c r="B223" s="8" t="s">
        <v>228</v>
      </c>
    </row>
    <row r="224" spans="1:2" x14ac:dyDescent="0.2">
      <c r="A224" t="s">
        <v>213</v>
      </c>
      <c r="B224" s="8" t="s">
        <v>229</v>
      </c>
    </row>
    <row r="225" spans="1:2" x14ac:dyDescent="0.2">
      <c r="A225" t="s">
        <v>213</v>
      </c>
      <c r="B225" s="8" t="s">
        <v>230</v>
      </c>
    </row>
    <row r="226" spans="1:2" x14ac:dyDescent="0.2">
      <c r="A226" t="s">
        <v>213</v>
      </c>
      <c r="B226" s="8" t="s">
        <v>231</v>
      </c>
    </row>
    <row r="227" spans="1:2" x14ac:dyDescent="0.2">
      <c r="A227" t="s">
        <v>213</v>
      </c>
      <c r="B227" s="8" t="s">
        <v>232</v>
      </c>
    </row>
    <row r="228" spans="1:2" x14ac:dyDescent="0.2">
      <c r="A228" t="s">
        <v>213</v>
      </c>
      <c r="B228" s="8" t="s">
        <v>233</v>
      </c>
    </row>
    <row r="229" spans="1:2" x14ac:dyDescent="0.2">
      <c r="A229" t="s">
        <v>213</v>
      </c>
      <c r="B229" s="8" t="s">
        <v>234</v>
      </c>
    </row>
    <row r="230" spans="1:2" x14ac:dyDescent="0.2">
      <c r="A230" t="s">
        <v>213</v>
      </c>
      <c r="B230" s="8" t="s">
        <v>235</v>
      </c>
    </row>
    <row r="231" spans="1:2" x14ac:dyDescent="0.2">
      <c r="A231" t="s">
        <v>213</v>
      </c>
      <c r="B231" s="8" t="s">
        <v>236</v>
      </c>
    </row>
    <row r="232" spans="1:2" x14ac:dyDescent="0.2">
      <c r="A232" t="s">
        <v>213</v>
      </c>
      <c r="B232" s="8" t="s">
        <v>237</v>
      </c>
    </row>
    <row r="233" spans="1:2" x14ac:dyDescent="0.2">
      <c r="A233" t="s">
        <v>213</v>
      </c>
      <c r="B233" s="8" t="s">
        <v>238</v>
      </c>
    </row>
    <row r="234" spans="1:2" x14ac:dyDescent="0.2">
      <c r="A234" t="s">
        <v>213</v>
      </c>
      <c r="B234" s="8" t="s">
        <v>239</v>
      </c>
    </row>
    <row r="235" spans="1:2" x14ac:dyDescent="0.2">
      <c r="A235" t="s">
        <v>213</v>
      </c>
      <c r="B235" s="8" t="s">
        <v>240</v>
      </c>
    </row>
    <row r="236" spans="1:2" x14ac:dyDescent="0.2">
      <c r="A236" t="s">
        <v>213</v>
      </c>
      <c r="B236" s="8" t="s">
        <v>241</v>
      </c>
    </row>
    <row r="237" spans="1:2" x14ac:dyDescent="0.2">
      <c r="A237" t="s">
        <v>213</v>
      </c>
      <c r="B237" s="8" t="s">
        <v>242</v>
      </c>
    </row>
    <row r="238" spans="1:2" x14ac:dyDescent="0.2">
      <c r="A238" t="s">
        <v>213</v>
      </c>
      <c r="B238" s="8" t="s">
        <v>243</v>
      </c>
    </row>
    <row r="239" spans="1:2" x14ac:dyDescent="0.2">
      <c r="A239" t="s">
        <v>213</v>
      </c>
      <c r="B239" s="8" t="s">
        <v>244</v>
      </c>
    </row>
    <row r="240" spans="1:2" x14ac:dyDescent="0.2">
      <c r="A240" t="s">
        <v>213</v>
      </c>
      <c r="B240" s="8" t="s">
        <v>245</v>
      </c>
    </row>
    <row r="241" spans="1:2" x14ac:dyDescent="0.2">
      <c r="A241" t="s">
        <v>213</v>
      </c>
      <c r="B241" s="8" t="s">
        <v>246</v>
      </c>
    </row>
    <row r="242" spans="1:2" x14ac:dyDescent="0.2">
      <c r="A242" t="s">
        <v>213</v>
      </c>
      <c r="B242" s="8" t="s">
        <v>247</v>
      </c>
    </row>
    <row r="243" spans="1:2" x14ac:dyDescent="0.2">
      <c r="A243" t="s">
        <v>213</v>
      </c>
      <c r="B243" s="8" t="s">
        <v>248</v>
      </c>
    </row>
    <row r="244" spans="1:2" x14ac:dyDescent="0.2">
      <c r="A244" t="s">
        <v>213</v>
      </c>
      <c r="B244" s="8" t="s">
        <v>249</v>
      </c>
    </row>
    <row r="245" spans="1:2" x14ac:dyDescent="0.2">
      <c r="A245" t="s">
        <v>213</v>
      </c>
      <c r="B245" s="8" t="s">
        <v>250</v>
      </c>
    </row>
    <row r="246" spans="1:2" x14ac:dyDescent="0.2">
      <c r="A246" t="s">
        <v>213</v>
      </c>
      <c r="B246" s="8" t="s">
        <v>251</v>
      </c>
    </row>
    <row r="247" spans="1:2" x14ac:dyDescent="0.2">
      <c r="A247" t="s">
        <v>213</v>
      </c>
      <c r="B247" s="8" t="s">
        <v>252</v>
      </c>
    </row>
    <row r="248" spans="1:2" x14ac:dyDescent="0.2">
      <c r="A248" t="s">
        <v>213</v>
      </c>
      <c r="B248" s="8" t="s">
        <v>253</v>
      </c>
    </row>
    <row r="249" spans="1:2" x14ac:dyDescent="0.2">
      <c r="A249" t="s">
        <v>213</v>
      </c>
      <c r="B249" s="8" t="s">
        <v>254</v>
      </c>
    </row>
    <row r="250" spans="1:2" x14ac:dyDescent="0.2">
      <c r="A250" t="s">
        <v>213</v>
      </c>
      <c r="B250" s="8" t="s">
        <v>255</v>
      </c>
    </row>
    <row r="251" spans="1:2" x14ac:dyDescent="0.2">
      <c r="A251" t="s">
        <v>213</v>
      </c>
      <c r="B251" s="8" t="s">
        <v>256</v>
      </c>
    </row>
    <row r="252" spans="1:2" x14ac:dyDescent="0.2">
      <c r="A252" t="s">
        <v>213</v>
      </c>
      <c r="B252" s="8" t="s">
        <v>257</v>
      </c>
    </row>
    <row r="253" spans="1:2" x14ac:dyDescent="0.2">
      <c r="A253" t="s">
        <v>213</v>
      </c>
      <c r="B253" s="8" t="s">
        <v>258</v>
      </c>
    </row>
    <row r="254" spans="1:2" x14ac:dyDescent="0.2">
      <c r="A254" t="s">
        <v>213</v>
      </c>
      <c r="B254" s="8" t="s">
        <v>259</v>
      </c>
    </row>
    <row r="255" spans="1:2" x14ac:dyDescent="0.2">
      <c r="A255" t="s">
        <v>213</v>
      </c>
      <c r="B255" s="8" t="s">
        <v>260</v>
      </c>
    </row>
    <row r="256" spans="1:2" x14ac:dyDescent="0.2">
      <c r="A256" t="s">
        <v>213</v>
      </c>
      <c r="B256" s="8" t="s">
        <v>261</v>
      </c>
    </row>
    <row r="257" spans="1:2" x14ac:dyDescent="0.2">
      <c r="A257" t="s">
        <v>213</v>
      </c>
      <c r="B257" s="8" t="s">
        <v>262</v>
      </c>
    </row>
    <row r="258" spans="1:2" x14ac:dyDescent="0.2">
      <c r="A258" t="s">
        <v>213</v>
      </c>
      <c r="B258" s="8" t="s">
        <v>263</v>
      </c>
    </row>
    <row r="259" spans="1:2" x14ac:dyDescent="0.2">
      <c r="A259" t="s">
        <v>213</v>
      </c>
      <c r="B259" s="8" t="s">
        <v>264</v>
      </c>
    </row>
    <row r="260" spans="1:2" x14ac:dyDescent="0.2">
      <c r="A260" t="s">
        <v>213</v>
      </c>
      <c r="B260" s="8" t="s">
        <v>265</v>
      </c>
    </row>
    <row r="261" spans="1:2" x14ac:dyDescent="0.2">
      <c r="A261" t="s">
        <v>213</v>
      </c>
      <c r="B261" s="8" t="s">
        <v>266</v>
      </c>
    </row>
    <row r="262" spans="1:2" x14ac:dyDescent="0.2">
      <c r="A262" t="s">
        <v>213</v>
      </c>
      <c r="B262" s="8" t="s">
        <v>267</v>
      </c>
    </row>
    <row r="263" spans="1:2" x14ac:dyDescent="0.2">
      <c r="A263" t="s">
        <v>213</v>
      </c>
      <c r="B263" s="8" t="s">
        <v>268</v>
      </c>
    </row>
    <row r="264" spans="1:2" x14ac:dyDescent="0.2">
      <c r="A264" t="s">
        <v>213</v>
      </c>
      <c r="B264" s="8" t="s">
        <v>269</v>
      </c>
    </row>
    <row r="265" spans="1:2" x14ac:dyDescent="0.2">
      <c r="A265" t="s">
        <v>213</v>
      </c>
      <c r="B265" s="8" t="s">
        <v>270</v>
      </c>
    </row>
    <row r="266" spans="1:2" x14ac:dyDescent="0.2">
      <c r="A266" t="s">
        <v>213</v>
      </c>
      <c r="B266" s="8" t="s">
        <v>271</v>
      </c>
    </row>
    <row r="267" spans="1:2" x14ac:dyDescent="0.2">
      <c r="A267" t="s">
        <v>213</v>
      </c>
      <c r="B267" s="8" t="s">
        <v>272</v>
      </c>
    </row>
    <row r="268" spans="1:2" x14ac:dyDescent="0.2">
      <c r="A268" t="s">
        <v>213</v>
      </c>
      <c r="B268" s="8" t="s">
        <v>273</v>
      </c>
    </row>
    <row r="269" spans="1:2" x14ac:dyDescent="0.2">
      <c r="A269" t="s">
        <v>213</v>
      </c>
      <c r="B269" s="8" t="s">
        <v>274</v>
      </c>
    </row>
    <row r="270" spans="1:2" x14ac:dyDescent="0.2">
      <c r="A270" t="s">
        <v>213</v>
      </c>
      <c r="B270" s="8" t="s">
        <v>275</v>
      </c>
    </row>
    <row r="271" spans="1:2" x14ac:dyDescent="0.2">
      <c r="A271" t="s">
        <v>213</v>
      </c>
      <c r="B271" s="8" t="s">
        <v>276</v>
      </c>
    </row>
    <row r="272" spans="1:2" x14ac:dyDescent="0.2">
      <c r="A272" t="s">
        <v>213</v>
      </c>
      <c r="B272" s="8" t="s">
        <v>277</v>
      </c>
    </row>
    <row r="273" spans="1:2" x14ac:dyDescent="0.2">
      <c r="A273" t="s">
        <v>213</v>
      </c>
      <c r="B273" s="8" t="s">
        <v>278</v>
      </c>
    </row>
    <row r="274" spans="1:2" x14ac:dyDescent="0.2">
      <c r="A274" t="s">
        <v>213</v>
      </c>
      <c r="B274" s="8" t="s">
        <v>279</v>
      </c>
    </row>
    <row r="275" spans="1:2" x14ac:dyDescent="0.2">
      <c r="A275" t="s">
        <v>213</v>
      </c>
      <c r="B275" s="8" t="s">
        <v>280</v>
      </c>
    </row>
    <row r="276" spans="1:2" x14ac:dyDescent="0.2">
      <c r="A276" t="s">
        <v>213</v>
      </c>
      <c r="B276" s="8" t="s">
        <v>281</v>
      </c>
    </row>
    <row r="277" spans="1:2" x14ac:dyDescent="0.2">
      <c r="A277" t="s">
        <v>213</v>
      </c>
      <c r="B277" s="8" t="s">
        <v>282</v>
      </c>
    </row>
    <row r="278" spans="1:2" x14ac:dyDescent="0.2">
      <c r="A278" t="s">
        <v>213</v>
      </c>
      <c r="B278" s="8" t="s">
        <v>283</v>
      </c>
    </row>
    <row r="279" spans="1:2" x14ac:dyDescent="0.2">
      <c r="A279" t="s">
        <v>213</v>
      </c>
      <c r="B279" s="8" t="s">
        <v>284</v>
      </c>
    </row>
    <row r="280" spans="1:2" x14ac:dyDescent="0.2">
      <c r="A280" t="s">
        <v>213</v>
      </c>
      <c r="B280" s="8" t="s">
        <v>285</v>
      </c>
    </row>
    <row r="281" spans="1:2" x14ac:dyDescent="0.2">
      <c r="A281" t="s">
        <v>213</v>
      </c>
      <c r="B281" s="8" t="s">
        <v>286</v>
      </c>
    </row>
    <row r="282" spans="1:2" x14ac:dyDescent="0.2">
      <c r="A282" t="s">
        <v>213</v>
      </c>
      <c r="B282" s="8" t="s">
        <v>287</v>
      </c>
    </row>
    <row r="283" spans="1:2" x14ac:dyDescent="0.2">
      <c r="A283" t="s">
        <v>213</v>
      </c>
      <c r="B283" s="8" t="s">
        <v>288</v>
      </c>
    </row>
    <row r="284" spans="1:2" x14ac:dyDescent="0.2">
      <c r="A284" t="s">
        <v>213</v>
      </c>
      <c r="B284" s="8" t="s">
        <v>289</v>
      </c>
    </row>
    <row r="285" spans="1:2" x14ac:dyDescent="0.2">
      <c r="A285" t="s">
        <v>213</v>
      </c>
      <c r="B285" s="8" t="s">
        <v>290</v>
      </c>
    </row>
    <row r="286" spans="1:2" x14ac:dyDescent="0.2">
      <c r="A286" t="s">
        <v>213</v>
      </c>
      <c r="B286" s="8" t="s">
        <v>291</v>
      </c>
    </row>
    <row r="287" spans="1:2" x14ac:dyDescent="0.2">
      <c r="A287" t="s">
        <v>213</v>
      </c>
      <c r="B287" s="8" t="s">
        <v>292</v>
      </c>
    </row>
    <row r="288" spans="1:2" x14ac:dyDescent="0.2">
      <c r="A288" t="s">
        <v>213</v>
      </c>
      <c r="B288" s="8" t="s">
        <v>293</v>
      </c>
    </row>
    <row r="289" spans="1:2" x14ac:dyDescent="0.2">
      <c r="A289" t="s">
        <v>213</v>
      </c>
      <c r="B289" s="8" t="s">
        <v>294</v>
      </c>
    </row>
    <row r="290" spans="1:2" x14ac:dyDescent="0.2">
      <c r="A290" t="s">
        <v>213</v>
      </c>
      <c r="B290" s="8" t="s">
        <v>295</v>
      </c>
    </row>
    <row r="291" spans="1:2" x14ac:dyDescent="0.2">
      <c r="A291" t="s">
        <v>213</v>
      </c>
      <c r="B291" s="8" t="s">
        <v>296</v>
      </c>
    </row>
    <row r="292" spans="1:2" x14ac:dyDescent="0.2">
      <c r="A292" t="s">
        <v>213</v>
      </c>
      <c r="B292" s="8" t="s">
        <v>297</v>
      </c>
    </row>
    <row r="293" spans="1:2" x14ac:dyDescent="0.2">
      <c r="A293" t="s">
        <v>213</v>
      </c>
      <c r="B293" s="8" t="s">
        <v>298</v>
      </c>
    </row>
    <row r="294" spans="1:2" x14ac:dyDescent="0.2">
      <c r="A294" t="s">
        <v>213</v>
      </c>
      <c r="B294" s="8" t="s">
        <v>299</v>
      </c>
    </row>
    <row r="295" spans="1:2" x14ac:dyDescent="0.2">
      <c r="A295" t="s">
        <v>213</v>
      </c>
      <c r="B295" s="8" t="s">
        <v>300</v>
      </c>
    </row>
    <row r="296" spans="1:2" x14ac:dyDescent="0.2">
      <c r="A296" t="s">
        <v>213</v>
      </c>
      <c r="B296" s="8" t="s">
        <v>301</v>
      </c>
    </row>
    <row r="297" spans="1:2" x14ac:dyDescent="0.2">
      <c r="A297" t="s">
        <v>302</v>
      </c>
    </row>
    <row r="298" spans="1:2" x14ac:dyDescent="0.2">
      <c r="A298" t="s">
        <v>302</v>
      </c>
      <c r="B298" s="8" t="s">
        <v>303</v>
      </c>
    </row>
    <row r="299" spans="1:2" x14ac:dyDescent="0.2">
      <c r="A299" t="s">
        <v>302</v>
      </c>
      <c r="B299" s="8" t="s">
        <v>304</v>
      </c>
    </row>
    <row r="300" spans="1:2" x14ac:dyDescent="0.2">
      <c r="A300" t="s">
        <v>302</v>
      </c>
      <c r="B300" s="8" t="s">
        <v>305</v>
      </c>
    </row>
    <row r="301" spans="1:2" x14ac:dyDescent="0.2">
      <c r="A301" t="s">
        <v>302</v>
      </c>
      <c r="B301" s="8" t="s">
        <v>306</v>
      </c>
    </row>
    <row r="302" spans="1:2" x14ac:dyDescent="0.2">
      <c r="A302" t="s">
        <v>302</v>
      </c>
      <c r="B302" s="8" t="s">
        <v>307</v>
      </c>
    </row>
    <row r="303" spans="1:2" x14ac:dyDescent="0.2">
      <c r="A303" t="s">
        <v>302</v>
      </c>
      <c r="B303" s="8" t="s">
        <v>308</v>
      </c>
    </row>
    <row r="304" spans="1:2" x14ac:dyDescent="0.2">
      <c r="A304" t="s">
        <v>302</v>
      </c>
      <c r="B304" s="8" t="s">
        <v>309</v>
      </c>
    </row>
    <row r="305" spans="1:2" x14ac:dyDescent="0.2">
      <c r="A305" t="s">
        <v>302</v>
      </c>
      <c r="B305" s="8" t="s">
        <v>310</v>
      </c>
    </row>
    <row r="306" spans="1:2" x14ac:dyDescent="0.2">
      <c r="A306" t="s">
        <v>302</v>
      </c>
    </row>
    <row r="307" spans="1:2" x14ac:dyDescent="0.2">
      <c r="A307" t="s">
        <v>302</v>
      </c>
      <c r="B307" s="8" t="s">
        <v>311</v>
      </c>
    </row>
    <row r="308" spans="1:2" x14ac:dyDescent="0.2">
      <c r="A308" t="s">
        <v>302</v>
      </c>
      <c r="B308" s="8" t="s">
        <v>312</v>
      </c>
    </row>
    <row r="309" spans="1:2" x14ac:dyDescent="0.2">
      <c r="A309" t="s">
        <v>302</v>
      </c>
      <c r="B309" s="8" t="s">
        <v>313</v>
      </c>
    </row>
    <row r="310" spans="1:2" x14ac:dyDescent="0.2">
      <c r="A310" t="s">
        <v>302</v>
      </c>
      <c r="B310" s="8" t="s">
        <v>314</v>
      </c>
    </row>
    <row r="311" spans="1:2" x14ac:dyDescent="0.2">
      <c r="A311" t="s">
        <v>302</v>
      </c>
      <c r="B311" s="8" t="s">
        <v>315</v>
      </c>
    </row>
    <row r="312" spans="1:2" x14ac:dyDescent="0.2">
      <c r="A312" t="s">
        <v>302</v>
      </c>
      <c r="B312" s="8" t="s">
        <v>308</v>
      </c>
    </row>
    <row r="313" spans="1:2" x14ac:dyDescent="0.2">
      <c r="A313" t="s">
        <v>302</v>
      </c>
      <c r="B313" s="8" t="s">
        <v>316</v>
      </c>
    </row>
    <row r="314" spans="1:2" x14ac:dyDescent="0.2">
      <c r="A314" t="s">
        <v>302</v>
      </c>
      <c r="B314" s="8" t="s">
        <v>310</v>
      </c>
    </row>
    <row r="315" spans="1:2" x14ac:dyDescent="0.2">
      <c r="A315" t="s">
        <v>302</v>
      </c>
    </row>
    <row r="316" spans="1:2" x14ac:dyDescent="0.2">
      <c r="A316" t="s">
        <v>317</v>
      </c>
    </row>
    <row r="317" spans="1:2" x14ac:dyDescent="0.2">
      <c r="A317" t="s">
        <v>317</v>
      </c>
      <c r="B317" s="8" t="s">
        <v>318</v>
      </c>
    </row>
    <row r="318" spans="1:2" x14ac:dyDescent="0.2">
      <c r="A318" t="s">
        <v>317</v>
      </c>
      <c r="B318" s="8" t="s">
        <v>319</v>
      </c>
    </row>
    <row r="319" spans="1:2" x14ac:dyDescent="0.2">
      <c r="A319" t="s">
        <v>317</v>
      </c>
      <c r="B319" s="8" t="s">
        <v>320</v>
      </c>
    </row>
    <row r="320" spans="1:2" x14ac:dyDescent="0.2">
      <c r="A320" t="s">
        <v>317</v>
      </c>
      <c r="B320" s="8" t="s">
        <v>321</v>
      </c>
    </row>
    <row r="321" spans="1:2" x14ac:dyDescent="0.2">
      <c r="A321" t="s">
        <v>317</v>
      </c>
      <c r="B321" s="8" t="s">
        <v>322</v>
      </c>
    </row>
    <row r="322" spans="1:2" x14ac:dyDescent="0.2">
      <c r="A322" t="s">
        <v>317</v>
      </c>
      <c r="B322" s="8" t="s">
        <v>323</v>
      </c>
    </row>
    <row r="323" spans="1:2" x14ac:dyDescent="0.2">
      <c r="A323" t="s">
        <v>317</v>
      </c>
      <c r="B323" s="8" t="s">
        <v>324</v>
      </c>
    </row>
    <row r="324" spans="1:2" x14ac:dyDescent="0.2">
      <c r="A324" t="s">
        <v>325</v>
      </c>
    </row>
    <row r="325" spans="1:2" x14ac:dyDescent="0.2">
      <c r="A325" t="s">
        <v>325</v>
      </c>
      <c r="B325" s="8" t="s">
        <v>326</v>
      </c>
    </row>
    <row r="326" spans="1:2" x14ac:dyDescent="0.2">
      <c r="A326" t="s">
        <v>325</v>
      </c>
      <c r="B326" s="8" t="s">
        <v>327</v>
      </c>
    </row>
    <row r="327" spans="1:2" x14ac:dyDescent="0.2">
      <c r="A327" t="s">
        <v>325</v>
      </c>
      <c r="B327" s="8" t="s">
        <v>328</v>
      </c>
    </row>
    <row r="328" spans="1:2" x14ac:dyDescent="0.2">
      <c r="A328" t="s">
        <v>325</v>
      </c>
      <c r="B328" s="8" t="s">
        <v>329</v>
      </c>
    </row>
    <row r="329" spans="1:2" x14ac:dyDescent="0.2">
      <c r="A329" t="s">
        <v>325</v>
      </c>
      <c r="B329" s="8" t="s">
        <v>330</v>
      </c>
    </row>
    <row r="330" spans="1:2" x14ac:dyDescent="0.2">
      <c r="A330" t="s">
        <v>325</v>
      </c>
      <c r="B330" s="8" t="s">
        <v>331</v>
      </c>
    </row>
    <row r="331" spans="1:2" x14ac:dyDescent="0.2">
      <c r="A331" t="s">
        <v>325</v>
      </c>
      <c r="B331" s="8" t="s">
        <v>332</v>
      </c>
    </row>
    <row r="332" spans="1:2" x14ac:dyDescent="0.2">
      <c r="A332" t="s">
        <v>325</v>
      </c>
      <c r="B332" s="8" t="s">
        <v>333</v>
      </c>
    </row>
    <row r="333" spans="1:2" x14ac:dyDescent="0.2">
      <c r="A333" t="s">
        <v>325</v>
      </c>
      <c r="B333" s="8" t="s">
        <v>334</v>
      </c>
    </row>
    <row r="334" spans="1:2" x14ac:dyDescent="0.2">
      <c r="A334" t="s">
        <v>325</v>
      </c>
      <c r="B334" s="8" t="s">
        <v>335</v>
      </c>
    </row>
    <row r="335" spans="1:2" x14ac:dyDescent="0.2">
      <c r="A335" t="s">
        <v>325</v>
      </c>
      <c r="B335" s="8" t="s">
        <v>336</v>
      </c>
    </row>
    <row r="336" spans="1:2" x14ac:dyDescent="0.2">
      <c r="A336" t="s">
        <v>325</v>
      </c>
      <c r="B336" s="8" t="s">
        <v>337</v>
      </c>
    </row>
    <row r="337" spans="1:2" x14ac:dyDescent="0.2">
      <c r="A337" t="s">
        <v>325</v>
      </c>
      <c r="B337" s="8" t="s">
        <v>338</v>
      </c>
    </row>
    <row r="338" spans="1:2" x14ac:dyDescent="0.2">
      <c r="A338" t="s">
        <v>325</v>
      </c>
      <c r="B338" s="8" t="s">
        <v>339</v>
      </c>
    </row>
    <row r="339" spans="1:2" x14ac:dyDescent="0.2">
      <c r="A339" t="s">
        <v>325</v>
      </c>
      <c r="B339" s="8" t="s">
        <v>340</v>
      </c>
    </row>
    <row r="340" spans="1:2" x14ac:dyDescent="0.2">
      <c r="A340" t="s">
        <v>325</v>
      </c>
      <c r="B340" s="8" t="s">
        <v>341</v>
      </c>
    </row>
    <row r="341" spans="1:2" x14ac:dyDescent="0.2">
      <c r="A341" t="s">
        <v>325</v>
      </c>
      <c r="B341" s="8" t="s">
        <v>342</v>
      </c>
    </row>
    <row r="342" spans="1:2" x14ac:dyDescent="0.2">
      <c r="A342" t="s">
        <v>325</v>
      </c>
      <c r="B342" s="8" t="s">
        <v>343</v>
      </c>
    </row>
    <row r="343" spans="1:2" x14ac:dyDescent="0.2">
      <c r="A343" t="s">
        <v>325</v>
      </c>
      <c r="B343" s="8" t="s">
        <v>344</v>
      </c>
    </row>
    <row r="344" spans="1:2" x14ac:dyDescent="0.2">
      <c r="A344" t="s">
        <v>325</v>
      </c>
      <c r="B344" s="8" t="s">
        <v>345</v>
      </c>
    </row>
    <row r="345" spans="1:2" x14ac:dyDescent="0.2">
      <c r="A345" t="s">
        <v>325</v>
      </c>
      <c r="B345" s="8" t="s">
        <v>346</v>
      </c>
    </row>
    <row r="346" spans="1:2" x14ac:dyDescent="0.2">
      <c r="A346" t="s">
        <v>325</v>
      </c>
      <c r="B346" s="8" t="s">
        <v>347</v>
      </c>
    </row>
    <row r="347" spans="1:2" x14ac:dyDescent="0.2">
      <c r="A347" t="s">
        <v>325</v>
      </c>
      <c r="B347" s="8" t="s">
        <v>348</v>
      </c>
    </row>
    <row r="348" spans="1:2" x14ac:dyDescent="0.2">
      <c r="A348" t="s">
        <v>325</v>
      </c>
      <c r="B348" s="8" t="s">
        <v>349</v>
      </c>
    </row>
    <row r="349" spans="1:2" x14ac:dyDescent="0.2">
      <c r="A349" t="s">
        <v>325</v>
      </c>
      <c r="B349" s="8" t="s">
        <v>350</v>
      </c>
    </row>
    <row r="350" spans="1:2" x14ac:dyDescent="0.2">
      <c r="A350" t="s">
        <v>325</v>
      </c>
      <c r="B350" s="8" t="s">
        <v>351</v>
      </c>
    </row>
    <row r="351" spans="1:2" x14ac:dyDescent="0.2">
      <c r="A351" t="s">
        <v>325</v>
      </c>
      <c r="B351" s="8" t="s">
        <v>352</v>
      </c>
    </row>
    <row r="352" spans="1:2" x14ac:dyDescent="0.2">
      <c r="A352" t="s">
        <v>325</v>
      </c>
      <c r="B352" s="8" t="s">
        <v>353</v>
      </c>
    </row>
    <row r="353" spans="1:2" x14ac:dyDescent="0.2">
      <c r="A353" t="s">
        <v>354</v>
      </c>
    </row>
    <row r="354" spans="1:2" x14ac:dyDescent="0.2">
      <c r="A354" t="s">
        <v>354</v>
      </c>
    </row>
    <row r="355" spans="1:2" x14ac:dyDescent="0.2">
      <c r="A355" t="s">
        <v>354</v>
      </c>
      <c r="B355" s="8" t="s">
        <v>355</v>
      </c>
    </row>
    <row r="356" spans="1:2" x14ac:dyDescent="0.2">
      <c r="A356" t="s">
        <v>354</v>
      </c>
      <c r="B356" s="8" t="s">
        <v>356</v>
      </c>
    </row>
    <row r="357" spans="1:2" x14ac:dyDescent="0.2">
      <c r="A357" t="s">
        <v>354</v>
      </c>
      <c r="B357" s="8" t="s">
        <v>357</v>
      </c>
    </row>
    <row r="358" spans="1:2" x14ac:dyDescent="0.2">
      <c r="A358" t="s">
        <v>354</v>
      </c>
      <c r="B358" s="8" t="s">
        <v>355</v>
      </c>
    </row>
    <row r="359" spans="1:2" x14ac:dyDescent="0.2">
      <c r="A359" t="s">
        <v>354</v>
      </c>
      <c r="B359" s="8" t="s">
        <v>358</v>
      </c>
    </row>
    <row r="360" spans="1:2" x14ac:dyDescent="0.2">
      <c r="A360" t="s">
        <v>354</v>
      </c>
      <c r="B360" s="8" t="s">
        <v>359</v>
      </c>
    </row>
    <row r="361" spans="1:2" x14ac:dyDescent="0.2">
      <c r="A361" t="s">
        <v>354</v>
      </c>
      <c r="B361" s="8" t="s">
        <v>355</v>
      </c>
    </row>
    <row r="362" spans="1:2" x14ac:dyDescent="0.2">
      <c r="A362" t="s">
        <v>354</v>
      </c>
      <c r="B362" s="8" t="s">
        <v>360</v>
      </c>
    </row>
    <row r="363" spans="1:2" x14ac:dyDescent="0.2">
      <c r="A363" t="s">
        <v>361</v>
      </c>
    </row>
    <row r="364" spans="1:2" x14ac:dyDescent="0.2">
      <c r="A364" t="s">
        <v>361</v>
      </c>
      <c r="B364" s="8" t="s">
        <v>362</v>
      </c>
    </row>
    <row r="365" spans="1:2" x14ac:dyDescent="0.2">
      <c r="A365" t="s">
        <v>361</v>
      </c>
      <c r="B365" s="8" t="s">
        <v>363</v>
      </c>
    </row>
    <row r="366" spans="1:2" x14ac:dyDescent="0.2">
      <c r="A366" t="s">
        <v>361</v>
      </c>
      <c r="B366" s="8" t="s">
        <v>364</v>
      </c>
    </row>
    <row r="367" spans="1:2" x14ac:dyDescent="0.2">
      <c r="A367" t="s">
        <v>361</v>
      </c>
      <c r="B367" s="8" t="s">
        <v>365</v>
      </c>
    </row>
    <row r="368" spans="1:2" x14ac:dyDescent="0.2">
      <c r="A368" t="s">
        <v>361</v>
      </c>
      <c r="B368" s="8" t="s">
        <v>366</v>
      </c>
    </row>
    <row r="369" spans="1:2" x14ac:dyDescent="0.2">
      <c r="A369" t="s">
        <v>367</v>
      </c>
    </row>
    <row r="370" spans="1:2" x14ac:dyDescent="0.2">
      <c r="A370" t="s">
        <v>367</v>
      </c>
      <c r="B370" s="8" t="s">
        <v>368</v>
      </c>
    </row>
    <row r="371" spans="1:2" x14ac:dyDescent="0.2">
      <c r="A371" t="s">
        <v>369</v>
      </c>
    </row>
    <row r="372" spans="1:2" x14ac:dyDescent="0.2">
      <c r="A372" t="s">
        <v>369</v>
      </c>
      <c r="B372" s="8">
        <v>4096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2B62D-E989-4564-B6F5-48B6665A1C63}">
  <dimension ref="A1:D14"/>
  <sheetViews>
    <sheetView workbookViewId="0">
      <pane xSplit="1" ySplit="1" topLeftCell="B9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2"/>
  <cols>
    <col min="2" max="3" width="12.625" customWidth="1"/>
  </cols>
  <sheetData>
    <row r="1" spans="1:4" x14ac:dyDescent="0.2">
      <c r="A1" t="s">
        <v>515</v>
      </c>
      <c r="B1" t="s">
        <v>516</v>
      </c>
      <c r="C1" t="s">
        <v>517</v>
      </c>
      <c r="D1" t="s">
        <v>518</v>
      </c>
    </row>
    <row r="2" spans="1:4" x14ac:dyDescent="0.2">
      <c r="A2" s="1">
        <v>45081.703125</v>
      </c>
      <c r="B2">
        <v>0</v>
      </c>
      <c r="C2">
        <v>1329.2</v>
      </c>
      <c r="D2">
        <v>237.8</v>
      </c>
    </row>
    <row r="3" spans="1:4" x14ac:dyDescent="0.2">
      <c r="A3" s="1">
        <v>45081.703182870369</v>
      </c>
      <c r="B3">
        <v>0</v>
      </c>
      <c r="C3">
        <v>230.2</v>
      </c>
      <c r="D3">
        <v>30.4</v>
      </c>
    </row>
    <row r="4" spans="1:4" x14ac:dyDescent="0.2">
      <c r="A4" s="1">
        <v>45081.703240740739</v>
      </c>
      <c r="B4">
        <v>0</v>
      </c>
      <c r="C4">
        <v>59.2</v>
      </c>
      <c r="D4">
        <v>3.6</v>
      </c>
    </row>
    <row r="5" spans="1:4" x14ac:dyDescent="0.2">
      <c r="A5" s="1">
        <v>45081.703298611108</v>
      </c>
      <c r="B5">
        <v>0</v>
      </c>
      <c r="C5">
        <v>177.4</v>
      </c>
      <c r="D5">
        <v>16.8</v>
      </c>
    </row>
    <row r="6" spans="1:4" x14ac:dyDescent="0.2">
      <c r="A6" s="1">
        <v>45081.703356481485</v>
      </c>
      <c r="B6">
        <v>0</v>
      </c>
      <c r="C6">
        <v>100.6</v>
      </c>
      <c r="D6">
        <v>5.6</v>
      </c>
    </row>
    <row r="7" spans="1:4" x14ac:dyDescent="0.2">
      <c r="A7" s="1">
        <v>45081.703414351854</v>
      </c>
      <c r="B7">
        <v>0</v>
      </c>
      <c r="C7">
        <v>150.19999999999999</v>
      </c>
      <c r="D7">
        <v>16</v>
      </c>
    </row>
    <row r="9" spans="1:4" x14ac:dyDescent="0.2">
      <c r="A9" t="s">
        <v>509</v>
      </c>
      <c r="B9" s="9">
        <f>AVERAGE(B2:B7)</f>
        <v>0</v>
      </c>
      <c r="C9" s="9">
        <f t="shared" ref="C9:D9" si="0">AVERAGE(C2:C7)</f>
        <v>341.13333333333338</v>
      </c>
      <c r="D9" s="9">
        <f t="shared" si="0"/>
        <v>51.70000000000001</v>
      </c>
    </row>
    <row r="10" spans="1:4" x14ac:dyDescent="0.2">
      <c r="A10" t="s">
        <v>510</v>
      </c>
      <c r="B10" s="9">
        <f>IF(B9=0,0,MAX(SUMPRODUCT(B2:B7,B2:B7)/SUM(B2:B7)-B9,0))</f>
        <v>0</v>
      </c>
      <c r="C10" s="9">
        <f t="shared" ref="C10:D10" si="1">IF(C9=0,0,MAX(SUMPRODUCT(C2:C7,C2:C7)/SUM(C2:C7)-C9,0))</f>
        <v>580.99900983649263</v>
      </c>
      <c r="D10" s="9">
        <f t="shared" si="1"/>
        <v>135.45525467440359</v>
      </c>
    </row>
    <row r="11" spans="1:4" x14ac:dyDescent="0.2">
      <c r="A11" t="s">
        <v>511</v>
      </c>
      <c r="B11" s="9">
        <f>MAX(B2:B7)</f>
        <v>0</v>
      </c>
      <c r="C11" s="9">
        <f t="shared" ref="C11:D11" si="2">MAX(C2:C7)</f>
        <v>1329.2</v>
      </c>
      <c r="D11" s="9">
        <f t="shared" si="2"/>
        <v>237.8</v>
      </c>
    </row>
    <row r="12" spans="1:4" x14ac:dyDescent="0.2">
      <c r="A12" t="s">
        <v>512</v>
      </c>
      <c r="B12" s="9">
        <f>MIN(B2:B7)</f>
        <v>0</v>
      </c>
      <c r="C12" s="9">
        <f t="shared" ref="C12:D12" si="3">MIN(C2:C7)</f>
        <v>59.2</v>
      </c>
      <c r="D12" s="9">
        <f t="shared" si="3"/>
        <v>3.6</v>
      </c>
    </row>
    <row r="13" spans="1:4" x14ac:dyDescent="0.2">
      <c r="A13" t="s">
        <v>513</v>
      </c>
      <c r="B13" s="9">
        <f>B9+ B10</f>
        <v>0</v>
      </c>
      <c r="C13" s="9">
        <f t="shared" ref="C13:D13" si="4">C9+ C10</f>
        <v>922.13234316982607</v>
      </c>
      <c r="D13" s="9">
        <f t="shared" si="4"/>
        <v>187.15525467440361</v>
      </c>
    </row>
    <row r="14" spans="1:4" x14ac:dyDescent="0.2">
      <c r="B14" s="9"/>
      <c r="C14" s="9"/>
      <c r="D14" s="9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15DF-2B7B-4C4A-BBCC-354E1175B2A6}">
  <dimension ref="A1:J9"/>
  <sheetViews>
    <sheetView workbookViewId="0">
      <pane xSplit="1" ySplit="1" topLeftCell="B9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2"/>
  <sheetData>
    <row r="1" spans="1:10" x14ac:dyDescent="0.2">
      <c r="A1" t="s">
        <v>385</v>
      </c>
      <c r="B1" t="s">
        <v>372</v>
      </c>
      <c r="C1" t="s">
        <v>373</v>
      </c>
      <c r="D1" t="s">
        <v>374</v>
      </c>
      <c r="E1" t="s">
        <v>375</v>
      </c>
      <c r="F1" t="s">
        <v>376</v>
      </c>
      <c r="G1" t="s">
        <v>386</v>
      </c>
      <c r="H1" t="s">
        <v>387</v>
      </c>
      <c r="J1" t="s">
        <v>507</v>
      </c>
    </row>
    <row r="2" spans="1:10" x14ac:dyDescent="0.2">
      <c r="A2" s="1">
        <v>45081.703125</v>
      </c>
      <c r="B2">
        <v>3.2</v>
      </c>
      <c r="C2">
        <v>4.5999999999999996</v>
      </c>
      <c r="D2">
        <v>0</v>
      </c>
      <c r="E2">
        <v>92.1</v>
      </c>
      <c r="F2">
        <v>0</v>
      </c>
      <c r="H2">
        <v>2</v>
      </c>
      <c r="J2">
        <v>7.8</v>
      </c>
    </row>
    <row r="3" spans="1:10" x14ac:dyDescent="0.2">
      <c r="A3" s="1">
        <v>45081.703182870369</v>
      </c>
      <c r="B3">
        <v>2.4</v>
      </c>
      <c r="C3">
        <v>1</v>
      </c>
      <c r="D3">
        <v>0.5</v>
      </c>
      <c r="E3">
        <v>96.1</v>
      </c>
      <c r="F3">
        <v>0</v>
      </c>
      <c r="H3">
        <v>2</v>
      </c>
      <c r="J3">
        <v>3.4</v>
      </c>
    </row>
    <row r="4" spans="1:10" x14ac:dyDescent="0.2">
      <c r="A4" s="1">
        <v>45081.703240740739</v>
      </c>
      <c r="B4">
        <v>2.2000000000000002</v>
      </c>
      <c r="C4">
        <v>1</v>
      </c>
      <c r="D4">
        <v>0.1</v>
      </c>
      <c r="E4">
        <v>96.7</v>
      </c>
      <c r="F4">
        <v>0</v>
      </c>
      <c r="H4">
        <v>2</v>
      </c>
      <c r="J4">
        <v>3.2</v>
      </c>
    </row>
    <row r="5" spans="1:10" x14ac:dyDescent="0.2">
      <c r="A5" s="1">
        <v>45081.703298611108</v>
      </c>
      <c r="B5">
        <v>0.9</v>
      </c>
      <c r="C5">
        <v>1</v>
      </c>
      <c r="D5">
        <v>0.5</v>
      </c>
      <c r="E5">
        <v>97.6</v>
      </c>
      <c r="F5">
        <v>0</v>
      </c>
      <c r="H5">
        <v>2</v>
      </c>
      <c r="J5">
        <v>1.9</v>
      </c>
    </row>
    <row r="6" spans="1:10" x14ac:dyDescent="0.2">
      <c r="A6" s="1">
        <v>45081.703356481485</v>
      </c>
      <c r="B6">
        <v>0.4</v>
      </c>
      <c r="C6">
        <v>0.6</v>
      </c>
      <c r="D6">
        <v>0.4</v>
      </c>
      <c r="E6">
        <v>98.6</v>
      </c>
      <c r="F6">
        <v>0</v>
      </c>
      <c r="H6">
        <v>2</v>
      </c>
      <c r="J6">
        <v>1</v>
      </c>
    </row>
    <row r="7" spans="1:10" x14ac:dyDescent="0.2">
      <c r="A7" s="1">
        <v>45081.703414351854</v>
      </c>
      <c r="B7">
        <v>0.8</v>
      </c>
      <c r="C7">
        <v>0.7</v>
      </c>
      <c r="D7">
        <v>0.5</v>
      </c>
      <c r="E7">
        <v>98</v>
      </c>
      <c r="F7">
        <v>0</v>
      </c>
      <c r="H7">
        <v>2</v>
      </c>
      <c r="J7">
        <v>1.5</v>
      </c>
    </row>
    <row r="9" spans="1:10" x14ac:dyDescent="0.2">
      <c r="A9" t="s">
        <v>508</v>
      </c>
      <c r="B9">
        <v>1.6500000000000001</v>
      </c>
      <c r="C9">
        <v>1.4833333333333332</v>
      </c>
      <c r="D9">
        <v>0.33333333333333331</v>
      </c>
      <c r="E9">
        <v>96.516666666666666</v>
      </c>
      <c r="F9">
        <v>0</v>
      </c>
      <c r="G9" t="e">
        <v>#DIV/0!</v>
      </c>
      <c r="H9">
        <v>2</v>
      </c>
      <c r="I9" t="e">
        <v>#DIV/0!</v>
      </c>
      <c r="J9">
        <v>3.1333333333333329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79A7F-53ED-447B-9FA8-FEC7541F9B45}">
  <dimension ref="A1:E3"/>
  <sheetViews>
    <sheetView workbookViewId="0">
      <pane xSplit="1" ySplit="1" topLeftCell="B4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2"/>
  <sheetData>
    <row r="1" spans="1:5" x14ac:dyDescent="0.2">
      <c r="A1" t="s">
        <v>553</v>
      </c>
      <c r="B1" t="s">
        <v>372</v>
      </c>
      <c r="C1" t="s">
        <v>373</v>
      </c>
      <c r="D1" t="s">
        <v>374</v>
      </c>
      <c r="E1" t="s">
        <v>375</v>
      </c>
    </row>
    <row r="2" spans="1:5" x14ac:dyDescent="0.2">
      <c r="A2" t="s">
        <v>370</v>
      </c>
      <c r="B2" s="16">
        <v>1.5999999999999999</v>
      </c>
      <c r="C2" s="16">
        <v>1.6666666666666667</v>
      </c>
      <c r="D2" s="16">
        <v>0.58333333333333337</v>
      </c>
    </row>
    <row r="3" spans="1:5" x14ac:dyDescent="0.2">
      <c r="A3" t="s">
        <v>383</v>
      </c>
      <c r="B3" s="16">
        <v>1.5666666666666667</v>
      </c>
      <c r="C3" s="16">
        <v>1.4666666666666668</v>
      </c>
      <c r="D3" s="16">
        <v>0.19999999999999998</v>
      </c>
    </row>
  </sheetData>
  <sortState ref="A2:E3">
    <sortCondition ref="A1"/>
  </sortState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E2C6F-9C73-46F9-89EE-A86D5B842175}">
  <dimension ref="A1:IV14"/>
  <sheetViews>
    <sheetView workbookViewId="0">
      <pane xSplit="1" ySplit="1" topLeftCell="B9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2"/>
  <cols>
    <col min="2" max="4" width="7.625" customWidth="1"/>
  </cols>
  <sheetData>
    <row r="1" spans="1:256" x14ac:dyDescent="0.2">
      <c r="A1" t="s">
        <v>388</v>
      </c>
      <c r="B1" t="s">
        <v>389</v>
      </c>
      <c r="C1" t="s">
        <v>390</v>
      </c>
      <c r="D1" t="s">
        <v>391</v>
      </c>
      <c r="IV1" t="s">
        <v>514</v>
      </c>
    </row>
    <row r="2" spans="1:256" x14ac:dyDescent="0.2">
      <c r="A2" s="1">
        <v>45081.703125</v>
      </c>
      <c r="B2">
        <v>5.6</v>
      </c>
      <c r="C2">
        <v>5.6</v>
      </c>
      <c r="D2">
        <v>0</v>
      </c>
      <c r="IV2">
        <v>11.2</v>
      </c>
    </row>
    <row r="3" spans="1:256" x14ac:dyDescent="0.2">
      <c r="A3" s="1">
        <v>45081.703182870369</v>
      </c>
      <c r="B3">
        <v>7.6</v>
      </c>
      <c r="C3">
        <v>7.6</v>
      </c>
      <c r="D3">
        <v>0</v>
      </c>
      <c r="IV3">
        <v>15.2</v>
      </c>
    </row>
    <row r="4" spans="1:256" x14ac:dyDescent="0.2">
      <c r="A4" s="1">
        <v>45081.703240740739</v>
      </c>
      <c r="B4">
        <v>16.399999999999999</v>
      </c>
      <c r="C4">
        <v>16.399999999999999</v>
      </c>
      <c r="D4">
        <v>0</v>
      </c>
      <c r="IV4">
        <v>32.799999999999997</v>
      </c>
    </row>
    <row r="5" spans="1:256" x14ac:dyDescent="0.2">
      <c r="A5" s="1">
        <v>45081.703298611108</v>
      </c>
      <c r="B5">
        <v>10.6</v>
      </c>
      <c r="C5">
        <v>10.6</v>
      </c>
      <c r="D5">
        <v>0</v>
      </c>
      <c r="IV5">
        <v>21.2</v>
      </c>
    </row>
    <row r="6" spans="1:256" x14ac:dyDescent="0.2">
      <c r="A6" s="1">
        <v>45081.703356481485</v>
      </c>
      <c r="B6">
        <v>18</v>
      </c>
      <c r="C6">
        <v>18</v>
      </c>
      <c r="D6">
        <v>0</v>
      </c>
      <c r="IV6">
        <v>36</v>
      </c>
    </row>
    <row r="7" spans="1:256" x14ac:dyDescent="0.2">
      <c r="A7" s="1">
        <v>45081.703414351854</v>
      </c>
      <c r="B7">
        <v>9.4</v>
      </c>
      <c r="C7">
        <v>9.4</v>
      </c>
      <c r="D7">
        <v>0</v>
      </c>
      <c r="IV7">
        <v>18.8</v>
      </c>
    </row>
    <row r="9" spans="1:256" x14ac:dyDescent="0.2">
      <c r="A9" t="s">
        <v>509</v>
      </c>
      <c r="B9" s="9">
        <f>AVERAGE(B2:B7)</f>
        <v>11.266666666666666</v>
      </c>
      <c r="C9" s="9">
        <f>AVERAGE(C2:C7)</f>
        <v>11.266666666666666</v>
      </c>
      <c r="D9" s="9">
        <f>AVERAGE(D2:D7)</f>
        <v>0</v>
      </c>
    </row>
    <row r="10" spans="1:256" x14ac:dyDescent="0.2">
      <c r="A10" t="s">
        <v>510</v>
      </c>
      <c r="B10" s="9">
        <f>IF(B9=0,0,MAX(SUMPRODUCT(B2:B7,B2:B7)/SUM(B2:B7)-B9,0))</f>
        <v>1.7925049309664729</v>
      </c>
      <c r="C10" s="9">
        <f>IF(C9=0,0,MAX(SUMPRODUCT(C2:C7,C2:C7)/SUM(C2:C7)-C9,0))</f>
        <v>1.7925049309664729</v>
      </c>
      <c r="D10" s="9">
        <f>IF(D9=0,0,MAX(SUMPRODUCT(D2:D7,D2:D7)/SUM(D2:D7)-D9,0))</f>
        <v>0</v>
      </c>
    </row>
    <row r="11" spans="1:256" x14ac:dyDescent="0.2">
      <c r="A11" t="s">
        <v>511</v>
      </c>
      <c r="B11" s="9">
        <f>MAX(B2:B7)</f>
        <v>18</v>
      </c>
      <c r="C11" s="9">
        <f>MAX(C2:C7)</f>
        <v>18</v>
      </c>
      <c r="D11" s="9">
        <f>MAX(D2:D7)</f>
        <v>0</v>
      </c>
    </row>
    <row r="12" spans="1:256" x14ac:dyDescent="0.2">
      <c r="A12" t="s">
        <v>512</v>
      </c>
      <c r="B12" s="9">
        <f>MIN(B2:B7)</f>
        <v>5.6</v>
      </c>
      <c r="C12" s="9">
        <f>MIN(C2:C7)</f>
        <v>5.6</v>
      </c>
      <c r="D12" s="9">
        <f>MIN(D2:D7)</f>
        <v>0</v>
      </c>
    </row>
    <row r="13" spans="1:256" x14ac:dyDescent="0.2">
      <c r="A13" t="s">
        <v>513</v>
      </c>
      <c r="B13" s="9">
        <f>B9+ B10</f>
        <v>13.059171597633139</v>
      </c>
      <c r="C13" s="9">
        <f>C9+ C10</f>
        <v>13.059171597633139</v>
      </c>
      <c r="D13" s="9">
        <f>D9+ D10</f>
        <v>0</v>
      </c>
    </row>
    <row r="14" spans="1:256" x14ac:dyDescent="0.2">
      <c r="B14" s="9"/>
      <c r="C14" s="9"/>
      <c r="D14" s="9"/>
    </row>
  </sheetData>
  <sortState columnSort="1" ref="B1:D13">
    <sortCondition descending="1" ref="B13"/>
  </sortState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8E171-BD69-4020-A8CE-B411C32B98E8}">
  <dimension ref="A1:IV14"/>
  <sheetViews>
    <sheetView workbookViewId="0">
      <pane xSplit="1" ySplit="1" topLeftCell="B9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2"/>
  <cols>
    <col min="2" max="4" width="7.625" customWidth="1"/>
  </cols>
  <sheetData>
    <row r="1" spans="1:256" x14ac:dyDescent="0.2">
      <c r="A1" t="s">
        <v>392</v>
      </c>
      <c r="B1" t="s">
        <v>389</v>
      </c>
      <c r="C1" t="s">
        <v>390</v>
      </c>
      <c r="D1" t="s">
        <v>391</v>
      </c>
      <c r="IV1" t="s">
        <v>514</v>
      </c>
    </row>
    <row r="2" spans="1:256" x14ac:dyDescent="0.2">
      <c r="A2" s="1">
        <v>45081.703125</v>
      </c>
      <c r="B2">
        <v>1.8</v>
      </c>
      <c r="C2">
        <v>1.8</v>
      </c>
      <c r="D2">
        <v>0</v>
      </c>
      <c r="IV2">
        <v>3.6</v>
      </c>
    </row>
    <row r="3" spans="1:256" x14ac:dyDescent="0.2">
      <c r="A3" s="1">
        <v>45081.703182870369</v>
      </c>
      <c r="B3">
        <v>1</v>
      </c>
      <c r="C3">
        <v>1</v>
      </c>
      <c r="D3">
        <v>0</v>
      </c>
      <c r="IV3">
        <v>2</v>
      </c>
    </row>
    <row r="4" spans="1:256" x14ac:dyDescent="0.2">
      <c r="A4" s="1">
        <v>45081.703240740739</v>
      </c>
      <c r="B4">
        <v>0.4</v>
      </c>
      <c r="C4">
        <v>0.4</v>
      </c>
      <c r="D4">
        <v>0</v>
      </c>
      <c r="IV4">
        <v>0.8</v>
      </c>
    </row>
    <row r="5" spans="1:256" x14ac:dyDescent="0.2">
      <c r="A5" s="1">
        <v>45081.703298611108</v>
      </c>
      <c r="B5">
        <v>1.2</v>
      </c>
      <c r="C5">
        <v>1.2</v>
      </c>
      <c r="D5">
        <v>0</v>
      </c>
      <c r="IV5">
        <v>2.4</v>
      </c>
    </row>
    <row r="6" spans="1:256" x14ac:dyDescent="0.2">
      <c r="A6" s="1">
        <v>45081.703356481485</v>
      </c>
      <c r="B6">
        <v>0.8</v>
      </c>
      <c r="C6">
        <v>0.8</v>
      </c>
      <c r="D6">
        <v>0</v>
      </c>
      <c r="IV6">
        <v>1.6</v>
      </c>
    </row>
    <row r="7" spans="1:256" x14ac:dyDescent="0.2">
      <c r="A7" s="1">
        <v>45081.703414351854</v>
      </c>
      <c r="B7">
        <v>1.2</v>
      </c>
      <c r="C7">
        <v>1.2</v>
      </c>
      <c r="D7">
        <v>0</v>
      </c>
      <c r="IV7">
        <v>2.4</v>
      </c>
    </row>
    <row r="9" spans="1:256" x14ac:dyDescent="0.2">
      <c r="A9" t="s">
        <v>509</v>
      </c>
      <c r="B9" s="9">
        <f>AVERAGE(B2:B7)</f>
        <v>1.0666666666666667</v>
      </c>
      <c r="C9" s="9">
        <f>AVERAGE(C2:C7)</f>
        <v>1.0666666666666667</v>
      </c>
      <c r="D9" s="9">
        <f>AVERAGE(D2:D7)</f>
        <v>0</v>
      </c>
    </row>
    <row r="10" spans="1:256" x14ac:dyDescent="0.2">
      <c r="A10" t="s">
        <v>510</v>
      </c>
      <c r="B10" s="9">
        <f>IF(B9=0,0,MAX(SUMPRODUCT(B2:B7,B2:B7)/SUM(B2:B7)-B9,0))</f>
        <v>0.17083333333333339</v>
      </c>
      <c r="C10" s="9">
        <f>IF(C9=0,0,MAX(SUMPRODUCT(C2:C7,C2:C7)/SUM(C2:C7)-C9,0))</f>
        <v>0.17083333333333339</v>
      </c>
      <c r="D10" s="9">
        <f>IF(D9=0,0,MAX(SUMPRODUCT(D2:D7,D2:D7)/SUM(D2:D7)-D9,0))</f>
        <v>0</v>
      </c>
    </row>
    <row r="11" spans="1:256" x14ac:dyDescent="0.2">
      <c r="A11" t="s">
        <v>511</v>
      </c>
      <c r="B11" s="9">
        <f>MAX(B2:B7)</f>
        <v>1.8</v>
      </c>
      <c r="C11" s="9">
        <f>MAX(C2:C7)</f>
        <v>1.8</v>
      </c>
      <c r="D11" s="9">
        <f>MAX(D2:D7)</f>
        <v>0</v>
      </c>
    </row>
    <row r="12" spans="1:256" x14ac:dyDescent="0.2">
      <c r="A12" t="s">
        <v>512</v>
      </c>
      <c r="B12" s="9">
        <f>MIN(B2:B7)</f>
        <v>0.4</v>
      </c>
      <c r="C12" s="9">
        <f>MIN(C2:C7)</f>
        <v>0.4</v>
      </c>
      <c r="D12" s="9">
        <f>MIN(D2:D7)</f>
        <v>0</v>
      </c>
    </row>
    <row r="13" spans="1:256" x14ac:dyDescent="0.2">
      <c r="A13" t="s">
        <v>513</v>
      </c>
      <c r="B13" s="9">
        <f>B9+ B10</f>
        <v>1.2375</v>
      </c>
      <c r="C13" s="9">
        <f>C9+ C10</f>
        <v>1.2375</v>
      </c>
      <c r="D13" s="9">
        <f>D9+ D10</f>
        <v>0</v>
      </c>
    </row>
    <row r="14" spans="1:256" x14ac:dyDescent="0.2">
      <c r="B14" s="9"/>
      <c r="C14" s="9"/>
      <c r="D14" s="9"/>
    </row>
  </sheetData>
  <sortState columnSort="1" ref="B1:D13">
    <sortCondition descending="1" ref="B13"/>
  </sortState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E2D7E-3EAD-43E8-8AB6-4679A6E08E2F}">
  <dimension ref="A1:IV14"/>
  <sheetViews>
    <sheetView workbookViewId="0">
      <pane xSplit="1" ySplit="1" topLeftCell="B9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2"/>
  <cols>
    <col min="2" max="4" width="7.625" customWidth="1"/>
  </cols>
  <sheetData>
    <row r="1" spans="1:256" x14ac:dyDescent="0.2">
      <c r="A1" t="s">
        <v>393</v>
      </c>
      <c r="B1" t="s">
        <v>389</v>
      </c>
      <c r="C1" t="s">
        <v>390</v>
      </c>
      <c r="D1" t="s">
        <v>391</v>
      </c>
      <c r="IV1" t="s">
        <v>514</v>
      </c>
    </row>
    <row r="2" spans="1:256" x14ac:dyDescent="0.2">
      <c r="A2" s="1">
        <v>45081.703125</v>
      </c>
      <c r="B2">
        <v>0</v>
      </c>
      <c r="C2">
        <v>0</v>
      </c>
      <c r="D2">
        <v>0</v>
      </c>
      <c r="IV2">
        <v>0</v>
      </c>
    </row>
    <row r="3" spans="1:256" x14ac:dyDescent="0.2">
      <c r="A3" s="1">
        <v>45081.703182870369</v>
      </c>
      <c r="B3">
        <v>0</v>
      </c>
      <c r="C3">
        <v>0</v>
      </c>
      <c r="D3">
        <v>0</v>
      </c>
      <c r="IV3">
        <v>0</v>
      </c>
    </row>
    <row r="4" spans="1:256" x14ac:dyDescent="0.2">
      <c r="A4" s="1">
        <v>45081.703240740739</v>
      </c>
      <c r="B4">
        <v>0</v>
      </c>
      <c r="C4">
        <v>0</v>
      </c>
      <c r="D4">
        <v>0</v>
      </c>
      <c r="IV4">
        <v>0</v>
      </c>
    </row>
    <row r="5" spans="1:256" x14ac:dyDescent="0.2">
      <c r="A5" s="1">
        <v>45081.703298611108</v>
      </c>
      <c r="B5">
        <v>0</v>
      </c>
      <c r="C5">
        <v>0</v>
      </c>
      <c r="D5">
        <v>0</v>
      </c>
      <c r="IV5">
        <v>0</v>
      </c>
    </row>
    <row r="6" spans="1:256" x14ac:dyDescent="0.2">
      <c r="A6" s="1">
        <v>45081.703356481485</v>
      </c>
      <c r="B6">
        <v>0</v>
      </c>
      <c r="C6">
        <v>0</v>
      </c>
      <c r="D6">
        <v>0</v>
      </c>
      <c r="IV6">
        <v>0</v>
      </c>
    </row>
    <row r="7" spans="1:256" x14ac:dyDescent="0.2">
      <c r="A7" s="1">
        <v>45081.703414351854</v>
      </c>
      <c r="B7">
        <v>0</v>
      </c>
      <c r="C7">
        <v>0</v>
      </c>
      <c r="D7">
        <v>0</v>
      </c>
      <c r="IV7">
        <v>0</v>
      </c>
    </row>
    <row r="9" spans="1:256" x14ac:dyDescent="0.2">
      <c r="A9" t="s">
        <v>509</v>
      </c>
      <c r="B9" s="9">
        <f>AVERAGE(B2:B7)</f>
        <v>0</v>
      </c>
      <c r="C9" s="9">
        <f>AVERAGE(C2:C7)</f>
        <v>0</v>
      </c>
      <c r="D9" s="9">
        <f>AVERAGE(D2:D7)</f>
        <v>0</v>
      </c>
    </row>
    <row r="10" spans="1:256" x14ac:dyDescent="0.2">
      <c r="A10" t="s">
        <v>510</v>
      </c>
      <c r="B10" s="9">
        <f>IF(B9=0,0,MAX(SUMPRODUCT(B2:B7,B2:B7)/SUM(B2:B7)-B9,0))</f>
        <v>0</v>
      </c>
      <c r="C10" s="9">
        <f>IF(C9=0,0,MAX(SUMPRODUCT(C2:C7,C2:C7)/SUM(C2:C7)-C9,0))</f>
        <v>0</v>
      </c>
      <c r="D10" s="9">
        <f>IF(D9=0,0,MAX(SUMPRODUCT(D2:D7,D2:D7)/SUM(D2:D7)-D9,0))</f>
        <v>0</v>
      </c>
    </row>
    <row r="11" spans="1:256" x14ac:dyDescent="0.2">
      <c r="A11" t="s">
        <v>511</v>
      </c>
      <c r="B11" s="9">
        <f>MAX(B2:B7)</f>
        <v>0</v>
      </c>
      <c r="C11" s="9">
        <f>MAX(C2:C7)</f>
        <v>0</v>
      </c>
      <c r="D11" s="9">
        <f>MAX(D2:D7)</f>
        <v>0</v>
      </c>
    </row>
    <row r="12" spans="1:256" x14ac:dyDescent="0.2">
      <c r="A12" t="s">
        <v>512</v>
      </c>
      <c r="B12" s="9">
        <f>MIN(B2:B7)</f>
        <v>0</v>
      </c>
      <c r="C12" s="9">
        <f>MIN(C2:C7)</f>
        <v>0</v>
      </c>
      <c r="D12" s="9">
        <f>MIN(D2:D7)</f>
        <v>0</v>
      </c>
    </row>
    <row r="13" spans="1:256" x14ac:dyDescent="0.2">
      <c r="A13" t="s">
        <v>513</v>
      </c>
      <c r="B13" s="9">
        <f>B9+ B10</f>
        <v>0</v>
      </c>
      <c r="C13" s="9">
        <f>C9+ C10</f>
        <v>0</v>
      </c>
      <c r="D13" s="9">
        <f>D9+ D10</f>
        <v>0</v>
      </c>
    </row>
    <row r="14" spans="1:256" x14ac:dyDescent="0.2">
      <c r="B14" s="9"/>
      <c r="C14" s="9"/>
      <c r="D14" s="9"/>
    </row>
  </sheetData>
  <sortState columnSort="1" ref="B1:D13">
    <sortCondition descending="1" ref="B13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21</vt:i4>
      </vt:variant>
      <vt:variant>
        <vt:lpstr>命名范围</vt:lpstr>
      </vt:variant>
      <vt:variant>
        <vt:i4>24</vt:i4>
      </vt:variant>
    </vt:vector>
  </HeadingPairs>
  <TitlesOfParts>
    <vt:vector size="45" baseType="lpstr">
      <vt:lpstr>SYS_SUMM</vt:lpstr>
      <vt:lpstr>AAA</vt:lpstr>
      <vt:lpstr>BBBP</vt:lpstr>
      <vt:lpstr>DISK_SUMM</vt:lpstr>
      <vt:lpstr>CPU_ALL</vt:lpstr>
      <vt:lpstr>CPU_SUMM</vt:lpstr>
      <vt:lpstr>DISKBSIZE</vt:lpstr>
      <vt:lpstr>DISKBUSY</vt:lpstr>
      <vt:lpstr>DISKREAD</vt:lpstr>
      <vt:lpstr>DISKWRITE</vt:lpstr>
      <vt:lpstr>DISKXFER</vt:lpstr>
      <vt:lpstr>JFSFILE</vt:lpstr>
      <vt:lpstr>MEM</vt:lpstr>
      <vt:lpstr>NET</vt:lpstr>
      <vt:lpstr>NETPACKET</vt:lpstr>
      <vt:lpstr>PROC</vt:lpstr>
      <vt:lpstr>TOP</vt:lpstr>
      <vt:lpstr>VM</vt:lpstr>
      <vt:lpstr>ZZZZ</vt:lpstr>
      <vt:lpstr>CPU001</vt:lpstr>
      <vt:lpstr>CPU002</vt:lpstr>
      <vt:lpstr>boottime</vt:lpstr>
      <vt:lpstr>command</vt:lpstr>
      <vt:lpstr>cpus</vt:lpstr>
      <vt:lpstr>date</vt:lpstr>
      <vt:lpstr>disks</vt:lpstr>
      <vt:lpstr>disks_per_line</vt:lpstr>
      <vt:lpstr>host</vt:lpstr>
      <vt:lpstr>interval</vt:lpstr>
      <vt:lpstr>max_disks</vt:lpstr>
      <vt:lpstr>OS</vt:lpstr>
      <vt:lpstr>proc_stat_variables</vt:lpstr>
      <vt:lpstr>progname</vt:lpstr>
      <vt:lpstr>runname</vt:lpstr>
      <vt:lpstr>snapshots</vt:lpstr>
      <vt:lpstr>user</vt:lpstr>
      <vt:lpstr>version</vt:lpstr>
      <vt:lpstr>x86_21</vt:lpstr>
      <vt:lpstr>x86_22</vt:lpstr>
      <vt:lpstr>x86_23</vt:lpstr>
      <vt:lpstr>x86_24</vt:lpstr>
      <vt:lpstr>x86_25</vt:lpstr>
      <vt:lpstr>x86_26</vt:lpstr>
      <vt:lpstr>x86_27</vt:lpstr>
      <vt:lpstr>x86_28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ltx</dc:creator>
  <cp:lastModifiedBy>ltx</cp:lastModifiedBy>
  <dcterms:created xsi:type="dcterms:W3CDTF">2023-06-04T15:45:01Z</dcterms:created>
  <dcterms:modified xsi:type="dcterms:W3CDTF">2023-06-04T15:45:08Z</dcterms:modified>
</cp:coreProperties>
</file>