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870" windowHeight="8445" tabRatio="668"/>
  </bookViews>
  <sheets>
    <sheet name="开始" sheetId="1" r:id="rId1"/>
    <sheet name="个人详细信息" sheetId="2" r:id="rId2"/>
    <sheet name="旅程详细信息" sheetId="3" r:id="rId3"/>
    <sheet name="酒店和活动" sheetId="4" r:id="rId4"/>
    <sheet name="汽车租赁" sheetId="5" r:id="rId5"/>
    <sheet name="紧急情况详细信息" sheetId="6" r:id="rId6"/>
  </sheets>
  <definedNames>
    <definedName name="个人计数">COUNTA(个人详细信息!$A$3,个人详细信息!#REF!,个人详细信息!#REF!)</definedName>
    <definedName name="个人条目">COUNTA(个人详细信息!$B$4,个人详细信息!$E$3,个人详细信息!$E$5:$E$6)</definedName>
    <definedName name="紧急计数">COUNTA(紧急情况详细信息!$A$4:$A$9,紧急情况详细信息!$E$4:$E$6)</definedName>
    <definedName name="紧急条目">COUNTA(紧急情况详细信息!$C$4:$C$9,紧急情况详细信息!$G$4:$G$7)</definedName>
    <definedName name="酒店计数">COUNTA(酒店和活动!$A$4:$A$10)+IF(酒店和活动!$G$4&lt;&gt;"",COUNTA(酒店和活动!$E$5:$E$7),0)+IF(酒店和活动!$G$8&lt;&gt;"",COUNTA(酒店和活动!$E$9:$E$11),0)+IF(酒店和活动!$G$12&lt;&gt;"",COUNTA(酒店和活动!$E$13:$E$15),0)</definedName>
    <definedName name="酒店条目">COUNTA(酒店和活动!$C$4:$C$10)+IF(酒店和活动!$G$4&lt;&gt;"",COUNTA(酒店和活动!$G$5:$G$7),0)+IF(酒店和活动!$G$8&lt;&gt;"",COUNTA(酒店和活动!$G$9:$G$11),0)+IF(酒店和活动!$G$12&lt;&gt;"",COUNTA(酒店和活动!$G$13:$G$15),0)</definedName>
    <definedName name="旅游计数">COUNTA(旅程详细信息!$A$4:$A$16,旅程详细信息!$D$4:$D$16)</definedName>
    <definedName name="旅游条目">COUNTA(旅程详细信息!$C$4:$C$8,旅程详细信息!$C$10:$C$11,旅程详细信息!$C$13:$C$15,旅程详细信息!$F$4:$F$11,旅程详细信息!$F$13:$F$14)</definedName>
    <definedName name="租车计数">IF(汽车租赁!$D$4="是",COUNTA(汽车租赁!$B$5:$B$11),0)</definedName>
    <definedName name="租车条目">IF(汽车租赁!$D$4="是",COUNTA(汽车租赁!$D$5:$D$11),租车计数)</definedName>
  </definedNames>
  <calcPr calcId="144525" concurrentCalc="0"/>
</workbook>
</file>

<file path=xl/sharedStrings.xml><?xml version="1.0" encoding="utf-8"?>
<sst xmlns="http://schemas.openxmlformats.org/spreadsheetml/2006/main" count="65">
  <si>
    <t>全名或昵称</t>
  </si>
  <si>
    <t>家庭地址</t>
  </si>
  <si>
    <t>987 North Fifth Street Columbus, TN 01234</t>
  </si>
  <si>
    <t>Michael Alexander</t>
  </si>
  <si>
    <t>Michelle Alexander</t>
  </si>
  <si>
    <t>固定电话</t>
  </si>
  <si>
    <t>Sean P. Alexander</t>
  </si>
  <si>
    <t>移动电话</t>
  </si>
  <si>
    <t>去程详细信息</t>
  </si>
  <si>
    <t>回程详细信息</t>
  </si>
  <si>
    <t>日期</t>
  </si>
  <si>
    <t>航空公司</t>
  </si>
  <si>
    <t>Blue Yonder 航空公司</t>
  </si>
  <si>
    <t>航班号</t>
  </si>
  <si>
    <t>WS192</t>
  </si>
  <si>
    <t>出发地</t>
  </si>
  <si>
    <t>哥伦布</t>
  </si>
  <si>
    <t>西雅图</t>
  </si>
  <si>
    <t>起飞时间</t>
  </si>
  <si>
    <t>启程航站楼/登机口</t>
  </si>
  <si>
    <t>目的地</t>
  </si>
  <si>
    <t>到达时间</t>
  </si>
  <si>
    <t>行程时间</t>
  </si>
  <si>
    <t>6 小时</t>
  </si>
  <si>
    <t>座位号</t>
  </si>
  <si>
    <t>A1、A2、A3</t>
  </si>
  <si>
    <t>确认号码</t>
  </si>
  <si>
    <t>相同</t>
  </si>
  <si>
    <t>餐饮</t>
  </si>
  <si>
    <t>无限制</t>
  </si>
  <si>
    <t>航空公司电话号码</t>
  </si>
  <si>
    <t>酒店住宿/住宿详细信息</t>
  </si>
  <si>
    <t>假期活动详细信息</t>
  </si>
  <si>
    <t>预订日期</t>
  </si>
  <si>
    <t>活动 1</t>
  </si>
  <si>
    <t>滑雪</t>
  </si>
  <si>
    <t>酒店名称</t>
  </si>
  <si>
    <t>Alpine Ski House</t>
  </si>
  <si>
    <t>日期/时间</t>
  </si>
  <si>
    <t>酒店地址</t>
  </si>
  <si>
    <t>第一大街 789 号</t>
  </si>
  <si>
    <t>酒店电话号码</t>
  </si>
  <si>
    <t>入住日期/时间</t>
  </si>
  <si>
    <t>活动 2</t>
  </si>
  <si>
    <t>Coho Vineyard &amp; Winery</t>
  </si>
  <si>
    <t>退房日期/时间</t>
  </si>
  <si>
    <t>CJ1234567</t>
  </si>
  <si>
    <t>活动 3</t>
  </si>
  <si>
    <t>汽车租赁信息</t>
  </si>
  <si>
    <t>是否租赁汽车？</t>
  </si>
  <si>
    <t>是</t>
  </si>
  <si>
    <t>租赁公司</t>
  </si>
  <si>
    <t>取车日期/时间</t>
  </si>
  <si>
    <t>还车日期/时间</t>
  </si>
  <si>
    <t>车辆类型</t>
  </si>
  <si>
    <t>经济型</t>
  </si>
  <si>
    <t>电话号码</t>
  </si>
  <si>
    <t>保险详细信息</t>
  </si>
  <si>
    <t>紧急联系人详细信息</t>
  </si>
  <si>
    <t>保险公司</t>
  </si>
  <si>
    <t>大力神保险公司</t>
  </si>
  <si>
    <t>姓名/关系/电话</t>
  </si>
  <si>
    <t>覆盖类型</t>
  </si>
  <si>
    <t>购买日期</t>
  </si>
  <si>
    <t>有效日期</t>
  </si>
</sst>
</file>

<file path=xl/styles.xml><?xml version="1.0" encoding="utf-8"?>
<styleSheet xmlns="http://schemas.openxmlformats.org/spreadsheetml/2006/main">
  <numFmts count="10">
    <numFmt numFmtId="176" formatCode="[&lt;=9999999]###\!\-####;\(###\)\ ###\-####"/>
    <numFmt numFmtId="177" formatCode="m/d/yyyy\ hh:mm\ 上午/下午"/>
    <numFmt numFmtId="178" formatCode="[&lt;=9999999]###\!\-####;\!\(###\!\)\!\ ###\!\-####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m/d/yyyy\!\ hh:mm\!\ AM/PM"/>
    <numFmt numFmtId="180" formatCode="yyyy/m/d\ hh:mm\ 上午/下午"/>
    <numFmt numFmtId="181" formatCode="[$-F400]h:mm:ss\!\ AM/PM"/>
  </numFmts>
  <fonts count="41">
    <font>
      <sz val="10"/>
      <color theme="4"/>
      <name val="Corbel"/>
      <charset val="134"/>
    </font>
    <font>
      <sz val="10"/>
      <color theme="4"/>
      <name val="Microsoft YaHei UI"/>
      <charset val="134"/>
    </font>
    <font>
      <sz val="18"/>
      <color theme="1"/>
      <name val="Microsoft YaHei UI"/>
      <charset val="134"/>
    </font>
    <font>
      <sz val="18"/>
      <color theme="0"/>
      <name val="Microsoft YaHei UI"/>
      <charset val="134"/>
    </font>
    <font>
      <sz val="24"/>
      <color theme="0"/>
      <name val="Microsoft YaHei UI"/>
      <charset val="134"/>
    </font>
    <font>
      <sz val="10"/>
      <color rgb="FFFF0000"/>
      <name val="Microsoft YaHei UI"/>
      <charset val="134"/>
    </font>
    <font>
      <sz val="11"/>
      <color rgb="FFF49914"/>
      <name val="Microsoft YaHei UI"/>
      <charset val="134"/>
    </font>
    <font>
      <sz val="11"/>
      <color theme="4"/>
      <name val="Microsoft YaHei UI"/>
      <charset val="134"/>
    </font>
    <font>
      <sz val="12"/>
      <color rgb="FFFF0000"/>
      <name val="Microsoft YaHei UI"/>
      <charset val="134"/>
    </font>
    <font>
      <sz val="12"/>
      <color theme="4"/>
      <name val="Microsoft YaHei UI"/>
      <charset val="134"/>
    </font>
    <font>
      <b/>
      <sz val="11"/>
      <color rgb="FFFF0000"/>
      <name val="Microsoft YaHei UI"/>
      <charset val="134"/>
    </font>
    <font>
      <b/>
      <sz val="10"/>
      <color rgb="FFFF0000"/>
      <name val="Microsoft YaHei UI"/>
      <charset val="134"/>
    </font>
    <font>
      <sz val="10"/>
      <color rgb="FFF49914"/>
      <name val="Microsoft YaHei UI"/>
      <charset val="134"/>
    </font>
    <font>
      <b/>
      <sz val="12"/>
      <color rgb="FFFF0000"/>
      <name val="Microsoft YaHei UI"/>
      <charset val="134"/>
    </font>
    <font>
      <sz val="11"/>
      <color rgb="FFFF0000"/>
      <name val="Microsoft YaHei UI"/>
      <charset val="134"/>
    </font>
    <font>
      <sz val="9"/>
      <color theme="1"/>
      <name val="Microsoft YaHei UI"/>
      <charset val="134"/>
    </font>
    <font>
      <sz val="9"/>
      <color theme="0"/>
      <name val="Microsoft YaHei UI"/>
      <charset val="134"/>
    </font>
    <font>
      <sz val="10"/>
      <color theme="0"/>
      <name val="Microsoft YaHei UI"/>
      <charset val="134"/>
    </font>
    <font>
      <sz val="11"/>
      <color theme="1"/>
      <name val="Corbel"/>
      <charset val="0"/>
      <scheme val="minor"/>
    </font>
    <font>
      <sz val="11"/>
      <color theme="1"/>
      <name val="Corbel"/>
      <charset val="134"/>
      <scheme val="minor"/>
    </font>
    <font>
      <sz val="11"/>
      <color rgb="FF9C0006"/>
      <name val="Corbel"/>
      <charset val="0"/>
      <scheme val="minor"/>
    </font>
    <font>
      <sz val="24"/>
      <color theme="0"/>
      <name val="Freestyle Script"/>
      <charset val="134"/>
    </font>
    <font>
      <sz val="11"/>
      <color theme="0"/>
      <name val="Corbel"/>
      <charset val="0"/>
      <scheme val="minor"/>
    </font>
    <font>
      <sz val="11"/>
      <color rgb="FF006100"/>
      <name val="Corbel"/>
      <charset val="0"/>
      <scheme val="minor"/>
    </font>
    <font>
      <u/>
      <sz val="11"/>
      <color rgb="FF800080"/>
      <name val="Corbel"/>
      <charset val="0"/>
      <scheme val="minor"/>
    </font>
    <font>
      <sz val="11"/>
      <color rgb="FF3F3F76"/>
      <name val="Corbel"/>
      <charset val="0"/>
      <scheme val="minor"/>
    </font>
    <font>
      <u/>
      <sz val="11"/>
      <color rgb="FF0000FF"/>
      <name val="Corbel"/>
      <charset val="0"/>
      <scheme val="minor"/>
    </font>
    <font>
      <sz val="11"/>
      <color rgb="FFF49914"/>
      <name val="Corbel"/>
      <charset val="134"/>
    </font>
    <font>
      <sz val="11"/>
      <color theme="1"/>
      <name val="Corbel"/>
      <charset val="134"/>
      <scheme val="minor"/>
    </font>
    <font>
      <sz val="11"/>
      <color rgb="FF9C6500"/>
      <name val="Corbel"/>
      <charset val="0"/>
      <scheme val="minor"/>
    </font>
    <font>
      <sz val="11"/>
      <color rgb="FFFF0000"/>
      <name val="Corbel"/>
      <charset val="0"/>
      <scheme val="minor"/>
    </font>
    <font>
      <b/>
      <sz val="11"/>
      <color theme="3"/>
      <name val="Corbel"/>
      <charset val="134"/>
      <scheme val="minor"/>
    </font>
    <font>
      <b/>
      <sz val="11"/>
      <color rgb="FFFA7D00"/>
      <name val="Corbel"/>
      <charset val="0"/>
      <scheme val="minor"/>
    </font>
    <font>
      <sz val="28"/>
      <color theme="4"/>
      <name val="Freestyle Script"/>
      <charset val="134"/>
      <scheme val="major"/>
    </font>
    <font>
      <b/>
      <sz val="11"/>
      <color rgb="FFFFFFFF"/>
      <name val="Corbel"/>
      <charset val="0"/>
      <scheme val="minor"/>
    </font>
    <font>
      <i/>
      <sz val="11"/>
      <color rgb="FF7F7F7F"/>
      <name val="Corbel"/>
      <charset val="0"/>
      <scheme val="minor"/>
    </font>
    <font>
      <sz val="11"/>
      <color rgb="FFFA7D00"/>
      <name val="Corbel"/>
      <charset val="0"/>
      <scheme val="minor"/>
    </font>
    <font>
      <sz val="26"/>
      <color theme="4"/>
      <name val="Freestyle Script"/>
      <charset val="134"/>
      <scheme val="major"/>
    </font>
    <font>
      <b/>
      <sz val="11"/>
      <color theme="1"/>
      <name val="Corbel"/>
      <charset val="0"/>
      <scheme val="minor"/>
    </font>
    <font>
      <b/>
      <sz val="13"/>
      <color theme="3"/>
      <name val="Corbel"/>
      <charset val="134"/>
      <scheme val="minor"/>
    </font>
    <font>
      <b/>
      <sz val="11"/>
      <color rgb="FF3F3F3F"/>
      <name val="Corbe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49914"/>
        <bgColor indexed="64"/>
      </patternFill>
    </fill>
    <fill>
      <patternFill patternType="solid">
        <fgColor rgb="FFFCF8CF"/>
        <bgColor indexed="64"/>
      </patternFill>
    </fill>
    <fill>
      <patternFill patternType="solid">
        <fgColor rgb="FFCB662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rgb="FFF49914"/>
      </left>
      <right style="thin">
        <color rgb="FFF49914"/>
      </right>
      <top style="thin">
        <color rgb="FFF49914"/>
      </top>
      <bottom style="dotted">
        <color rgb="FFF49914"/>
      </bottom>
      <diagonal/>
    </border>
    <border>
      <left style="thin">
        <color rgb="FFF49914"/>
      </left>
      <right style="thin">
        <color rgb="FFF49914"/>
      </right>
      <top style="dotted">
        <color rgb="FFF49914"/>
      </top>
      <bottom style="dotted">
        <color rgb="FFF49914"/>
      </bottom>
      <diagonal/>
    </border>
    <border>
      <left style="thin">
        <color rgb="FFF49914"/>
      </left>
      <right style="thin">
        <color rgb="FFF49914"/>
      </right>
      <top style="dotted">
        <color rgb="FFF49914"/>
      </top>
      <bottom style="thin">
        <color rgb="FFF49914"/>
      </bottom>
      <diagonal/>
    </border>
    <border>
      <left style="thin">
        <color rgb="FFF49914"/>
      </left>
      <right style="thin">
        <color rgb="FFF49914"/>
      </right>
      <top style="thin">
        <color rgb="FFF49914"/>
      </top>
      <bottom style="thin">
        <color rgb="FFF49914"/>
      </bottom>
      <diagonal/>
    </border>
    <border>
      <left style="thin">
        <color rgb="FFF49914"/>
      </left>
      <right style="thin">
        <color rgb="FFF49914"/>
      </right>
      <top/>
      <bottom style="dotted">
        <color rgb="FFF49914"/>
      </bottom>
      <diagonal/>
    </border>
    <border>
      <left style="thin">
        <color rgb="FFF49914"/>
      </left>
      <right style="thin">
        <color rgb="FFF49914"/>
      </right>
      <top style="dotted">
        <color rgb="FFF49914"/>
      </top>
      <bottom/>
      <diagonal/>
    </border>
    <border>
      <left style="thin">
        <color rgb="FFF49914"/>
      </left>
      <right style="thin">
        <color rgb="FFF49914"/>
      </right>
      <top style="thin">
        <color rgb="FFF49914"/>
      </top>
      <bottom/>
      <diagonal/>
    </border>
    <border>
      <left style="thin">
        <color rgb="FFF49914"/>
      </left>
      <right style="thin">
        <color rgb="FFF49914"/>
      </right>
      <top/>
      <bottom style="thin">
        <color rgb="FFF49914"/>
      </bottom>
      <diagonal/>
    </border>
    <border>
      <left style="thin">
        <color rgb="FFF49914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20" borderId="1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9" fillId="7" borderId="14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39" fillId="0" borderId="19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0" fillId="28" borderId="21" applyNumberFormat="0" applyAlignment="0" applyProtection="0">
      <alignment vertical="center"/>
    </xf>
    <xf numFmtId="0" fontId="32" fillId="28" borderId="15" applyNumberFormat="0" applyAlignment="0" applyProtection="0">
      <alignment vertical="center"/>
    </xf>
    <xf numFmtId="0" fontId="34" fillId="29" borderId="16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" borderId="0">
      <alignment horizontal="left" vertical="center" indent="1"/>
    </xf>
    <xf numFmtId="0" fontId="22" fillId="10" borderId="0" applyNumberFormat="0" applyBorder="0" applyAlignment="0" applyProtection="0">
      <alignment vertical="center"/>
    </xf>
    <xf numFmtId="0" fontId="27" fillId="0" borderId="1" applyNumberFormat="0">
      <alignment horizontal="left" vertical="center" indent="1"/>
    </xf>
  </cellStyleXfs>
  <cellXfs count="63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 applyAlignment="1"/>
    <xf numFmtId="0" fontId="3" fillId="2" borderId="0" xfId="48" applyFont="1">
      <alignment horizontal="left" vertical="center" indent="1"/>
    </xf>
    <xf numFmtId="0" fontId="4" fillId="2" borderId="0" xfId="48" applyFont="1">
      <alignment horizontal="left" vertical="center" indent="1"/>
    </xf>
    <xf numFmtId="0" fontId="5" fillId="0" borderId="0" xfId="0" applyFont="1" applyFill="1" applyBorder="1" applyAlignment="1">
      <alignment horizontal="right" vertical="center"/>
    </xf>
    <xf numFmtId="0" fontId="6" fillId="0" borderId="1" xfId="50" applyFont="1" applyBorder="1">
      <alignment horizontal="left" vertical="center" indent="1"/>
    </xf>
    <xf numFmtId="14" fontId="6" fillId="0" borderId="1" xfId="50" applyNumberFormat="1" applyFont="1" applyBorder="1">
      <alignment horizontal="left" vertical="center" indent="1"/>
    </xf>
    <xf numFmtId="49" fontId="7" fillId="0" borderId="1" xfId="50" applyNumberFormat="1" applyFont="1" applyBorder="1">
      <alignment horizontal="left" vertical="center" indent="1"/>
    </xf>
    <xf numFmtId="0" fontId="6" fillId="0" borderId="2" xfId="50" applyFont="1" applyBorder="1">
      <alignment horizontal="left" vertical="center" indent="1"/>
    </xf>
    <xf numFmtId="176" fontId="6" fillId="0" borderId="2" xfId="50" applyNumberFormat="1" applyFont="1" applyBorder="1">
      <alignment horizontal="left" vertical="center" indent="1"/>
    </xf>
    <xf numFmtId="49" fontId="6" fillId="0" borderId="2" xfId="50" applyNumberFormat="1" applyFont="1" applyBorder="1">
      <alignment horizontal="left" vertical="center" indent="1"/>
    </xf>
    <xf numFmtId="177" fontId="6" fillId="0" borderId="2" xfId="50" applyNumberFormat="1" applyFont="1" applyBorder="1">
      <alignment horizontal="left" vertical="center" indent="1"/>
    </xf>
    <xf numFmtId="49" fontId="7" fillId="0" borderId="2" xfId="50" applyNumberFormat="1" applyFont="1" applyBorder="1">
      <alignment horizontal="left" vertical="center" indent="1"/>
    </xf>
    <xf numFmtId="14" fontId="6" fillId="0" borderId="2" xfId="50" applyNumberFormat="1" applyFont="1" applyBorder="1">
      <alignment horizontal="left" vertical="center" indent="1"/>
    </xf>
    <xf numFmtId="0" fontId="8" fillId="0" borderId="0" xfId="0" applyFont="1" applyFill="1" applyBorder="1" applyAlignment="1">
      <alignment horizontal="right" vertical="center"/>
    </xf>
    <xf numFmtId="0" fontId="6" fillId="0" borderId="3" xfId="50" applyFont="1" applyBorder="1">
      <alignment horizontal="left" vertical="center" indent="1"/>
    </xf>
    <xf numFmtId="49" fontId="7" fillId="0" borderId="3" xfId="50" applyNumberFormat="1" applyFont="1" applyBorder="1">
      <alignment horizontal="left" vertical="center" indent="1"/>
    </xf>
    <xf numFmtId="0" fontId="9" fillId="0" borderId="0" xfId="0" applyFont="1" applyFill="1"/>
    <xf numFmtId="0" fontId="1" fillId="0" borderId="0" xfId="0" applyFont="1" applyFill="1" applyAlignment="1">
      <alignment horizontal="right"/>
    </xf>
    <xf numFmtId="0" fontId="6" fillId="0" borderId="0" xfId="0" applyFont="1" applyFill="1"/>
    <xf numFmtId="0" fontId="1" fillId="0" borderId="0" xfId="0" applyFont="1" applyFill="1" applyAlignment="1">
      <alignment horizontal="center"/>
    </xf>
    <xf numFmtId="0" fontId="6" fillId="3" borderId="4" xfId="50" applyFont="1" applyFill="1" applyBorder="1">
      <alignment horizontal="left" vertical="center" indent="1"/>
    </xf>
    <xf numFmtId="14" fontId="6" fillId="3" borderId="4" xfId="50" applyNumberFormat="1" applyFont="1" applyFill="1" applyBorder="1">
      <alignment horizontal="left" vertical="center" indent="1"/>
    </xf>
    <xf numFmtId="0" fontId="6" fillId="0" borderId="5" xfId="50" applyFont="1" applyBorder="1">
      <alignment horizontal="left" vertical="center" indent="1"/>
    </xf>
    <xf numFmtId="14" fontId="6" fillId="0" borderId="5" xfId="50" applyNumberFormat="1" applyFont="1" applyBorder="1">
      <alignment horizontal="left" vertical="center" indent="1"/>
    </xf>
    <xf numFmtId="179" fontId="6" fillId="0" borderId="2" xfId="50" applyNumberFormat="1" applyFont="1" applyBorder="1">
      <alignment horizontal="left" vertical="center" indent="1"/>
    </xf>
    <xf numFmtId="178" fontId="6" fillId="0" borderId="3" xfId="50" applyNumberFormat="1" applyFont="1" applyBorder="1">
      <alignment horizontal="left" vertical="center" indent="1"/>
    </xf>
    <xf numFmtId="0" fontId="1" fillId="0" borderId="0" xfId="0" applyFont="1" applyFill="1" applyAlignment="1">
      <alignment horizontal="left"/>
    </xf>
    <xf numFmtId="0" fontId="10" fillId="0" borderId="0" xfId="0" applyFont="1" applyFill="1" applyBorder="1" applyAlignment="1">
      <alignment horizontal="right" vertical="center"/>
    </xf>
    <xf numFmtId="49" fontId="6" fillId="3" borderId="4" xfId="50" applyNumberFormat="1" applyFont="1" applyFill="1" applyBorder="1">
      <alignment horizontal="left" vertical="center" indent="1"/>
    </xf>
    <xf numFmtId="179" fontId="6" fillId="0" borderId="5" xfId="50" applyNumberFormat="1" applyFont="1" applyBorder="1">
      <alignment horizontal="left" vertical="center" indent="1"/>
    </xf>
    <xf numFmtId="178" fontId="6" fillId="0" borderId="2" xfId="50" applyNumberFormat="1" applyFont="1" applyBorder="1">
      <alignment horizontal="left" vertical="center" indent="1"/>
    </xf>
    <xf numFmtId="0" fontId="6" fillId="0" borderId="6" xfId="50" applyFont="1" applyBorder="1">
      <alignment horizontal="left" vertical="center" indent="1"/>
    </xf>
    <xf numFmtId="49" fontId="6" fillId="0" borderId="6" xfId="50" applyNumberFormat="1" applyFont="1" applyBorder="1">
      <alignment horizontal="left" vertical="center" indent="1"/>
    </xf>
    <xf numFmtId="180" fontId="6" fillId="0" borderId="2" xfId="50" applyNumberFormat="1" applyFont="1" applyBorder="1">
      <alignment horizontal="left" vertical="center" indent="1"/>
    </xf>
    <xf numFmtId="0" fontId="11" fillId="0" borderId="0" xfId="0" applyFont="1" applyFill="1" applyBorder="1" applyAlignment="1">
      <alignment horizontal="right" vertical="center"/>
    </xf>
    <xf numFmtId="49" fontId="6" fillId="0" borderId="3" xfId="50" applyNumberFormat="1" applyFont="1" applyBorder="1">
      <alignment horizontal="left" vertical="center" indent="1"/>
    </xf>
    <xf numFmtId="0" fontId="12" fillId="0" borderId="0" xfId="0" applyFont="1" applyFill="1"/>
    <xf numFmtId="0" fontId="13" fillId="0" borderId="0" xfId="0" applyFont="1" applyFill="1" applyBorder="1" applyAlignment="1">
      <alignment horizontal="right" vertical="center"/>
    </xf>
    <xf numFmtId="0" fontId="1" fillId="0" borderId="0" xfId="0" applyNumberFormat="1" applyFont="1" applyFill="1"/>
    <xf numFmtId="181" fontId="6" fillId="0" borderId="2" xfId="50" applyNumberFormat="1" applyFont="1" applyBorder="1">
      <alignment horizontal="left" vertical="center" indent="1"/>
    </xf>
    <xf numFmtId="176" fontId="6" fillId="0" borderId="3" xfId="50" applyNumberFormat="1" applyFont="1" applyBorder="1">
      <alignment horizontal="left" vertical="center" indent="1"/>
    </xf>
    <xf numFmtId="0" fontId="6" fillId="0" borderId="4" xfId="0" applyFont="1" applyFill="1" applyBorder="1" applyAlignment="1">
      <alignment horizontal="left" vertical="center" wrapText="1" indent="1"/>
    </xf>
    <xf numFmtId="0" fontId="14" fillId="0" borderId="0" xfId="0" applyFont="1" applyFill="1" applyBorder="1" applyAlignment="1">
      <alignment horizontal="right" vertical="center"/>
    </xf>
    <xf numFmtId="176" fontId="6" fillId="0" borderId="7" xfId="0" applyNumberFormat="1" applyFont="1" applyFill="1" applyBorder="1" applyAlignment="1">
      <alignment horizontal="left" vertical="center" wrapText="1" indent="1"/>
    </xf>
    <xf numFmtId="176" fontId="6" fillId="0" borderId="8" xfId="0" applyNumberFormat="1" applyFont="1" applyFill="1" applyBorder="1" applyAlignment="1">
      <alignment horizontal="left" vertical="center" wrapText="1" indent="1"/>
    </xf>
    <xf numFmtId="0" fontId="5" fillId="0" borderId="9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/>
    <xf numFmtId="178" fontId="1" fillId="0" borderId="0" xfId="0" applyNumberFormat="1" applyFont="1" applyFill="1" applyBorder="1" applyAlignment="1">
      <alignment horizontal="left" vertical="center" indent="1"/>
    </xf>
    <xf numFmtId="0" fontId="1" fillId="4" borderId="0" xfId="0" applyFont="1" applyFill="1"/>
    <xf numFmtId="9" fontId="15" fillId="4" borderId="10" xfId="11" applyFont="1" applyFill="1" applyBorder="1" applyAlignment="1">
      <alignment vertical="center"/>
    </xf>
    <xf numFmtId="9" fontId="15" fillId="4" borderId="11" xfId="11" applyFont="1" applyFill="1" applyBorder="1" applyAlignment="1">
      <alignment vertical="center"/>
    </xf>
    <xf numFmtId="9" fontId="15" fillId="4" borderId="12" xfId="11" applyFont="1" applyFill="1" applyBorder="1" applyAlignment="1">
      <alignment vertical="center"/>
    </xf>
    <xf numFmtId="0" fontId="16" fillId="4" borderId="0" xfId="0" applyFont="1" applyFill="1" applyAlignment="1">
      <alignment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/>
    </xf>
    <xf numFmtId="9" fontId="15" fillId="4" borderId="10" xfId="11" applyFont="1" applyFill="1" applyBorder="1" applyAlignment="1">
      <alignment horizontal="center" vertical="center"/>
    </xf>
    <xf numFmtId="9" fontId="15" fillId="4" borderId="11" xfId="11" applyFont="1" applyFill="1" applyBorder="1" applyAlignment="1">
      <alignment horizontal="center" vertical="center"/>
    </xf>
    <xf numFmtId="9" fontId="15" fillId="4" borderId="12" xfId="11" applyFont="1" applyFill="1" applyBorder="1" applyAlignment="1">
      <alignment horizontal="center" vertical="center"/>
    </xf>
    <xf numFmtId="0" fontId="17" fillId="4" borderId="0" xfId="0" applyFont="1" applyFill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Table Headings" xfId="48"/>
    <cellStyle name="60% - 强调文字颜色 6" xfId="49" builtinId="52"/>
    <cellStyle name="Details" xfId="50"/>
  </cellStyles>
  <tableStyles count="0" defaultTableStyle="TableStyleMedium2"/>
  <colors>
    <mruColors>
      <color rgb="00F49914"/>
      <color rgb="00FCF8CF"/>
      <color rgb="004EA4D8"/>
      <color rgb="00974B1E"/>
      <color rgb="008CA03C"/>
      <color rgb="00EFDA18"/>
      <color rgb="00E4A078"/>
      <color rgb="00CB6628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&#27773;&#36710;&#31199;&#36161;!A1"/><Relationship Id="rId8" Type="http://schemas.openxmlformats.org/officeDocument/2006/relationships/image" Target="../media/image5.png"/><Relationship Id="rId7" Type="http://schemas.openxmlformats.org/officeDocument/2006/relationships/hyperlink" Target="#&#37202;&#24215;&#21644;&#27963;&#21160;!A1"/><Relationship Id="rId6" Type="http://schemas.openxmlformats.org/officeDocument/2006/relationships/image" Target="../media/image4.png"/><Relationship Id="rId5" Type="http://schemas.openxmlformats.org/officeDocument/2006/relationships/hyperlink" Target="#&#26053;&#31243;&#35814;&#32454;&#20449;&#24687;!A1"/><Relationship Id="rId4" Type="http://schemas.openxmlformats.org/officeDocument/2006/relationships/image" Target="../media/image3.png"/><Relationship Id="rId3" Type="http://schemas.openxmlformats.org/officeDocument/2006/relationships/hyperlink" Target="#&#20010;&#20154;&#35814;&#32454;&#20449;&#24687;!A1"/><Relationship Id="rId2" Type="http://schemas.openxmlformats.org/officeDocument/2006/relationships/image" Target="../media/image2.png"/><Relationship Id="rId12" Type="http://schemas.openxmlformats.org/officeDocument/2006/relationships/image" Target="../media/image7.png"/><Relationship Id="rId11" Type="http://schemas.openxmlformats.org/officeDocument/2006/relationships/hyperlink" Target="#&#32039;&#24613;&#24773;&#20917;&#35814;&#32454;&#20449;&#24687;!A1"/><Relationship Id="rId10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hyperlink" Target="#&#37202;&#24215;&#21644;&#27963;&#21160;!A1"/><Relationship Id="rId7" Type="http://schemas.openxmlformats.org/officeDocument/2006/relationships/image" Target="../media/image12.png"/><Relationship Id="rId6" Type="http://schemas.openxmlformats.org/officeDocument/2006/relationships/hyperlink" Target="#&#26053;&#31243;&#35814;&#32454;&#20449;&#24687;!A1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hyperlink" Target="#&#24320;&#22987;!A1"/><Relationship Id="rId2" Type="http://schemas.openxmlformats.org/officeDocument/2006/relationships/image" Target="../media/image9.png"/><Relationship Id="rId13" Type="http://schemas.openxmlformats.org/officeDocument/2006/relationships/image" Target="../media/image15.png"/><Relationship Id="rId12" Type="http://schemas.openxmlformats.org/officeDocument/2006/relationships/hyperlink" Target="#&#32039;&#24613;&#24773;&#20917;&#35814;&#32454;&#20449;&#24687;!A1"/><Relationship Id="rId11" Type="http://schemas.openxmlformats.org/officeDocument/2006/relationships/image" Target="../media/image14.png"/><Relationship Id="rId10" Type="http://schemas.openxmlformats.org/officeDocument/2006/relationships/hyperlink" Target="#&#27773;&#36710;&#31199;&#36161;!A1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hyperlink" Target="#&#37202;&#24215;&#21644;&#27963;&#21160;!A1"/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hyperlink" Target="#&#20010;&#20154;&#35814;&#32454;&#20449;&#24687;!A1"/><Relationship Id="rId4" Type="http://schemas.openxmlformats.org/officeDocument/2006/relationships/image" Target="../media/image10.png"/><Relationship Id="rId3" Type="http://schemas.openxmlformats.org/officeDocument/2006/relationships/hyperlink" Target="#&#24320;&#22987;!A1"/><Relationship Id="rId2" Type="http://schemas.openxmlformats.org/officeDocument/2006/relationships/image" Target="../media/image9.png"/><Relationship Id="rId13" Type="http://schemas.openxmlformats.org/officeDocument/2006/relationships/image" Target="../media/image15.png"/><Relationship Id="rId12" Type="http://schemas.openxmlformats.org/officeDocument/2006/relationships/hyperlink" Target="#&#32039;&#24613;&#24773;&#20917;&#35814;&#32454;&#20449;&#24687;!A1"/><Relationship Id="rId11" Type="http://schemas.openxmlformats.org/officeDocument/2006/relationships/image" Target="../media/image14.png"/><Relationship Id="rId10" Type="http://schemas.openxmlformats.org/officeDocument/2006/relationships/hyperlink" Target="#&#27773;&#36710;&#31199;&#36161;!A1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png"/><Relationship Id="rId7" Type="http://schemas.openxmlformats.org/officeDocument/2006/relationships/hyperlink" Target="#&#26053;&#31243;&#35814;&#32454;&#20449;&#24687;!A1"/><Relationship Id="rId6" Type="http://schemas.openxmlformats.org/officeDocument/2006/relationships/image" Target="../media/image11.png"/><Relationship Id="rId5" Type="http://schemas.openxmlformats.org/officeDocument/2006/relationships/hyperlink" Target="#&#20010;&#20154;&#35814;&#32454;&#20449;&#24687;!A1"/><Relationship Id="rId4" Type="http://schemas.openxmlformats.org/officeDocument/2006/relationships/image" Target="../media/image10.png"/><Relationship Id="rId3" Type="http://schemas.openxmlformats.org/officeDocument/2006/relationships/hyperlink" Target="#&#24320;&#22987;!A1"/><Relationship Id="rId2" Type="http://schemas.openxmlformats.org/officeDocument/2006/relationships/image" Target="../media/image9.png"/><Relationship Id="rId13" Type="http://schemas.openxmlformats.org/officeDocument/2006/relationships/image" Target="../media/image15.png"/><Relationship Id="rId12" Type="http://schemas.openxmlformats.org/officeDocument/2006/relationships/hyperlink" Target="#&#32039;&#24613;&#24773;&#20917;&#35814;&#32454;&#20449;&#24687;!A1"/><Relationship Id="rId11" Type="http://schemas.openxmlformats.org/officeDocument/2006/relationships/image" Target="../media/image14.png"/><Relationship Id="rId10" Type="http://schemas.openxmlformats.org/officeDocument/2006/relationships/hyperlink" Target="#&#27773;&#36710;&#31199;&#36161;!A1"/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hyperlink" Target="#&#37202;&#24215;&#21644;&#27963;&#21160;!A1"/><Relationship Id="rId8" Type="http://schemas.openxmlformats.org/officeDocument/2006/relationships/image" Target="../media/image12.png"/><Relationship Id="rId7" Type="http://schemas.openxmlformats.org/officeDocument/2006/relationships/hyperlink" Target="#&#26053;&#31243;&#35814;&#32454;&#20449;&#24687;!A1"/><Relationship Id="rId6" Type="http://schemas.openxmlformats.org/officeDocument/2006/relationships/image" Target="../media/image11.png"/><Relationship Id="rId5" Type="http://schemas.openxmlformats.org/officeDocument/2006/relationships/hyperlink" Target="#&#20010;&#20154;&#35814;&#32454;&#20449;&#24687;!A1"/><Relationship Id="rId4" Type="http://schemas.openxmlformats.org/officeDocument/2006/relationships/image" Target="../media/image10.png"/><Relationship Id="rId3" Type="http://schemas.openxmlformats.org/officeDocument/2006/relationships/hyperlink" Target="#&#24320;&#22987;!A1"/><Relationship Id="rId2" Type="http://schemas.openxmlformats.org/officeDocument/2006/relationships/image" Target="../media/image9.png"/><Relationship Id="rId13" Type="http://schemas.openxmlformats.org/officeDocument/2006/relationships/image" Target="../media/image15.png"/><Relationship Id="rId12" Type="http://schemas.openxmlformats.org/officeDocument/2006/relationships/hyperlink" Target="#&#32039;&#24613;&#24773;&#20917;&#35814;&#32454;&#20449;&#24687;!A1"/><Relationship Id="rId11" Type="http://schemas.openxmlformats.org/officeDocument/2006/relationships/image" Target="../media/image14.png"/><Relationship Id="rId10" Type="http://schemas.openxmlformats.org/officeDocument/2006/relationships/image" Target="../media/image13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hyperlink" Target="#&#37202;&#24215;&#21644;&#27963;&#21160;!A1"/><Relationship Id="rId8" Type="http://schemas.openxmlformats.org/officeDocument/2006/relationships/image" Target="../media/image12.png"/><Relationship Id="rId7" Type="http://schemas.openxmlformats.org/officeDocument/2006/relationships/hyperlink" Target="#&#26053;&#31243;&#35814;&#32454;&#20449;&#24687;!A1"/><Relationship Id="rId6" Type="http://schemas.openxmlformats.org/officeDocument/2006/relationships/image" Target="../media/image11.png"/><Relationship Id="rId5" Type="http://schemas.openxmlformats.org/officeDocument/2006/relationships/hyperlink" Target="#&#20010;&#20154;&#35814;&#32454;&#20449;&#24687;!A1"/><Relationship Id="rId4" Type="http://schemas.openxmlformats.org/officeDocument/2006/relationships/image" Target="../media/image10.png"/><Relationship Id="rId3" Type="http://schemas.openxmlformats.org/officeDocument/2006/relationships/hyperlink" Target="#&#24320;&#22987;!A1"/><Relationship Id="rId2" Type="http://schemas.openxmlformats.org/officeDocument/2006/relationships/image" Target="../media/image9.png"/><Relationship Id="rId13" Type="http://schemas.openxmlformats.org/officeDocument/2006/relationships/image" Target="../media/image15.png"/><Relationship Id="rId12" Type="http://schemas.openxmlformats.org/officeDocument/2006/relationships/image" Target="../media/image14.png"/><Relationship Id="rId11" Type="http://schemas.openxmlformats.org/officeDocument/2006/relationships/hyperlink" Target="#&#27773;&#36710;&#31199;&#36161;!A1"/><Relationship Id="rId10" Type="http://schemas.openxmlformats.org/officeDocument/2006/relationships/image" Target="../media/image13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54475</xdr:rowOff>
    </xdr:from>
    <xdr:to>
      <xdr:col>25</xdr:col>
      <xdr:colOff>9525</xdr:colOff>
      <xdr:row>26</xdr:row>
      <xdr:rowOff>23679</xdr:rowOff>
    </xdr:to>
    <xdr:grpSp>
      <xdr:nvGrpSpPr>
        <xdr:cNvPr id="3" name="组 2" descr="旅游图片包括城市、热气球、汽车、飞机和游艇" title="主模板图形"/>
        <xdr:cNvGrpSpPr/>
      </xdr:nvGrpSpPr>
      <xdr:grpSpPr>
        <a:xfrm>
          <a:off x="0" y="53975"/>
          <a:ext cx="9705975" cy="4427220"/>
          <a:chOff x="0" y="54475"/>
          <a:chExt cx="9705975" cy="4179254"/>
        </a:xfrm>
      </xdr:grpSpPr>
      <xdr:pic>
        <xdr:nvPicPr>
          <xdr:cNvPr id="7" name="主图形" descr="旅游图片包括城市、热气球、汽车、飞机和游艇" title="主模板图形"/>
          <xdr:cNvPicPr>
            <a:picLocks noChangeAspect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54475"/>
            <a:ext cx="9696449" cy="3907257"/>
          </a:xfrm>
          <a:prstGeom prst="rect">
            <a:avLst/>
          </a:prstGeom>
        </xdr:spPr>
      </xdr:pic>
      <xdr:pic>
        <xdr:nvPicPr>
          <xdr:cNvPr id="8" name="图片 7" descr="&quot;&quot;" title="图形边框"/>
          <xdr:cNvPicPr>
            <a:picLocks noChangeAspect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009095"/>
            <a:ext cx="9705975" cy="22463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99983</xdr:colOff>
      <xdr:row>27</xdr:row>
      <xdr:rowOff>9525</xdr:rowOff>
    </xdr:from>
    <xdr:to>
      <xdr:col>4</xdr:col>
      <xdr:colOff>223808</xdr:colOff>
      <xdr:row>31</xdr:row>
      <xdr:rowOff>1905</xdr:rowOff>
    </xdr:to>
    <xdr:grpSp>
      <xdr:nvGrpSpPr>
        <xdr:cNvPr id="25" name="个人信息" descr="&quot;&quot;" title="个人信息">
          <a:hlinkClick xmlns:r="http://schemas.openxmlformats.org/officeDocument/2006/relationships" r:id="rId3"/>
        </xdr:cNvPr>
        <xdr:cNvGrpSpPr/>
      </xdr:nvGrpSpPr>
      <xdr:grpSpPr>
        <a:xfrm>
          <a:off x="99695" y="4638675"/>
          <a:ext cx="1609725" cy="678180"/>
          <a:chOff x="147608" y="4543425"/>
          <a:chExt cx="1609725" cy="640080"/>
        </a:xfrm>
      </xdr:grpSpPr>
      <xdr:pic>
        <xdr:nvPicPr>
          <xdr:cNvPr id="2" name="图片 1" descr="&quot;&quot;" title="个人信息按钮"/>
          <xdr:cNvPicPr>
            <a:picLocks noChangeAspect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1547" y="4543425"/>
            <a:ext cx="1541846" cy="640080"/>
          </a:xfrm>
          <a:prstGeom prst="rect">
            <a:avLst/>
          </a:prstGeom>
        </xdr:spPr>
      </xdr:pic>
      <xdr:sp>
        <xdr:nvSpPr>
          <xdr:cNvPr id="39" name="文本框 38"/>
          <xdr:cNvSpPr txBox="1"/>
        </xdr:nvSpPr>
        <xdr:spPr>
          <a:xfrm>
            <a:off x="147608" y="4626758"/>
            <a:ext cx="1609725" cy="340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rgbClr val="CB6628"/>
                </a:solidFill>
                <a:latin typeface="Microsoft YaHei UI" pitchFamily="34" charset="-122"/>
                <a:ea typeface="Microsoft YaHei UI" pitchFamily="34" charset="-122"/>
              </a:rPr>
              <a:t>个人</a:t>
            </a:r>
            <a:endParaRPr lang="en-US" sz="1800">
              <a:solidFill>
                <a:srgbClr val="CB6628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0" name="文本框 39"/>
          <xdr:cNvSpPr txBox="1"/>
        </xdr:nvSpPr>
        <xdr:spPr>
          <a:xfrm>
            <a:off x="147608" y="4924426"/>
            <a:ext cx="1609725" cy="1653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100">
                <a:solidFill>
                  <a:srgbClr val="CB6628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1100">
              <a:solidFill>
                <a:srgbClr val="CB6628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5</xdr:col>
      <xdr:colOff>196431</xdr:colOff>
      <xdr:row>27</xdr:row>
      <xdr:rowOff>9525</xdr:rowOff>
    </xdr:from>
    <xdr:to>
      <xdr:col>9</xdr:col>
      <xdr:colOff>196431</xdr:colOff>
      <xdr:row>31</xdr:row>
      <xdr:rowOff>1905</xdr:rowOff>
    </xdr:to>
    <xdr:grpSp>
      <xdr:nvGrpSpPr>
        <xdr:cNvPr id="26" name="旅程详细信息" descr="&quot;&quot;" title="差旅详细信息按钮">
          <a:hlinkClick xmlns:r="http://schemas.openxmlformats.org/officeDocument/2006/relationships" r:id="rId5"/>
        </xdr:cNvPr>
        <xdr:cNvGrpSpPr/>
      </xdr:nvGrpSpPr>
      <xdr:grpSpPr>
        <a:xfrm>
          <a:off x="2082165" y="4638675"/>
          <a:ext cx="1600200" cy="678180"/>
          <a:chOff x="2039421" y="4543425"/>
          <a:chExt cx="1600200" cy="640080"/>
        </a:xfrm>
      </xdr:grpSpPr>
      <xdr:pic>
        <xdr:nvPicPr>
          <xdr:cNvPr id="4" name="图片 3" descr="&quot;&quot;" title="Travel Details button"/>
          <xdr:cNvPicPr>
            <a:picLocks noChangeAspect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72385" y="4543425"/>
            <a:ext cx="1534273" cy="640080"/>
          </a:xfrm>
          <a:prstGeom prst="rect">
            <a:avLst/>
          </a:prstGeom>
        </xdr:spPr>
      </xdr:pic>
      <xdr:sp>
        <xdr:nvSpPr>
          <xdr:cNvPr id="78" name="文本框 77"/>
          <xdr:cNvSpPr txBox="1"/>
        </xdr:nvSpPr>
        <xdr:spPr>
          <a:xfrm>
            <a:off x="2044756" y="4626758"/>
            <a:ext cx="1589530" cy="3382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rgbClr val="CB6628"/>
                </a:solidFill>
                <a:latin typeface="Microsoft YaHei UI" pitchFamily="34" charset="-122"/>
                <a:ea typeface="Microsoft YaHei UI" pitchFamily="34" charset="-122"/>
              </a:rPr>
              <a:t>旅程</a:t>
            </a:r>
            <a:endParaRPr lang="en-US" sz="1800">
              <a:solidFill>
                <a:srgbClr val="CB6628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79" name="文本框 78"/>
          <xdr:cNvSpPr txBox="1"/>
        </xdr:nvSpPr>
        <xdr:spPr>
          <a:xfrm>
            <a:off x="2039421" y="4924426"/>
            <a:ext cx="1600200" cy="2029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100">
                <a:solidFill>
                  <a:srgbClr val="CB6628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1100">
              <a:solidFill>
                <a:srgbClr val="CB6628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10</xdr:col>
      <xdr:colOff>169054</xdr:colOff>
      <xdr:row>27</xdr:row>
      <xdr:rowOff>9525</xdr:rowOff>
    </xdr:from>
    <xdr:to>
      <xdr:col>14</xdr:col>
      <xdr:colOff>169054</xdr:colOff>
      <xdr:row>31</xdr:row>
      <xdr:rowOff>1905</xdr:rowOff>
    </xdr:to>
    <xdr:grpSp>
      <xdr:nvGrpSpPr>
        <xdr:cNvPr id="27" name="酒店和活动详细信息" descr="&quot;&quot;" title="酒店和活动详细信息按钮">
          <a:hlinkClick xmlns:r="http://schemas.openxmlformats.org/officeDocument/2006/relationships" r:id="rId7"/>
        </xdr:cNvPr>
        <xdr:cNvGrpSpPr/>
      </xdr:nvGrpSpPr>
      <xdr:grpSpPr>
        <a:xfrm>
          <a:off x="4055110" y="4638675"/>
          <a:ext cx="1600200" cy="678180"/>
          <a:chOff x="4031629" y="4543425"/>
          <a:chExt cx="1600200" cy="640080"/>
        </a:xfrm>
      </xdr:grpSpPr>
      <xdr:pic>
        <xdr:nvPicPr>
          <xdr:cNvPr id="13" name="图片 12" descr="&quot;&quot;" title="Hotel &amp; Activities button"/>
          <xdr:cNvPicPr>
            <a:picLocks noChangeAspect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1629" y="4543425"/>
            <a:ext cx="1600200" cy="640080"/>
          </a:xfrm>
          <a:prstGeom prst="rect">
            <a:avLst/>
          </a:prstGeom>
        </xdr:spPr>
      </xdr:pic>
      <xdr:sp>
        <xdr:nvSpPr>
          <xdr:cNvPr id="96" name="文本框 95"/>
          <xdr:cNvSpPr txBox="1"/>
        </xdr:nvSpPr>
        <xdr:spPr>
          <a:xfrm>
            <a:off x="4036392" y="4626758"/>
            <a:ext cx="1590675" cy="3333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rgbClr val="CB6628"/>
                </a:solidFill>
                <a:latin typeface="Microsoft YaHei UI" pitchFamily="34" charset="-122"/>
                <a:ea typeface="Microsoft YaHei UI" pitchFamily="34" charset="-122"/>
              </a:rPr>
              <a:t>酒店和活动</a:t>
            </a:r>
            <a:endParaRPr lang="en-US" sz="1800">
              <a:solidFill>
                <a:srgbClr val="CB6628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97" name="文本框 96"/>
          <xdr:cNvSpPr txBox="1"/>
        </xdr:nvSpPr>
        <xdr:spPr>
          <a:xfrm>
            <a:off x="4036392" y="4924426"/>
            <a:ext cx="1590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100">
                <a:solidFill>
                  <a:srgbClr val="CB6628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1100">
              <a:solidFill>
                <a:srgbClr val="CB6628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15</xdr:col>
      <xdr:colOff>141677</xdr:colOff>
      <xdr:row>27</xdr:row>
      <xdr:rowOff>9525</xdr:rowOff>
    </xdr:from>
    <xdr:to>
      <xdr:col>19</xdr:col>
      <xdr:colOff>141677</xdr:colOff>
      <xdr:row>31</xdr:row>
      <xdr:rowOff>1905</xdr:rowOff>
    </xdr:to>
    <xdr:grpSp>
      <xdr:nvGrpSpPr>
        <xdr:cNvPr id="28" name="租车" descr="&quot;&quot;" title="租车信息按钮">
          <a:hlinkClick xmlns:r="http://schemas.openxmlformats.org/officeDocument/2006/relationships" r:id="rId9"/>
        </xdr:cNvPr>
        <xdr:cNvGrpSpPr/>
      </xdr:nvGrpSpPr>
      <xdr:grpSpPr>
        <a:xfrm>
          <a:off x="6028055" y="4638675"/>
          <a:ext cx="1600200" cy="678180"/>
          <a:chOff x="6000594" y="4543425"/>
          <a:chExt cx="1600200" cy="640080"/>
        </a:xfrm>
      </xdr:grpSpPr>
      <xdr:pic>
        <xdr:nvPicPr>
          <xdr:cNvPr id="159" name="图片 158" descr="&quot;&quot;" title="Car Rental Information button"/>
          <xdr:cNvPicPr>
            <a:picLocks noChangeAspect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00594" y="4543425"/>
            <a:ext cx="1600200" cy="640080"/>
          </a:xfrm>
          <a:prstGeom prst="rect">
            <a:avLst/>
          </a:prstGeom>
        </xdr:spPr>
      </xdr:pic>
      <xdr:sp>
        <xdr:nvSpPr>
          <xdr:cNvPr id="119" name="文本框 118"/>
          <xdr:cNvSpPr txBox="1"/>
        </xdr:nvSpPr>
        <xdr:spPr>
          <a:xfrm>
            <a:off x="6071879" y="4626758"/>
            <a:ext cx="1457630" cy="2996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rgbClr val="CB6628"/>
                </a:solidFill>
                <a:latin typeface="Microsoft YaHei UI" pitchFamily="34" charset="-122"/>
                <a:ea typeface="Microsoft YaHei UI" pitchFamily="34" charset="-122"/>
              </a:rPr>
              <a:t>租车</a:t>
            </a:r>
            <a:endParaRPr lang="en-US" sz="1800">
              <a:solidFill>
                <a:srgbClr val="CB6628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120" name="文本框 119"/>
          <xdr:cNvSpPr txBox="1"/>
        </xdr:nvSpPr>
        <xdr:spPr>
          <a:xfrm>
            <a:off x="6086077" y="4924426"/>
            <a:ext cx="1429235" cy="1859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100">
                <a:solidFill>
                  <a:srgbClr val="CB6628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1100">
              <a:solidFill>
                <a:srgbClr val="CB6628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20</xdr:col>
      <xdr:colOff>114300</xdr:colOff>
      <xdr:row>27</xdr:row>
      <xdr:rowOff>9525</xdr:rowOff>
    </xdr:from>
    <xdr:to>
      <xdr:col>24</xdr:col>
      <xdr:colOff>114300</xdr:colOff>
      <xdr:row>31</xdr:row>
      <xdr:rowOff>1905</xdr:rowOff>
    </xdr:to>
    <xdr:grpSp>
      <xdr:nvGrpSpPr>
        <xdr:cNvPr id="29" name="紧急详细信息" descr="&quot;&quot;" title="紧急详细信息按钮">
          <a:hlinkClick xmlns:r="http://schemas.openxmlformats.org/officeDocument/2006/relationships" r:id="rId11"/>
        </xdr:cNvPr>
        <xdr:cNvGrpSpPr/>
      </xdr:nvGrpSpPr>
      <xdr:grpSpPr>
        <a:xfrm>
          <a:off x="8001000" y="4638675"/>
          <a:ext cx="1600200" cy="678180"/>
          <a:chOff x="8001000" y="4543425"/>
          <a:chExt cx="1600200" cy="640080"/>
        </a:xfrm>
      </xdr:grpSpPr>
      <xdr:pic>
        <xdr:nvPicPr>
          <xdr:cNvPr id="16" name="图片 15" descr="&quot;&quot;" title="Emergency Details button"/>
          <xdr:cNvPicPr>
            <a:picLocks noChangeAspect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1000" y="4543425"/>
            <a:ext cx="1600200" cy="640080"/>
          </a:xfrm>
          <a:prstGeom prst="rect">
            <a:avLst/>
          </a:prstGeom>
        </xdr:spPr>
      </xdr:pic>
      <xdr:sp>
        <xdr:nvSpPr>
          <xdr:cNvPr id="176" name="文本框 175"/>
          <xdr:cNvSpPr txBox="1"/>
        </xdr:nvSpPr>
        <xdr:spPr>
          <a:xfrm>
            <a:off x="8067675" y="4626758"/>
            <a:ext cx="1466850" cy="3333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rgbClr val="CB6628"/>
                </a:solidFill>
                <a:latin typeface="Microsoft YaHei UI" pitchFamily="34" charset="-122"/>
                <a:ea typeface="Microsoft YaHei UI" pitchFamily="34" charset="-122"/>
              </a:rPr>
              <a:t>紧急</a:t>
            </a:r>
            <a:endParaRPr lang="en-US" sz="1800">
              <a:solidFill>
                <a:srgbClr val="CB6628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177" name="文本框 176"/>
          <xdr:cNvSpPr txBox="1"/>
        </xdr:nvSpPr>
        <xdr:spPr>
          <a:xfrm>
            <a:off x="8081963" y="4924426"/>
            <a:ext cx="1438275" cy="171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100">
                <a:solidFill>
                  <a:srgbClr val="CB6628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1100">
              <a:solidFill>
                <a:srgbClr val="CB6628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 editAs="oneCell">
    <xdr:from>
      <xdr:col>0</xdr:col>
      <xdr:colOff>0</xdr:colOff>
      <xdr:row>25</xdr:row>
      <xdr:rowOff>0</xdr:rowOff>
    </xdr:from>
    <xdr:to>
      <xdr:col>25</xdr:col>
      <xdr:colOff>9525</xdr:colOff>
      <xdr:row>26</xdr:row>
      <xdr:rowOff>66675</xdr:rowOff>
    </xdr:to>
    <xdr:sp>
      <xdr:nvSpPr>
        <xdr:cNvPr id="1025" name="图形边框" descr="&quot;&quot;" title="图形边框"/>
        <xdr:cNvSpPr>
          <a:spLocks noChangeAspect="1" noChangeArrowheads="1"/>
        </xdr:cNvSpPr>
      </xdr:nvSpPr>
      <xdr:spPr>
        <a:xfrm>
          <a:off x="0" y="4286250"/>
          <a:ext cx="9705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7</xdr:col>
      <xdr:colOff>152400</xdr:colOff>
      <xdr:row>0</xdr:row>
      <xdr:rowOff>2222727</xdr:rowOff>
    </xdr:to>
    <xdr:pic>
      <xdr:nvPicPr>
        <xdr:cNvPr id="3" name="页眉图形" descr="空中热气球图片" title="个人详细信息图形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" y="0"/>
          <a:ext cx="10058400" cy="2222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1</xdr:col>
      <xdr:colOff>2852738</xdr:colOff>
      <xdr:row>0</xdr:row>
      <xdr:rowOff>304800</xdr:rowOff>
    </xdr:from>
    <xdr:to>
      <xdr:col>3</xdr:col>
      <xdr:colOff>1243013</xdr:colOff>
      <xdr:row>0</xdr:row>
      <xdr:rowOff>1209675</xdr:rowOff>
    </xdr:to>
    <xdr:grpSp>
      <xdr:nvGrpSpPr>
        <xdr:cNvPr id="4" name="个人信息" descr="&quot;&quot;" title="个人信息"/>
        <xdr:cNvGrpSpPr/>
      </xdr:nvGrpSpPr>
      <xdr:grpSpPr>
        <a:xfrm>
          <a:off x="3881120" y="304800"/>
          <a:ext cx="2295525" cy="904875"/>
          <a:chOff x="4086225" y="381000"/>
          <a:chExt cx="2390775" cy="991579"/>
        </a:xfrm>
      </xdr:grpSpPr>
      <xdr:pic>
        <xdr:nvPicPr>
          <xdr:cNvPr id="5" name="标题图案" descr="&quot;&quot;" title="个人信息"/>
          <xdr:cNvPicPr>
            <a:picLocks noChangeAspect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>
        <xdr:nvSpPr>
          <xdr:cNvPr id="6" name="标题"/>
          <xdr:cNvSpPr txBox="1"/>
        </xdr:nvSpPr>
        <xdr:spPr>
          <a:xfrm>
            <a:off x="4171950" y="493475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zh-CN" altLang="en-US" sz="2800">
                <a:solidFill>
                  <a:srgbClr val="F49914"/>
                </a:solidFill>
                <a:latin typeface="Microsoft YaHei UI" pitchFamily="34" charset="-122"/>
                <a:ea typeface="Microsoft YaHei UI" pitchFamily="34" charset="-122"/>
              </a:rPr>
              <a:t>个人</a:t>
            </a:r>
            <a:endParaRPr lang="en-US" sz="2800">
              <a:solidFill>
                <a:srgbClr val="F49914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7" name="副标题"/>
          <xdr:cNvSpPr txBox="1"/>
        </xdr:nvSpPr>
        <xdr:spPr>
          <a:xfrm>
            <a:off x="4727032" y="922100"/>
            <a:ext cx="1120033" cy="3796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zh-CN" altLang="en-US" sz="1200">
                <a:solidFill>
                  <a:srgbClr val="F49914"/>
                </a:solidFill>
                <a:effectLst/>
                <a:latin typeface="Microsoft YaHei UI" pitchFamily="34" charset="-122"/>
                <a:ea typeface="Microsoft YaHei UI" pitchFamily="34" charset="-122"/>
                <a:cs typeface="+mn-cs"/>
              </a:rPr>
              <a:t>信息</a:t>
            </a:r>
            <a:endParaRPr lang="en-US" sz="1200">
              <a:solidFill>
                <a:srgbClr val="F49914"/>
              </a:solidFill>
              <a:effectLst/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 editAs="absolute">
    <xdr:from>
      <xdr:col>5</xdr:col>
      <xdr:colOff>95250</xdr:colOff>
      <xdr:row>0</xdr:row>
      <xdr:rowOff>361951</xdr:rowOff>
    </xdr:from>
    <xdr:to>
      <xdr:col>6</xdr:col>
      <xdr:colOff>438150</xdr:colOff>
      <xdr:row>0</xdr:row>
      <xdr:rowOff>846365</xdr:rowOff>
    </xdr:to>
    <xdr:grpSp>
      <xdr:nvGrpSpPr>
        <xdr:cNvPr id="8" name="开始" descr="&quot;&quot;" title="开始按钮">
          <a:hlinkClick xmlns:r="http://schemas.openxmlformats.org/officeDocument/2006/relationships" r:id="rId3"/>
        </xdr:cNvPr>
        <xdr:cNvGrpSpPr/>
      </xdr:nvGrpSpPr>
      <xdr:grpSpPr>
        <a:xfrm>
          <a:off x="8791575" y="361950"/>
          <a:ext cx="952500" cy="483870"/>
          <a:chOff x="9086850" y="466726"/>
          <a:chExt cx="952500" cy="484414"/>
        </a:xfrm>
      </xdr:grpSpPr>
      <xdr:pic>
        <xdr:nvPicPr>
          <xdr:cNvPr id="9" name="图片 8" descr="单击返回至开始表&#10;" title="开始按钮"/>
          <xdr:cNvPicPr>
            <a:picLocks noChangeAspect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>
        <xdr:nvSpPr>
          <xdr:cNvPr id="10" name="文本框 9"/>
          <xdr:cNvSpPr txBox="1"/>
        </xdr:nvSpPr>
        <xdr:spPr>
          <a:xfrm>
            <a:off x="9342912" y="504825"/>
            <a:ext cx="461665" cy="3811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开始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0</xdr:col>
      <xdr:colOff>895350</xdr:colOff>
      <xdr:row>13</xdr:row>
      <xdr:rowOff>28575</xdr:rowOff>
    </xdr:from>
    <xdr:to>
      <xdr:col>1</xdr:col>
      <xdr:colOff>1314422</xdr:colOff>
      <xdr:row>16</xdr:row>
      <xdr:rowOff>140959</xdr:rowOff>
    </xdr:to>
    <xdr:grpSp>
      <xdr:nvGrpSpPr>
        <xdr:cNvPr id="15" name="组 14" descr="&quot;&quot;" title="个人信息按钮"/>
        <xdr:cNvGrpSpPr/>
      </xdr:nvGrpSpPr>
      <xdr:grpSpPr>
        <a:xfrm>
          <a:off x="895350" y="5105400"/>
          <a:ext cx="1447165" cy="626110"/>
          <a:chOff x="904875" y="2057400"/>
          <a:chExt cx="1447772" cy="598159"/>
        </a:xfrm>
      </xdr:grpSpPr>
      <xdr:pic>
        <xdr:nvPicPr>
          <xdr:cNvPr id="16" name="图片 15" descr="&quot;&quot;" title="个人信息按钮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>
        <xdr:nvSpPr>
          <xdr:cNvPr id="17" name="文本框 16"/>
          <xdr:cNvSpPr txBox="1"/>
        </xdr:nvSpPr>
        <xdr:spPr>
          <a:xfrm>
            <a:off x="914386" y="2097237"/>
            <a:ext cx="1428750" cy="3328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个人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18" name="文本框 17"/>
          <xdr:cNvSpPr txBox="1"/>
        </xdr:nvSpPr>
        <xdr:spPr>
          <a:xfrm>
            <a:off x="923911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1</xdr:col>
      <xdr:colOff>1479690</xdr:colOff>
      <xdr:row>13</xdr:row>
      <xdr:rowOff>28575</xdr:rowOff>
    </xdr:from>
    <xdr:to>
      <xdr:col>2</xdr:col>
      <xdr:colOff>73772</xdr:colOff>
      <xdr:row>16</xdr:row>
      <xdr:rowOff>140959</xdr:rowOff>
    </xdr:to>
    <xdr:grpSp>
      <xdr:nvGrpSpPr>
        <xdr:cNvPr id="19" name="组 18" descr="&quot;&quot;" title="差旅详细信息按钮">
          <a:hlinkClick xmlns:r="http://schemas.openxmlformats.org/officeDocument/2006/relationships" r:id="rId6"/>
        </xdr:cNvPr>
        <xdr:cNvGrpSpPr/>
      </xdr:nvGrpSpPr>
      <xdr:grpSpPr>
        <a:xfrm>
          <a:off x="2508250" y="5105400"/>
          <a:ext cx="1451610" cy="626110"/>
          <a:chOff x="2493150" y="2035950"/>
          <a:chExt cx="1451582" cy="598159"/>
        </a:xfrm>
      </xdr:grpSpPr>
      <xdr:pic>
        <xdr:nvPicPr>
          <xdr:cNvPr id="20" name="图片 19" descr="&quot;&quot;" title="差旅详细信息按钮"/>
          <xdr:cNvPicPr>
            <a:picLocks noChangeAspect="1"/>
          </xdr:cNvPicPr>
        </xdr:nvPicPr>
        <xdr:blipFill>
          <a:blip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>
        <xdr:nvSpPr>
          <xdr:cNvPr id="21" name="文本框 20"/>
          <xdr:cNvSpPr txBox="1"/>
        </xdr:nvSpPr>
        <xdr:spPr>
          <a:xfrm>
            <a:off x="2505061" y="2079055"/>
            <a:ext cx="1428750" cy="3659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旅程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22" name="文本框 21"/>
          <xdr:cNvSpPr txBox="1"/>
        </xdr:nvSpPr>
        <xdr:spPr>
          <a:xfrm>
            <a:off x="251458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</a:p>
        </xdr:txBody>
      </xdr:sp>
    </xdr:grpSp>
    <xdr:clientData/>
  </xdr:twoCellAnchor>
  <xdr:twoCellAnchor>
    <xdr:from>
      <xdr:col>2</xdr:col>
      <xdr:colOff>239040</xdr:colOff>
      <xdr:row>13</xdr:row>
      <xdr:rowOff>28575</xdr:rowOff>
    </xdr:from>
    <xdr:to>
      <xdr:col>3</xdr:col>
      <xdr:colOff>639062</xdr:colOff>
      <xdr:row>16</xdr:row>
      <xdr:rowOff>140959</xdr:rowOff>
    </xdr:to>
    <xdr:grpSp>
      <xdr:nvGrpSpPr>
        <xdr:cNvPr id="23" name="组 22" descr="&quot;&quot;" title="酒店和活动详细信息按钮">
          <a:hlinkClick xmlns:r="http://schemas.openxmlformats.org/officeDocument/2006/relationships" r:id="rId8"/>
        </xdr:cNvPr>
        <xdr:cNvGrpSpPr/>
      </xdr:nvGrpSpPr>
      <xdr:grpSpPr>
        <a:xfrm>
          <a:off x="4124960" y="5105400"/>
          <a:ext cx="1447800" cy="626110"/>
          <a:chOff x="4112393" y="2033550"/>
          <a:chExt cx="1447772" cy="598159"/>
        </a:xfrm>
      </xdr:grpSpPr>
      <xdr:pic>
        <xdr:nvPicPr>
          <xdr:cNvPr id="24" name="图片 23" descr="&quot;&quot;" title="酒店详细信息按钮"/>
          <xdr:cNvPicPr>
            <a:picLocks noChangeAspect="1"/>
          </xdr:cNvPicPr>
        </xdr:nvPicPr>
        <xdr:blipFill>
          <a:blip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>
        <xdr:nvSpPr>
          <xdr:cNvPr id="25" name="文本框 24"/>
          <xdr:cNvSpPr txBox="1"/>
        </xdr:nvSpPr>
        <xdr:spPr>
          <a:xfrm>
            <a:off x="4121904" y="2069965"/>
            <a:ext cx="1428750" cy="3272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酒店和活动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4131429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3</xdr:col>
      <xdr:colOff>804330</xdr:colOff>
      <xdr:row>13</xdr:row>
      <xdr:rowOff>28575</xdr:rowOff>
    </xdr:from>
    <xdr:to>
      <xdr:col>4</xdr:col>
      <xdr:colOff>682382</xdr:colOff>
      <xdr:row>16</xdr:row>
      <xdr:rowOff>140959</xdr:rowOff>
    </xdr:to>
    <xdr:grpSp>
      <xdr:nvGrpSpPr>
        <xdr:cNvPr id="27" name="租车" descr="&quot;&quot;" title="租车按钮">
          <a:hlinkClick xmlns:r="http://schemas.openxmlformats.org/officeDocument/2006/relationships" r:id="rId10"/>
        </xdr:cNvPr>
        <xdr:cNvGrpSpPr/>
      </xdr:nvGrpSpPr>
      <xdr:grpSpPr>
        <a:xfrm>
          <a:off x="5737860" y="5105400"/>
          <a:ext cx="1440180" cy="626110"/>
          <a:chOff x="5706630" y="2040675"/>
          <a:chExt cx="1440152" cy="598159"/>
        </a:xfrm>
      </xdr:grpSpPr>
      <xdr:pic>
        <xdr:nvPicPr>
          <xdr:cNvPr id="28" name="图片 27" descr="&quot;&quot;" title="租车信息按钮"/>
          <xdr:cNvPicPr>
            <a:picLocks noChangeAspect="1"/>
          </xdr:cNvPicPr>
        </xdr:nvPicPr>
        <xdr:blipFill>
          <a:blip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>
        <xdr:nvSpPr>
          <xdr:cNvPr id="29" name="文本框 28"/>
          <xdr:cNvSpPr txBox="1"/>
        </xdr:nvSpPr>
        <xdr:spPr>
          <a:xfrm>
            <a:off x="5712331" y="2079056"/>
            <a:ext cx="1428750" cy="3161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租车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30" name="文本框 29"/>
          <xdr:cNvSpPr txBox="1"/>
        </xdr:nvSpPr>
        <xdr:spPr>
          <a:xfrm>
            <a:off x="572185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4</xdr:col>
      <xdr:colOff>847650</xdr:colOff>
      <xdr:row>13</xdr:row>
      <xdr:rowOff>28575</xdr:rowOff>
    </xdr:from>
    <xdr:to>
      <xdr:col>5</xdr:col>
      <xdr:colOff>95147</xdr:colOff>
      <xdr:row>16</xdr:row>
      <xdr:rowOff>144768</xdr:rowOff>
    </xdr:to>
    <xdr:grpSp>
      <xdr:nvGrpSpPr>
        <xdr:cNvPr id="31" name="紧急详细信息" title="紧急详细信息按钮">
          <a:hlinkClick xmlns:r="http://schemas.openxmlformats.org/officeDocument/2006/relationships" r:id="rId12"/>
        </xdr:cNvPr>
        <xdr:cNvGrpSpPr/>
      </xdr:nvGrpSpPr>
      <xdr:grpSpPr>
        <a:xfrm>
          <a:off x="7343140" y="5105400"/>
          <a:ext cx="1447800" cy="629920"/>
          <a:chOff x="7458000" y="2028750"/>
          <a:chExt cx="1447772" cy="601968"/>
        </a:xfrm>
      </xdr:grpSpPr>
      <xdr:pic>
        <xdr:nvPicPr>
          <xdr:cNvPr id="32" name="图片 31" descr="&quot;&quot;" title="紧急详细信息"/>
          <xdr:cNvPicPr>
            <a:picLocks noChangeAspect="1"/>
          </xdr:cNvPicPr>
        </xdr:nvPicPr>
        <xdr:blipFill>
          <a:blip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>
        <xdr:nvSpPr>
          <xdr:cNvPr id="33" name="文本框 32"/>
          <xdr:cNvSpPr txBox="1"/>
        </xdr:nvSpPr>
        <xdr:spPr>
          <a:xfrm>
            <a:off x="7467511" y="2069946"/>
            <a:ext cx="1428750" cy="3589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紧急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34" name="文本框 33"/>
          <xdr:cNvSpPr txBox="1"/>
        </xdr:nvSpPr>
        <xdr:spPr>
          <a:xfrm>
            <a:off x="747703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914399</xdr:colOff>
      <xdr:row>0</xdr:row>
      <xdr:rowOff>1619465</xdr:rowOff>
    </xdr:to>
    <xdr:pic>
      <xdr:nvPicPr>
        <xdr:cNvPr id="2" name="页眉图形" descr="空中飞机图片" title="旅游图形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91090" cy="1619250"/>
        </a:xfrm>
        <a:prstGeom prst="rect">
          <a:avLst/>
        </a:prstGeom>
      </xdr:spPr>
    </xdr:pic>
    <xdr:clientData/>
  </xdr:twoCellAnchor>
  <xdr:twoCellAnchor editAs="absolute">
    <xdr:from>
      <xdr:col>2</xdr:col>
      <xdr:colOff>1176338</xdr:colOff>
      <xdr:row>0</xdr:row>
      <xdr:rowOff>295275</xdr:rowOff>
    </xdr:from>
    <xdr:to>
      <xdr:col>4</xdr:col>
      <xdr:colOff>842963</xdr:colOff>
      <xdr:row>0</xdr:row>
      <xdr:rowOff>1200150</xdr:rowOff>
    </xdr:to>
    <xdr:grpSp>
      <xdr:nvGrpSpPr>
        <xdr:cNvPr id="3" name="差旅详细信息" descr="&quot;&quot;" title="差旅详细信息"/>
        <xdr:cNvGrpSpPr/>
      </xdr:nvGrpSpPr>
      <xdr:grpSpPr>
        <a:xfrm>
          <a:off x="3881120" y="295275"/>
          <a:ext cx="2295525" cy="904875"/>
          <a:chOff x="4086225" y="381000"/>
          <a:chExt cx="2390775" cy="991579"/>
        </a:xfrm>
      </xdr:grpSpPr>
      <xdr:pic>
        <xdr:nvPicPr>
          <xdr:cNvPr id="4" name="标题图案" descr="&quot;&quot;" title="差旅详细信息"/>
          <xdr:cNvPicPr>
            <a:picLocks noChangeAspect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>
        <xdr:nvSpPr>
          <xdr:cNvPr id="5" name="标题"/>
          <xdr:cNvSpPr txBox="1"/>
        </xdr:nvSpPr>
        <xdr:spPr>
          <a:xfrm>
            <a:off x="4171950" y="483037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zh-CN" altLang="en-US" sz="3200">
                <a:solidFill>
                  <a:srgbClr val="F49914"/>
                </a:solidFill>
                <a:latin typeface="Microsoft YaHei UI" pitchFamily="34" charset="-122"/>
                <a:ea typeface="Microsoft YaHei UI" pitchFamily="34" charset="-122"/>
              </a:rPr>
              <a:t>差旅</a:t>
            </a:r>
            <a:endParaRPr lang="en-US" sz="3200">
              <a:solidFill>
                <a:srgbClr val="F49914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6" name="副标题"/>
          <xdr:cNvSpPr txBox="1"/>
        </xdr:nvSpPr>
        <xdr:spPr>
          <a:xfrm>
            <a:off x="4860037" y="932538"/>
            <a:ext cx="833423" cy="3796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zh-CN" altLang="en-US" sz="1200">
                <a:solidFill>
                  <a:srgbClr val="F49914"/>
                </a:solidFill>
                <a:effectLst/>
                <a:latin typeface="Microsoft YaHei UI" pitchFamily="34" charset="-122"/>
                <a:ea typeface="Microsoft YaHei UI" pitchFamily="34" charset="-122"/>
                <a:cs typeface="+mn-cs"/>
              </a:rPr>
              <a:t>详细信息</a:t>
            </a:r>
            <a:endParaRPr lang="en-US" sz="1200">
              <a:solidFill>
                <a:srgbClr val="F49914"/>
              </a:solidFill>
              <a:effectLst/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 editAs="absolute">
    <xdr:from>
      <xdr:col>5</xdr:col>
      <xdr:colOff>1781175</xdr:colOff>
      <xdr:row>0</xdr:row>
      <xdr:rowOff>295275</xdr:rowOff>
    </xdr:from>
    <xdr:to>
      <xdr:col>6</xdr:col>
      <xdr:colOff>771525</xdr:colOff>
      <xdr:row>0</xdr:row>
      <xdr:rowOff>779689</xdr:rowOff>
    </xdr:to>
    <xdr:grpSp>
      <xdr:nvGrpSpPr>
        <xdr:cNvPr id="30" name="开始" descr="&quot;&quot;" title="开始按钮">
          <a:hlinkClick xmlns:r="http://schemas.openxmlformats.org/officeDocument/2006/relationships" r:id="rId3"/>
        </xdr:cNvPr>
        <xdr:cNvGrpSpPr/>
      </xdr:nvGrpSpPr>
      <xdr:grpSpPr>
        <a:xfrm>
          <a:off x="8896350" y="295275"/>
          <a:ext cx="952500" cy="483870"/>
          <a:chOff x="9086850" y="466726"/>
          <a:chExt cx="952500" cy="484414"/>
        </a:xfrm>
      </xdr:grpSpPr>
      <xdr:pic>
        <xdr:nvPicPr>
          <xdr:cNvPr id="31" name="图片 30" descr="单击返回至开始表&#10;" title="开始按钮"/>
          <xdr:cNvPicPr>
            <a:picLocks noChangeAspect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>
        <xdr:nvSpPr>
          <xdr:cNvPr id="32" name="文本框 31"/>
          <xdr:cNvSpPr txBox="1"/>
        </xdr:nvSpPr>
        <xdr:spPr>
          <a:xfrm>
            <a:off x="9342912" y="504825"/>
            <a:ext cx="461665" cy="3811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开始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1</xdr:col>
      <xdr:colOff>66675</xdr:colOff>
      <xdr:row>19</xdr:row>
      <xdr:rowOff>19050</xdr:rowOff>
    </xdr:from>
    <xdr:to>
      <xdr:col>1</xdr:col>
      <xdr:colOff>1514447</xdr:colOff>
      <xdr:row>22</xdr:row>
      <xdr:rowOff>131434</xdr:rowOff>
    </xdr:to>
    <xdr:grpSp>
      <xdr:nvGrpSpPr>
        <xdr:cNvPr id="33" name="组 14" descr="&quot;&quot;" title="个人信息按钮">
          <a:hlinkClick xmlns:r="http://schemas.openxmlformats.org/officeDocument/2006/relationships" r:id="rId5"/>
        </xdr:cNvPr>
        <xdr:cNvGrpSpPr/>
      </xdr:nvGrpSpPr>
      <xdr:grpSpPr>
        <a:xfrm>
          <a:off x="990600" y="5943600"/>
          <a:ext cx="1447165" cy="626110"/>
          <a:chOff x="904875" y="2057400"/>
          <a:chExt cx="1447772" cy="598159"/>
        </a:xfrm>
      </xdr:grpSpPr>
      <xdr:pic>
        <xdr:nvPicPr>
          <xdr:cNvPr id="34" name="图片 33" descr="&quot;&quot;" title="个人信息按钮"/>
          <xdr:cNvPicPr>
            <a:picLocks noChangeAspect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>
        <xdr:nvSpPr>
          <xdr:cNvPr id="35" name="文本框 34"/>
          <xdr:cNvSpPr txBox="1"/>
        </xdr:nvSpPr>
        <xdr:spPr>
          <a:xfrm>
            <a:off x="914386" y="2097237"/>
            <a:ext cx="1428750" cy="3237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个人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923911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1</xdr:col>
      <xdr:colOff>1679715</xdr:colOff>
      <xdr:row>19</xdr:row>
      <xdr:rowOff>19050</xdr:rowOff>
    </xdr:from>
    <xdr:to>
      <xdr:col>2</xdr:col>
      <xdr:colOff>1350122</xdr:colOff>
      <xdr:row>22</xdr:row>
      <xdr:rowOff>131434</xdr:rowOff>
    </xdr:to>
    <xdr:grpSp>
      <xdr:nvGrpSpPr>
        <xdr:cNvPr id="37" name="组 18" descr="&quot;&quot;" title="差旅详细信息按钮"/>
        <xdr:cNvGrpSpPr/>
      </xdr:nvGrpSpPr>
      <xdr:grpSpPr>
        <a:xfrm>
          <a:off x="2603500" y="5943600"/>
          <a:ext cx="1451610" cy="626110"/>
          <a:chOff x="2493150" y="2035950"/>
          <a:chExt cx="1451582" cy="598159"/>
        </a:xfrm>
      </xdr:grpSpPr>
      <xdr:pic>
        <xdr:nvPicPr>
          <xdr:cNvPr id="38" name="图片 37" descr="&quot;&quot;" title="差旅详细信息按钮"/>
          <xdr:cNvPicPr>
            <a:picLocks noChangeAspect="1"/>
          </xdr:cNvPicPr>
        </xdr:nvPicPr>
        <xdr:blipFill>
          <a:blip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>
        <xdr:nvSpPr>
          <xdr:cNvPr id="39" name="文本框 38"/>
          <xdr:cNvSpPr txBox="1"/>
        </xdr:nvSpPr>
        <xdr:spPr>
          <a:xfrm>
            <a:off x="2505061" y="2088146"/>
            <a:ext cx="1428750" cy="3477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旅程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0" name="文本框 39"/>
          <xdr:cNvSpPr txBox="1"/>
        </xdr:nvSpPr>
        <xdr:spPr>
          <a:xfrm>
            <a:off x="251458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</a:p>
        </xdr:txBody>
      </xdr:sp>
    </xdr:grpSp>
    <xdr:clientData/>
  </xdr:twoCellAnchor>
  <xdr:twoCellAnchor>
    <xdr:from>
      <xdr:col>2</xdr:col>
      <xdr:colOff>1515390</xdr:colOff>
      <xdr:row>19</xdr:row>
      <xdr:rowOff>19050</xdr:rowOff>
    </xdr:from>
    <xdr:to>
      <xdr:col>4</xdr:col>
      <xdr:colOff>334262</xdr:colOff>
      <xdr:row>22</xdr:row>
      <xdr:rowOff>131434</xdr:rowOff>
    </xdr:to>
    <xdr:grpSp>
      <xdr:nvGrpSpPr>
        <xdr:cNvPr id="41" name="组 22" descr="&quot;&quot;" title="酒店和活动详细信息按钮">
          <a:hlinkClick xmlns:r="http://schemas.openxmlformats.org/officeDocument/2006/relationships" r:id="rId8"/>
        </xdr:cNvPr>
        <xdr:cNvGrpSpPr/>
      </xdr:nvGrpSpPr>
      <xdr:grpSpPr>
        <a:xfrm>
          <a:off x="4220210" y="5943600"/>
          <a:ext cx="1447800" cy="626110"/>
          <a:chOff x="4112393" y="2033550"/>
          <a:chExt cx="1447772" cy="598159"/>
        </a:xfrm>
      </xdr:grpSpPr>
      <xdr:pic>
        <xdr:nvPicPr>
          <xdr:cNvPr id="42" name="图片 41" descr="&quot;&quot;" title="酒店详细信息按钮"/>
          <xdr:cNvPicPr>
            <a:picLocks noChangeAspect="1"/>
          </xdr:cNvPicPr>
        </xdr:nvPicPr>
        <xdr:blipFill>
          <a:blip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>
        <xdr:nvSpPr>
          <xdr:cNvPr id="43" name="文本框 42"/>
          <xdr:cNvSpPr txBox="1"/>
        </xdr:nvSpPr>
        <xdr:spPr>
          <a:xfrm>
            <a:off x="4121904" y="2079056"/>
            <a:ext cx="1428750" cy="3544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酒店和活动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4" name="文本框 43"/>
          <xdr:cNvSpPr txBox="1"/>
        </xdr:nvSpPr>
        <xdr:spPr>
          <a:xfrm>
            <a:off x="4131429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4</xdr:col>
      <xdr:colOff>499530</xdr:colOff>
      <xdr:row>19</xdr:row>
      <xdr:rowOff>19050</xdr:rowOff>
    </xdr:from>
    <xdr:to>
      <xdr:col>5</xdr:col>
      <xdr:colOff>158507</xdr:colOff>
      <xdr:row>22</xdr:row>
      <xdr:rowOff>131434</xdr:rowOff>
    </xdr:to>
    <xdr:grpSp>
      <xdr:nvGrpSpPr>
        <xdr:cNvPr id="45" name="租车" descr="&quot;&quot;" title="租车按钮">
          <a:hlinkClick xmlns:r="http://schemas.openxmlformats.org/officeDocument/2006/relationships" r:id="rId10"/>
        </xdr:cNvPr>
        <xdr:cNvGrpSpPr/>
      </xdr:nvGrpSpPr>
      <xdr:grpSpPr>
        <a:xfrm>
          <a:off x="5833110" y="5943600"/>
          <a:ext cx="1440180" cy="626110"/>
          <a:chOff x="5706630" y="2040675"/>
          <a:chExt cx="1440152" cy="598159"/>
        </a:xfrm>
      </xdr:grpSpPr>
      <xdr:pic>
        <xdr:nvPicPr>
          <xdr:cNvPr id="46" name="图片 45" descr="&quot;&quot;" title="租车信息按钮"/>
          <xdr:cNvPicPr>
            <a:picLocks noChangeAspect="1"/>
          </xdr:cNvPicPr>
        </xdr:nvPicPr>
        <xdr:blipFill>
          <a:blip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>
        <xdr:nvSpPr>
          <xdr:cNvPr id="47" name="文本框 46"/>
          <xdr:cNvSpPr txBox="1"/>
        </xdr:nvSpPr>
        <xdr:spPr>
          <a:xfrm>
            <a:off x="5712331" y="2088146"/>
            <a:ext cx="1428750" cy="3343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租车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8" name="文本框 47"/>
          <xdr:cNvSpPr txBox="1"/>
        </xdr:nvSpPr>
        <xdr:spPr>
          <a:xfrm>
            <a:off x="572185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5</xdr:col>
      <xdr:colOff>323775</xdr:colOff>
      <xdr:row>19</xdr:row>
      <xdr:rowOff>19050</xdr:rowOff>
    </xdr:from>
    <xdr:to>
      <xdr:col>5</xdr:col>
      <xdr:colOff>1771547</xdr:colOff>
      <xdr:row>22</xdr:row>
      <xdr:rowOff>135243</xdr:rowOff>
    </xdr:to>
    <xdr:grpSp>
      <xdr:nvGrpSpPr>
        <xdr:cNvPr id="49" name="紧急详细信息" title="紧急详细信息按钮">
          <a:hlinkClick xmlns:r="http://schemas.openxmlformats.org/officeDocument/2006/relationships" r:id="rId12"/>
        </xdr:cNvPr>
        <xdr:cNvGrpSpPr/>
      </xdr:nvGrpSpPr>
      <xdr:grpSpPr>
        <a:xfrm>
          <a:off x="7438390" y="5943600"/>
          <a:ext cx="1447800" cy="629920"/>
          <a:chOff x="7458000" y="2028750"/>
          <a:chExt cx="1447772" cy="601968"/>
        </a:xfrm>
      </xdr:grpSpPr>
      <xdr:pic>
        <xdr:nvPicPr>
          <xdr:cNvPr id="50" name="图片 49" descr="&quot;&quot;" title="紧急详细信息"/>
          <xdr:cNvPicPr>
            <a:picLocks noChangeAspect="1"/>
          </xdr:cNvPicPr>
        </xdr:nvPicPr>
        <xdr:blipFill>
          <a:blip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>
        <xdr:nvSpPr>
          <xdr:cNvPr id="51" name="文本框 50"/>
          <xdr:cNvSpPr txBox="1"/>
        </xdr:nvSpPr>
        <xdr:spPr>
          <a:xfrm>
            <a:off x="7467511" y="2060853"/>
            <a:ext cx="1428750" cy="3680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紧急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52" name="文本框 51"/>
          <xdr:cNvSpPr txBox="1"/>
        </xdr:nvSpPr>
        <xdr:spPr>
          <a:xfrm>
            <a:off x="747703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0</xdr:colOff>
      <xdr:row>0</xdr:row>
      <xdr:rowOff>1691892</xdr:rowOff>
    </xdr:to>
    <xdr:pic>
      <xdr:nvPicPr>
        <xdr:cNvPr id="2" name="页眉图形" descr="城市建筑物和山的图片" title="酒店和活动图形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7093"/>
        <a:stretch>
          <a:fillRect/>
        </a:stretch>
      </xdr:blipFill>
      <xdr:spPr>
        <a:xfrm>
          <a:off x="0" y="0"/>
          <a:ext cx="10058400" cy="1691640"/>
        </a:xfrm>
        <a:prstGeom prst="rect">
          <a:avLst/>
        </a:prstGeom>
      </xdr:spPr>
    </xdr:pic>
    <xdr:clientData/>
  </xdr:twoCellAnchor>
  <xdr:twoCellAnchor editAs="absolute">
    <xdr:from>
      <xdr:col>2</xdr:col>
      <xdr:colOff>1876425</xdr:colOff>
      <xdr:row>0</xdr:row>
      <xdr:rowOff>257175</xdr:rowOff>
    </xdr:from>
    <xdr:to>
      <xdr:col>5</xdr:col>
      <xdr:colOff>1457325</xdr:colOff>
      <xdr:row>0</xdr:row>
      <xdr:rowOff>1162050</xdr:rowOff>
    </xdr:to>
    <xdr:grpSp>
      <xdr:nvGrpSpPr>
        <xdr:cNvPr id="3" name="酒店和活动详细信息" descr="&quot;&quot;" title="酒店和活动详细信息"/>
        <xdr:cNvGrpSpPr/>
      </xdr:nvGrpSpPr>
      <xdr:grpSpPr>
        <a:xfrm>
          <a:off x="3981450" y="257175"/>
          <a:ext cx="2295525" cy="904875"/>
          <a:chOff x="4086225" y="381000"/>
          <a:chExt cx="2390775" cy="991579"/>
        </a:xfrm>
      </xdr:grpSpPr>
      <xdr:pic>
        <xdr:nvPicPr>
          <xdr:cNvPr id="4" name="标题图案" descr="&quot;&quot;" title="酒店和活动详细信息"/>
          <xdr:cNvPicPr>
            <a:picLocks noChangeAspect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>
        <xdr:nvSpPr>
          <xdr:cNvPr id="5" name="标题"/>
          <xdr:cNvSpPr txBox="1"/>
        </xdr:nvSpPr>
        <xdr:spPr>
          <a:xfrm>
            <a:off x="4096145" y="483037"/>
            <a:ext cx="237093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zh-CN" altLang="en-US" sz="2800">
                <a:solidFill>
                  <a:srgbClr val="F49914"/>
                </a:solidFill>
                <a:latin typeface="Microsoft YaHei UI" pitchFamily="34" charset="-122"/>
                <a:ea typeface="Microsoft YaHei UI" pitchFamily="34" charset="-122"/>
              </a:rPr>
              <a:t>酒店和活动</a:t>
            </a:r>
            <a:endParaRPr lang="en-US" sz="2800">
              <a:solidFill>
                <a:srgbClr val="F49914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6" name="副标题"/>
          <xdr:cNvSpPr txBox="1"/>
        </xdr:nvSpPr>
        <xdr:spPr>
          <a:xfrm>
            <a:off x="4790596" y="922100"/>
            <a:ext cx="833423" cy="3796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zh-CN" altLang="en-US" sz="1200">
                <a:solidFill>
                  <a:srgbClr val="F49914"/>
                </a:solidFill>
                <a:effectLst/>
                <a:latin typeface="Microsoft YaHei UI" pitchFamily="34" charset="-122"/>
                <a:ea typeface="Microsoft YaHei UI" pitchFamily="34" charset="-122"/>
                <a:cs typeface="+mn-cs"/>
              </a:rPr>
              <a:t>详细信息</a:t>
            </a:r>
            <a:endParaRPr lang="en-US" sz="1200">
              <a:solidFill>
                <a:srgbClr val="F49914"/>
              </a:solidFill>
              <a:effectLst/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 editAs="absolute">
    <xdr:from>
      <xdr:col>6</xdr:col>
      <xdr:colOff>2266950</xdr:colOff>
      <xdr:row>0</xdr:row>
      <xdr:rowOff>180973</xdr:rowOff>
    </xdr:from>
    <xdr:to>
      <xdr:col>7</xdr:col>
      <xdr:colOff>38100</xdr:colOff>
      <xdr:row>0</xdr:row>
      <xdr:rowOff>665387</xdr:rowOff>
    </xdr:to>
    <xdr:grpSp>
      <xdr:nvGrpSpPr>
        <xdr:cNvPr id="30" name="开始" descr="&quot;&quot;" title="开始按钮">
          <a:hlinkClick xmlns:r="http://schemas.openxmlformats.org/officeDocument/2006/relationships" r:id="rId3"/>
        </xdr:cNvPr>
        <xdr:cNvGrpSpPr/>
      </xdr:nvGrpSpPr>
      <xdr:grpSpPr>
        <a:xfrm>
          <a:off x="8763000" y="180340"/>
          <a:ext cx="952500" cy="484505"/>
          <a:chOff x="9086850" y="466726"/>
          <a:chExt cx="952500" cy="484414"/>
        </a:xfrm>
      </xdr:grpSpPr>
      <xdr:pic>
        <xdr:nvPicPr>
          <xdr:cNvPr id="31" name="图片 30" descr="单击返回至开始表&#10;" title="开始按钮"/>
          <xdr:cNvPicPr>
            <a:picLocks noChangeAspect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>
        <xdr:nvSpPr>
          <xdr:cNvPr id="32" name="文本框 31"/>
          <xdr:cNvSpPr txBox="1"/>
        </xdr:nvSpPr>
        <xdr:spPr>
          <a:xfrm>
            <a:off x="9342912" y="504825"/>
            <a:ext cx="461665" cy="3811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开始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1</xdr:col>
      <xdr:colOff>695325</xdr:colOff>
      <xdr:row>17</xdr:row>
      <xdr:rowOff>57150</xdr:rowOff>
    </xdr:from>
    <xdr:to>
      <xdr:col>2</xdr:col>
      <xdr:colOff>466697</xdr:colOff>
      <xdr:row>21</xdr:row>
      <xdr:rowOff>7609</xdr:rowOff>
    </xdr:to>
    <xdr:grpSp>
      <xdr:nvGrpSpPr>
        <xdr:cNvPr id="33" name="组 14" descr="&quot;&quot;" title="个人信息按钮">
          <a:hlinkClick xmlns:r="http://schemas.openxmlformats.org/officeDocument/2006/relationships" r:id="rId5"/>
        </xdr:cNvPr>
        <xdr:cNvGrpSpPr/>
      </xdr:nvGrpSpPr>
      <xdr:grpSpPr>
        <a:xfrm>
          <a:off x="1123950" y="5467350"/>
          <a:ext cx="1447165" cy="635635"/>
          <a:chOff x="904875" y="2057400"/>
          <a:chExt cx="1447772" cy="598159"/>
        </a:xfrm>
      </xdr:grpSpPr>
      <xdr:pic>
        <xdr:nvPicPr>
          <xdr:cNvPr id="34" name="图片 33" descr="&quot;&quot;" title="个人信息按钮"/>
          <xdr:cNvPicPr>
            <a:picLocks noChangeAspect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>
        <xdr:nvSpPr>
          <xdr:cNvPr id="35" name="文本框 34"/>
          <xdr:cNvSpPr txBox="1"/>
        </xdr:nvSpPr>
        <xdr:spPr>
          <a:xfrm>
            <a:off x="914386" y="2097781"/>
            <a:ext cx="1428750" cy="317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个人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923911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2</xdr:col>
      <xdr:colOff>631965</xdr:colOff>
      <xdr:row>17</xdr:row>
      <xdr:rowOff>57150</xdr:rowOff>
    </xdr:from>
    <xdr:to>
      <xdr:col>2</xdr:col>
      <xdr:colOff>2083547</xdr:colOff>
      <xdr:row>21</xdr:row>
      <xdr:rowOff>7609</xdr:rowOff>
    </xdr:to>
    <xdr:grpSp>
      <xdr:nvGrpSpPr>
        <xdr:cNvPr id="37" name="组 18" descr="&quot;&quot;" title="差旅详细信息按钮">
          <a:hlinkClick xmlns:r="http://schemas.openxmlformats.org/officeDocument/2006/relationships" r:id="rId7"/>
        </xdr:cNvPr>
        <xdr:cNvGrpSpPr/>
      </xdr:nvGrpSpPr>
      <xdr:grpSpPr>
        <a:xfrm>
          <a:off x="2736850" y="5467350"/>
          <a:ext cx="1451610" cy="635635"/>
          <a:chOff x="2493150" y="2035950"/>
          <a:chExt cx="1451582" cy="598159"/>
        </a:xfrm>
      </xdr:grpSpPr>
      <xdr:pic>
        <xdr:nvPicPr>
          <xdr:cNvPr id="38" name="图片 37" descr="&quot;&quot;" title="差旅详细信息按钮"/>
          <xdr:cNvPicPr>
            <a:picLocks noChangeAspect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>
        <xdr:nvSpPr>
          <xdr:cNvPr id="39" name="文本框 38"/>
          <xdr:cNvSpPr txBox="1"/>
        </xdr:nvSpPr>
        <xdr:spPr>
          <a:xfrm>
            <a:off x="2505061" y="2088828"/>
            <a:ext cx="1428750" cy="3590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旅程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0" name="文本框 39"/>
          <xdr:cNvSpPr txBox="1"/>
        </xdr:nvSpPr>
        <xdr:spPr>
          <a:xfrm>
            <a:off x="251458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</a:p>
        </xdr:txBody>
      </xdr:sp>
    </xdr:grpSp>
    <xdr:clientData/>
  </xdr:twoCellAnchor>
  <xdr:twoCellAnchor>
    <xdr:from>
      <xdr:col>2</xdr:col>
      <xdr:colOff>2248815</xdr:colOff>
      <xdr:row>17</xdr:row>
      <xdr:rowOff>57150</xdr:rowOff>
    </xdr:from>
    <xdr:to>
      <xdr:col>5</xdr:col>
      <xdr:colOff>981962</xdr:colOff>
      <xdr:row>21</xdr:row>
      <xdr:rowOff>7609</xdr:rowOff>
    </xdr:to>
    <xdr:grpSp>
      <xdr:nvGrpSpPr>
        <xdr:cNvPr id="41" name="组 22" descr="&quot;&quot;" title="酒店和活动详细信息按钮"/>
        <xdr:cNvGrpSpPr/>
      </xdr:nvGrpSpPr>
      <xdr:grpSpPr>
        <a:xfrm>
          <a:off x="4353560" y="5467350"/>
          <a:ext cx="1447800" cy="635635"/>
          <a:chOff x="4112393" y="2033550"/>
          <a:chExt cx="1447772" cy="598159"/>
        </a:xfrm>
      </xdr:grpSpPr>
      <xdr:pic>
        <xdr:nvPicPr>
          <xdr:cNvPr id="42" name="图片 41" descr="&quot;&quot;" title="酒店详细信息按钮"/>
          <xdr:cNvPicPr>
            <a:picLocks noChangeAspect="1"/>
          </xdr:cNvPicPr>
        </xdr:nvPicPr>
        <xdr:blipFill>
          <a:blip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>
        <xdr:nvSpPr>
          <xdr:cNvPr id="43" name="文本框 42"/>
          <xdr:cNvSpPr txBox="1"/>
        </xdr:nvSpPr>
        <xdr:spPr>
          <a:xfrm>
            <a:off x="4121904" y="2070918"/>
            <a:ext cx="1428750" cy="3387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酒店和活动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4" name="文本框 43"/>
          <xdr:cNvSpPr txBox="1"/>
        </xdr:nvSpPr>
        <xdr:spPr>
          <a:xfrm>
            <a:off x="4131429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5</xdr:col>
      <xdr:colOff>1147230</xdr:colOff>
      <xdr:row>17</xdr:row>
      <xdr:rowOff>57150</xdr:rowOff>
    </xdr:from>
    <xdr:to>
      <xdr:col>6</xdr:col>
      <xdr:colOff>910982</xdr:colOff>
      <xdr:row>21</xdr:row>
      <xdr:rowOff>7609</xdr:rowOff>
    </xdr:to>
    <xdr:grpSp>
      <xdr:nvGrpSpPr>
        <xdr:cNvPr id="45" name="租车" descr="&quot;&quot;" title="租车按钮">
          <a:hlinkClick xmlns:r="http://schemas.openxmlformats.org/officeDocument/2006/relationships" r:id="rId10"/>
        </xdr:cNvPr>
        <xdr:cNvGrpSpPr/>
      </xdr:nvGrpSpPr>
      <xdr:grpSpPr>
        <a:xfrm>
          <a:off x="5966460" y="5467350"/>
          <a:ext cx="1440180" cy="635635"/>
          <a:chOff x="5706630" y="2040675"/>
          <a:chExt cx="1440152" cy="598159"/>
        </a:xfrm>
      </xdr:grpSpPr>
      <xdr:pic>
        <xdr:nvPicPr>
          <xdr:cNvPr id="46" name="图片 45" descr="&quot;&quot;" title="租车信息按钮"/>
          <xdr:cNvPicPr>
            <a:picLocks noChangeAspect="1"/>
          </xdr:cNvPicPr>
        </xdr:nvPicPr>
        <xdr:blipFill>
          <a:blip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>
        <xdr:nvSpPr>
          <xdr:cNvPr id="47" name="文本框 46"/>
          <xdr:cNvSpPr txBox="1"/>
        </xdr:nvSpPr>
        <xdr:spPr>
          <a:xfrm>
            <a:off x="5712331" y="2088827"/>
            <a:ext cx="1428750" cy="3368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租车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8" name="文本框 47"/>
          <xdr:cNvSpPr txBox="1"/>
        </xdr:nvSpPr>
        <xdr:spPr>
          <a:xfrm>
            <a:off x="572185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6</xdr:col>
      <xdr:colOff>1076250</xdr:colOff>
      <xdr:row>17</xdr:row>
      <xdr:rowOff>57150</xdr:rowOff>
    </xdr:from>
    <xdr:to>
      <xdr:col>6</xdr:col>
      <xdr:colOff>2524022</xdr:colOff>
      <xdr:row>21</xdr:row>
      <xdr:rowOff>11418</xdr:rowOff>
    </xdr:to>
    <xdr:grpSp>
      <xdr:nvGrpSpPr>
        <xdr:cNvPr id="49" name="紧急详细信息" title="紧急详细信息按钮">
          <a:hlinkClick xmlns:r="http://schemas.openxmlformats.org/officeDocument/2006/relationships" r:id="rId12"/>
        </xdr:cNvPr>
        <xdr:cNvGrpSpPr/>
      </xdr:nvGrpSpPr>
      <xdr:grpSpPr>
        <a:xfrm>
          <a:off x="7571740" y="5467350"/>
          <a:ext cx="1447800" cy="639445"/>
          <a:chOff x="7458000" y="2028750"/>
          <a:chExt cx="1447772" cy="601968"/>
        </a:xfrm>
      </xdr:grpSpPr>
      <xdr:pic>
        <xdr:nvPicPr>
          <xdr:cNvPr id="50" name="图片 49" descr="&quot;&quot;" title="紧急详细信息"/>
          <xdr:cNvPicPr>
            <a:picLocks noChangeAspect="1"/>
          </xdr:cNvPicPr>
        </xdr:nvPicPr>
        <xdr:blipFill>
          <a:blip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>
        <xdr:nvSpPr>
          <xdr:cNvPr id="51" name="文本框 50"/>
          <xdr:cNvSpPr txBox="1"/>
        </xdr:nvSpPr>
        <xdr:spPr>
          <a:xfrm>
            <a:off x="7467511" y="2070892"/>
            <a:ext cx="1428750" cy="343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紧急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52" name="文本框 51"/>
          <xdr:cNvSpPr txBox="1"/>
        </xdr:nvSpPr>
        <xdr:spPr>
          <a:xfrm>
            <a:off x="747703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409575</xdr:colOff>
      <xdr:row>1</xdr:row>
      <xdr:rowOff>0</xdr:rowOff>
    </xdr:to>
    <xdr:pic>
      <xdr:nvPicPr>
        <xdr:cNvPr id="2" name="页眉图形" descr="在弯曲路面上驶向城市的汽车图片" title="租车图形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05800" cy="2000250"/>
        </a:xfrm>
        <a:prstGeom prst="rect">
          <a:avLst/>
        </a:prstGeom>
      </xdr:spPr>
    </xdr:pic>
    <xdr:clientData/>
  </xdr:twoCellAnchor>
  <xdr:twoCellAnchor editAs="absolute">
    <xdr:from>
      <xdr:col>3</xdr:col>
      <xdr:colOff>138113</xdr:colOff>
      <xdr:row>0</xdr:row>
      <xdr:rowOff>285750</xdr:rowOff>
    </xdr:from>
    <xdr:to>
      <xdr:col>3</xdr:col>
      <xdr:colOff>2433638</xdr:colOff>
      <xdr:row>0</xdr:row>
      <xdr:rowOff>1190625</xdr:rowOff>
    </xdr:to>
    <xdr:grpSp>
      <xdr:nvGrpSpPr>
        <xdr:cNvPr id="10" name="租车信息" descr="&quot;&quot;" title="租车信息"/>
        <xdr:cNvGrpSpPr/>
      </xdr:nvGrpSpPr>
      <xdr:grpSpPr>
        <a:xfrm>
          <a:off x="3004820" y="285750"/>
          <a:ext cx="2295525" cy="904875"/>
          <a:chOff x="4086225" y="381000"/>
          <a:chExt cx="2390775" cy="991579"/>
        </a:xfrm>
      </xdr:grpSpPr>
      <xdr:pic>
        <xdr:nvPicPr>
          <xdr:cNvPr id="11" name="标题图案" descr="&quot;&quot;" title="租车信息"/>
          <xdr:cNvPicPr>
            <a:picLocks noChangeAspect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>
        <xdr:nvSpPr>
          <xdr:cNvPr id="12" name="标题"/>
          <xdr:cNvSpPr txBox="1"/>
        </xdr:nvSpPr>
        <xdr:spPr>
          <a:xfrm>
            <a:off x="4171949" y="514350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zh-CN" altLang="en-US" sz="3200">
                <a:solidFill>
                  <a:srgbClr val="F49914"/>
                </a:solidFill>
                <a:latin typeface="Microsoft YaHei UI" pitchFamily="34" charset="-122"/>
                <a:ea typeface="Microsoft YaHei UI" pitchFamily="34" charset="-122"/>
              </a:rPr>
              <a:t>租车</a:t>
            </a:r>
            <a:endParaRPr lang="en-US" sz="3200">
              <a:solidFill>
                <a:srgbClr val="F49914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13" name="副标题"/>
          <xdr:cNvSpPr txBox="1"/>
        </xdr:nvSpPr>
        <xdr:spPr>
          <a:xfrm>
            <a:off x="4994877" y="922100"/>
            <a:ext cx="512876" cy="3796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zh-CN" altLang="en-US" sz="1200">
                <a:solidFill>
                  <a:srgbClr val="F49914"/>
                </a:solidFill>
                <a:effectLst/>
                <a:latin typeface="Microsoft YaHei UI" pitchFamily="34" charset="-122"/>
                <a:ea typeface="Microsoft YaHei UI" pitchFamily="34" charset="-122"/>
                <a:cs typeface="+mn-cs"/>
              </a:rPr>
              <a:t>信息</a:t>
            </a:r>
            <a:endParaRPr lang="en-US" sz="1200">
              <a:solidFill>
                <a:srgbClr val="F49914"/>
              </a:solidFill>
              <a:effectLst/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 editAs="absolute">
    <xdr:from>
      <xdr:col>4</xdr:col>
      <xdr:colOff>171450</xdr:colOff>
      <xdr:row>0</xdr:row>
      <xdr:rowOff>390525</xdr:rowOff>
    </xdr:from>
    <xdr:to>
      <xdr:col>5</xdr:col>
      <xdr:colOff>209550</xdr:colOff>
      <xdr:row>0</xdr:row>
      <xdr:rowOff>874939</xdr:rowOff>
    </xdr:to>
    <xdr:grpSp>
      <xdr:nvGrpSpPr>
        <xdr:cNvPr id="37" name="开始" descr="&quot;&quot;" title="开始按钮">
          <a:hlinkClick xmlns:r="http://schemas.openxmlformats.org/officeDocument/2006/relationships" r:id="rId3"/>
        </xdr:cNvPr>
        <xdr:cNvGrpSpPr/>
      </xdr:nvGrpSpPr>
      <xdr:grpSpPr>
        <a:xfrm>
          <a:off x="7153275" y="390525"/>
          <a:ext cx="952500" cy="483870"/>
          <a:chOff x="9086850" y="466726"/>
          <a:chExt cx="952500" cy="484414"/>
        </a:xfrm>
      </xdr:grpSpPr>
      <xdr:pic>
        <xdr:nvPicPr>
          <xdr:cNvPr id="38" name="图片 37" descr="单击返回至开始表&#10;" title="开始按钮"/>
          <xdr:cNvPicPr>
            <a:picLocks noChangeAspect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>
        <xdr:nvSpPr>
          <xdr:cNvPr id="39" name="文本框 38"/>
          <xdr:cNvSpPr txBox="1"/>
        </xdr:nvSpPr>
        <xdr:spPr>
          <a:xfrm>
            <a:off x="9342912" y="504825"/>
            <a:ext cx="461665" cy="3811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开始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0</xdr:col>
      <xdr:colOff>276225</xdr:colOff>
      <xdr:row>14</xdr:row>
      <xdr:rowOff>123825</xdr:rowOff>
    </xdr:from>
    <xdr:to>
      <xdr:col>2</xdr:col>
      <xdr:colOff>390497</xdr:colOff>
      <xdr:row>18</xdr:row>
      <xdr:rowOff>74284</xdr:rowOff>
    </xdr:to>
    <xdr:grpSp>
      <xdr:nvGrpSpPr>
        <xdr:cNvPr id="40" name="组 14" descr="&quot;&quot;" title="个人信息按钮">
          <a:hlinkClick xmlns:r="http://schemas.openxmlformats.org/officeDocument/2006/relationships" r:id="rId5"/>
        </xdr:cNvPr>
        <xdr:cNvGrpSpPr/>
      </xdr:nvGrpSpPr>
      <xdr:grpSpPr>
        <a:xfrm>
          <a:off x="276225" y="5210175"/>
          <a:ext cx="1447165" cy="635635"/>
          <a:chOff x="904875" y="2057400"/>
          <a:chExt cx="1447772" cy="598159"/>
        </a:xfrm>
      </xdr:grpSpPr>
      <xdr:pic>
        <xdr:nvPicPr>
          <xdr:cNvPr id="41" name="图片 40" descr="&quot;&quot;" title="个人信息按钮"/>
          <xdr:cNvPicPr>
            <a:picLocks noChangeAspect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>
        <xdr:nvSpPr>
          <xdr:cNvPr id="42" name="文本框 41"/>
          <xdr:cNvSpPr txBox="1"/>
        </xdr:nvSpPr>
        <xdr:spPr>
          <a:xfrm>
            <a:off x="914386" y="2097781"/>
            <a:ext cx="1428750" cy="3357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个人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3" name="文本框 42"/>
          <xdr:cNvSpPr txBox="1"/>
        </xdr:nvSpPr>
        <xdr:spPr>
          <a:xfrm>
            <a:off x="923911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2</xdr:col>
      <xdr:colOff>555765</xdr:colOff>
      <xdr:row>14</xdr:row>
      <xdr:rowOff>123825</xdr:rowOff>
    </xdr:from>
    <xdr:to>
      <xdr:col>3</xdr:col>
      <xdr:colOff>473822</xdr:colOff>
      <xdr:row>18</xdr:row>
      <xdr:rowOff>74284</xdr:rowOff>
    </xdr:to>
    <xdr:grpSp>
      <xdr:nvGrpSpPr>
        <xdr:cNvPr id="44" name="组 18" descr="&quot;&quot;" title="差旅详细信息按钮">
          <a:hlinkClick xmlns:r="http://schemas.openxmlformats.org/officeDocument/2006/relationships" r:id="rId7"/>
        </xdr:cNvPr>
        <xdr:cNvGrpSpPr/>
      </xdr:nvGrpSpPr>
      <xdr:grpSpPr>
        <a:xfrm>
          <a:off x="1889125" y="5210175"/>
          <a:ext cx="1451610" cy="635635"/>
          <a:chOff x="2493150" y="2035950"/>
          <a:chExt cx="1451582" cy="598159"/>
        </a:xfrm>
      </xdr:grpSpPr>
      <xdr:pic>
        <xdr:nvPicPr>
          <xdr:cNvPr id="45" name="图片 44" descr="&quot;&quot;" title="差旅详细信息按钮"/>
          <xdr:cNvPicPr>
            <a:picLocks noChangeAspect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>
        <xdr:nvSpPr>
          <xdr:cNvPr id="46" name="文本框 45"/>
          <xdr:cNvSpPr txBox="1"/>
        </xdr:nvSpPr>
        <xdr:spPr>
          <a:xfrm>
            <a:off x="2505061" y="2070919"/>
            <a:ext cx="1428750" cy="3590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旅程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7" name="文本框 46"/>
          <xdr:cNvSpPr txBox="1"/>
        </xdr:nvSpPr>
        <xdr:spPr>
          <a:xfrm>
            <a:off x="251458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</a:p>
        </xdr:txBody>
      </xdr:sp>
    </xdr:grpSp>
    <xdr:clientData/>
  </xdr:twoCellAnchor>
  <xdr:twoCellAnchor>
    <xdr:from>
      <xdr:col>3</xdr:col>
      <xdr:colOff>639090</xdr:colOff>
      <xdr:row>14</xdr:row>
      <xdr:rowOff>123825</xdr:rowOff>
    </xdr:from>
    <xdr:to>
      <xdr:col>3</xdr:col>
      <xdr:colOff>2086862</xdr:colOff>
      <xdr:row>18</xdr:row>
      <xdr:rowOff>74284</xdr:rowOff>
    </xdr:to>
    <xdr:grpSp>
      <xdr:nvGrpSpPr>
        <xdr:cNvPr id="48" name="组 22" descr="&quot;&quot;" title="酒店和活动详细信息按钮">
          <a:hlinkClick xmlns:r="http://schemas.openxmlformats.org/officeDocument/2006/relationships" r:id="rId9"/>
        </xdr:cNvPr>
        <xdr:cNvGrpSpPr/>
      </xdr:nvGrpSpPr>
      <xdr:grpSpPr>
        <a:xfrm>
          <a:off x="3505835" y="5210175"/>
          <a:ext cx="1447800" cy="635635"/>
          <a:chOff x="4112393" y="2033550"/>
          <a:chExt cx="1447772" cy="598159"/>
        </a:xfrm>
      </xdr:grpSpPr>
      <xdr:pic>
        <xdr:nvPicPr>
          <xdr:cNvPr id="49" name="图片 48" descr="&quot;&quot;" title="酒店详细信息按钮"/>
          <xdr:cNvPicPr>
            <a:picLocks noChangeAspect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>
        <xdr:nvSpPr>
          <xdr:cNvPr id="50" name="文本框 49"/>
          <xdr:cNvSpPr txBox="1"/>
        </xdr:nvSpPr>
        <xdr:spPr>
          <a:xfrm>
            <a:off x="4121904" y="2070918"/>
            <a:ext cx="1428750" cy="3387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酒店和活动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4131429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3</xdr:col>
      <xdr:colOff>2252130</xdr:colOff>
      <xdr:row>14</xdr:row>
      <xdr:rowOff>123825</xdr:rowOff>
    </xdr:from>
    <xdr:to>
      <xdr:col>3</xdr:col>
      <xdr:colOff>3692282</xdr:colOff>
      <xdr:row>18</xdr:row>
      <xdr:rowOff>74284</xdr:rowOff>
    </xdr:to>
    <xdr:grpSp>
      <xdr:nvGrpSpPr>
        <xdr:cNvPr id="52" name="租车" descr="&quot;&quot;" title="租车按钮"/>
        <xdr:cNvGrpSpPr/>
      </xdr:nvGrpSpPr>
      <xdr:grpSpPr>
        <a:xfrm>
          <a:off x="5118735" y="5210175"/>
          <a:ext cx="1440180" cy="635635"/>
          <a:chOff x="5706630" y="2040675"/>
          <a:chExt cx="1440152" cy="598159"/>
        </a:xfrm>
      </xdr:grpSpPr>
      <xdr:pic>
        <xdr:nvPicPr>
          <xdr:cNvPr id="53" name="图片 52" descr="&quot;&quot;" title="租车信息按钮"/>
          <xdr:cNvPicPr>
            <a:picLocks noChangeAspect="1"/>
          </xdr:cNvPicPr>
        </xdr:nvPicPr>
        <xdr:blipFill>
          <a:blip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>
        <xdr:nvSpPr>
          <xdr:cNvPr id="54" name="文本框 53"/>
          <xdr:cNvSpPr txBox="1"/>
        </xdr:nvSpPr>
        <xdr:spPr>
          <a:xfrm>
            <a:off x="5712331" y="2088827"/>
            <a:ext cx="1428750" cy="3548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租车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55" name="文本框 54"/>
          <xdr:cNvSpPr txBox="1"/>
        </xdr:nvSpPr>
        <xdr:spPr>
          <a:xfrm>
            <a:off x="572185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3</xdr:col>
      <xdr:colOff>3857550</xdr:colOff>
      <xdr:row>14</xdr:row>
      <xdr:rowOff>123825</xdr:rowOff>
    </xdr:from>
    <xdr:to>
      <xdr:col>5</xdr:col>
      <xdr:colOff>276122</xdr:colOff>
      <xdr:row>18</xdr:row>
      <xdr:rowOff>78093</xdr:rowOff>
    </xdr:to>
    <xdr:grpSp>
      <xdr:nvGrpSpPr>
        <xdr:cNvPr id="56" name="紧急详细信息" title="紧急详细信息按钮">
          <a:hlinkClick xmlns:r="http://schemas.openxmlformats.org/officeDocument/2006/relationships" r:id="rId12"/>
        </xdr:cNvPr>
        <xdr:cNvGrpSpPr/>
      </xdr:nvGrpSpPr>
      <xdr:grpSpPr>
        <a:xfrm>
          <a:off x="6724015" y="5210175"/>
          <a:ext cx="1447800" cy="639445"/>
          <a:chOff x="7458000" y="2028750"/>
          <a:chExt cx="1447772" cy="601968"/>
        </a:xfrm>
      </xdr:grpSpPr>
      <xdr:pic>
        <xdr:nvPicPr>
          <xdr:cNvPr id="57" name="图片 56" descr="&quot;&quot;" title="紧急详细信息"/>
          <xdr:cNvPicPr>
            <a:picLocks noChangeAspect="1"/>
          </xdr:cNvPicPr>
        </xdr:nvPicPr>
        <xdr:blipFill>
          <a:blip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>
        <xdr:nvSpPr>
          <xdr:cNvPr id="58" name="文本框 57"/>
          <xdr:cNvSpPr txBox="1"/>
        </xdr:nvSpPr>
        <xdr:spPr>
          <a:xfrm>
            <a:off x="7467511" y="2079851"/>
            <a:ext cx="1428750" cy="3520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紧急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59" name="文本框 58"/>
          <xdr:cNvSpPr txBox="1"/>
        </xdr:nvSpPr>
        <xdr:spPr>
          <a:xfrm>
            <a:off x="747703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247650</xdr:colOff>
      <xdr:row>1</xdr:row>
      <xdr:rowOff>4736</xdr:rowOff>
    </xdr:to>
    <xdr:pic>
      <xdr:nvPicPr>
        <xdr:cNvPr id="2" name="页眉图形" descr="海洋上游艇图片" title="紧急详细信息图形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2128520"/>
        </a:xfrm>
        <a:prstGeom prst="rect">
          <a:avLst/>
        </a:prstGeom>
      </xdr:spPr>
    </xdr:pic>
    <xdr:clientData/>
  </xdr:twoCellAnchor>
  <xdr:twoCellAnchor editAs="absolute">
    <xdr:from>
      <xdr:col>2</xdr:col>
      <xdr:colOff>1738313</xdr:colOff>
      <xdr:row>0</xdr:row>
      <xdr:rowOff>209550</xdr:rowOff>
    </xdr:from>
    <xdr:to>
      <xdr:col>5</xdr:col>
      <xdr:colOff>709613</xdr:colOff>
      <xdr:row>0</xdr:row>
      <xdr:rowOff>1114425</xdr:rowOff>
    </xdr:to>
    <xdr:grpSp>
      <xdr:nvGrpSpPr>
        <xdr:cNvPr id="3" name="紧急" descr="&quot;&quot;" title="紧急详细信息"/>
        <xdr:cNvGrpSpPr/>
      </xdr:nvGrpSpPr>
      <xdr:grpSpPr>
        <a:xfrm>
          <a:off x="3881120" y="209550"/>
          <a:ext cx="2295525" cy="904875"/>
          <a:chOff x="4086225" y="381000"/>
          <a:chExt cx="2390775" cy="991579"/>
        </a:xfrm>
      </xdr:grpSpPr>
      <xdr:pic>
        <xdr:nvPicPr>
          <xdr:cNvPr id="4" name="标题图案" descr="&quot;&quot;" title="紧急详细信息"/>
          <xdr:cNvPicPr>
            <a:picLocks noChangeAspect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>
        <xdr:nvSpPr>
          <xdr:cNvPr id="5" name="标题"/>
          <xdr:cNvSpPr txBox="1"/>
        </xdr:nvSpPr>
        <xdr:spPr>
          <a:xfrm>
            <a:off x="4171950" y="462162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zh-CN" altLang="en-US" sz="3200">
                <a:solidFill>
                  <a:srgbClr val="F49914"/>
                </a:solidFill>
                <a:latin typeface="Microsoft YaHei UI" pitchFamily="34" charset="-122"/>
                <a:ea typeface="Microsoft YaHei UI" pitchFamily="34" charset="-122"/>
              </a:rPr>
              <a:t>紧急</a:t>
            </a:r>
            <a:endParaRPr lang="en-US" sz="3200">
              <a:solidFill>
                <a:srgbClr val="F49914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6" name="副标题"/>
          <xdr:cNvSpPr txBox="1"/>
        </xdr:nvSpPr>
        <xdr:spPr>
          <a:xfrm>
            <a:off x="4810436" y="963852"/>
            <a:ext cx="833423" cy="3796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zh-CN" altLang="en-US" sz="1200">
                <a:solidFill>
                  <a:srgbClr val="F49914"/>
                </a:solidFill>
                <a:effectLst/>
                <a:latin typeface="Microsoft YaHei UI" pitchFamily="34" charset="-122"/>
                <a:ea typeface="Microsoft YaHei UI" pitchFamily="34" charset="-122"/>
                <a:cs typeface="+mn-cs"/>
              </a:rPr>
              <a:t>详细信息</a:t>
            </a:r>
            <a:endParaRPr lang="en-US" sz="1200">
              <a:solidFill>
                <a:srgbClr val="F49914"/>
              </a:solidFill>
              <a:effectLst/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 editAs="absolute">
    <xdr:from>
      <xdr:col>6</xdr:col>
      <xdr:colOff>1419225</xdr:colOff>
      <xdr:row>0</xdr:row>
      <xdr:rowOff>352425</xdr:rowOff>
    </xdr:from>
    <xdr:to>
      <xdr:col>7</xdr:col>
      <xdr:colOff>447675</xdr:colOff>
      <xdr:row>0</xdr:row>
      <xdr:rowOff>836839</xdr:rowOff>
    </xdr:to>
    <xdr:grpSp>
      <xdr:nvGrpSpPr>
        <xdr:cNvPr id="30" name="开始" descr="&quot;&quot;" title="开始按钮">
          <a:hlinkClick xmlns:r="http://schemas.openxmlformats.org/officeDocument/2006/relationships" r:id="rId3"/>
        </xdr:cNvPr>
        <xdr:cNvGrpSpPr/>
      </xdr:nvGrpSpPr>
      <xdr:grpSpPr>
        <a:xfrm>
          <a:off x="8696325" y="352425"/>
          <a:ext cx="952500" cy="483870"/>
          <a:chOff x="9086850" y="466726"/>
          <a:chExt cx="952500" cy="484414"/>
        </a:xfrm>
      </xdr:grpSpPr>
      <xdr:pic>
        <xdr:nvPicPr>
          <xdr:cNvPr id="31" name="图片 30" descr="单击返回至开始表&#10;" title="开始按钮"/>
          <xdr:cNvPicPr>
            <a:picLocks noChangeAspect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>
        <xdr:nvSpPr>
          <xdr:cNvPr id="32" name="文本框 31"/>
          <xdr:cNvSpPr txBox="1"/>
        </xdr:nvSpPr>
        <xdr:spPr>
          <a:xfrm>
            <a:off x="9342912" y="514350"/>
            <a:ext cx="461665" cy="3811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开始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1</xdr:col>
      <xdr:colOff>381000</xdr:colOff>
      <xdr:row>12</xdr:row>
      <xdr:rowOff>95250</xdr:rowOff>
    </xdr:from>
    <xdr:to>
      <xdr:col>2</xdr:col>
      <xdr:colOff>295247</xdr:colOff>
      <xdr:row>16</xdr:row>
      <xdr:rowOff>45709</xdr:rowOff>
    </xdr:to>
    <xdr:grpSp>
      <xdr:nvGrpSpPr>
        <xdr:cNvPr id="33" name="组 14" descr="&quot;&quot;" title="个人信息按钮">
          <a:hlinkClick xmlns:r="http://schemas.openxmlformats.org/officeDocument/2006/relationships" r:id="rId5"/>
        </xdr:cNvPr>
        <xdr:cNvGrpSpPr/>
      </xdr:nvGrpSpPr>
      <xdr:grpSpPr>
        <a:xfrm>
          <a:off x="990600" y="4848225"/>
          <a:ext cx="1447165" cy="635635"/>
          <a:chOff x="904875" y="2057400"/>
          <a:chExt cx="1447772" cy="598159"/>
        </a:xfrm>
      </xdr:grpSpPr>
      <xdr:pic>
        <xdr:nvPicPr>
          <xdr:cNvPr id="34" name="图片 33" descr="&quot;&quot;" title="个人信息按钮"/>
          <xdr:cNvPicPr>
            <a:picLocks noChangeAspect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>
        <xdr:nvSpPr>
          <xdr:cNvPr id="35" name="文本框 34"/>
          <xdr:cNvSpPr txBox="1"/>
        </xdr:nvSpPr>
        <xdr:spPr>
          <a:xfrm>
            <a:off x="914386" y="2097781"/>
            <a:ext cx="1428750" cy="326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个人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923911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2</xdr:col>
      <xdr:colOff>460515</xdr:colOff>
      <xdr:row>12</xdr:row>
      <xdr:rowOff>95250</xdr:rowOff>
    </xdr:from>
    <xdr:to>
      <xdr:col>2</xdr:col>
      <xdr:colOff>1912097</xdr:colOff>
      <xdr:row>16</xdr:row>
      <xdr:rowOff>45709</xdr:rowOff>
    </xdr:to>
    <xdr:grpSp>
      <xdr:nvGrpSpPr>
        <xdr:cNvPr id="37" name="组 18" descr="&quot;&quot;" title="差旅详细信息按钮">
          <a:hlinkClick xmlns:r="http://schemas.openxmlformats.org/officeDocument/2006/relationships" r:id="rId7"/>
        </xdr:cNvPr>
        <xdr:cNvGrpSpPr/>
      </xdr:nvGrpSpPr>
      <xdr:grpSpPr>
        <a:xfrm>
          <a:off x="2603500" y="4848225"/>
          <a:ext cx="1451610" cy="635635"/>
          <a:chOff x="2493150" y="2035950"/>
          <a:chExt cx="1451582" cy="598159"/>
        </a:xfrm>
      </xdr:grpSpPr>
      <xdr:pic>
        <xdr:nvPicPr>
          <xdr:cNvPr id="38" name="图片 37" descr="&quot;&quot;" title="差旅详细信息按钮"/>
          <xdr:cNvPicPr>
            <a:picLocks noChangeAspect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>
        <xdr:nvSpPr>
          <xdr:cNvPr id="39" name="文本框 38"/>
          <xdr:cNvSpPr txBox="1"/>
        </xdr:nvSpPr>
        <xdr:spPr>
          <a:xfrm>
            <a:off x="2505061" y="2097783"/>
            <a:ext cx="1428750" cy="3590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旅程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0" name="文本框 39"/>
          <xdr:cNvSpPr txBox="1"/>
        </xdr:nvSpPr>
        <xdr:spPr>
          <a:xfrm>
            <a:off x="251458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</a:p>
        </xdr:txBody>
      </xdr:sp>
    </xdr:grpSp>
    <xdr:clientData/>
  </xdr:twoCellAnchor>
  <xdr:twoCellAnchor>
    <xdr:from>
      <xdr:col>2</xdr:col>
      <xdr:colOff>2077365</xdr:colOff>
      <xdr:row>12</xdr:row>
      <xdr:rowOff>95250</xdr:rowOff>
    </xdr:from>
    <xdr:to>
      <xdr:col>5</xdr:col>
      <xdr:colOff>200912</xdr:colOff>
      <xdr:row>16</xdr:row>
      <xdr:rowOff>45709</xdr:rowOff>
    </xdr:to>
    <xdr:grpSp>
      <xdr:nvGrpSpPr>
        <xdr:cNvPr id="41" name="组 22" descr="&quot;&quot;" title="酒店和活动详细信息按钮">
          <a:hlinkClick xmlns:r="http://schemas.openxmlformats.org/officeDocument/2006/relationships" r:id="rId9"/>
        </xdr:cNvPr>
        <xdr:cNvGrpSpPr/>
      </xdr:nvGrpSpPr>
      <xdr:grpSpPr>
        <a:xfrm>
          <a:off x="4220210" y="4848225"/>
          <a:ext cx="1447800" cy="635635"/>
          <a:chOff x="4112393" y="2033550"/>
          <a:chExt cx="1447772" cy="598159"/>
        </a:xfrm>
      </xdr:grpSpPr>
      <xdr:pic>
        <xdr:nvPicPr>
          <xdr:cNvPr id="42" name="图片 41" descr="&quot;&quot;" title="酒店详细信息按钮"/>
          <xdr:cNvPicPr>
            <a:picLocks noChangeAspect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>
        <xdr:nvSpPr>
          <xdr:cNvPr id="43" name="文本框 42"/>
          <xdr:cNvSpPr txBox="1"/>
        </xdr:nvSpPr>
        <xdr:spPr>
          <a:xfrm>
            <a:off x="4121904" y="2079872"/>
            <a:ext cx="1428750" cy="3297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酒店和活动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4" name="文本框 43"/>
          <xdr:cNvSpPr txBox="1"/>
        </xdr:nvSpPr>
        <xdr:spPr>
          <a:xfrm>
            <a:off x="4131429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5</xdr:col>
      <xdr:colOff>366180</xdr:colOff>
      <xdr:row>12</xdr:row>
      <xdr:rowOff>95250</xdr:rowOff>
    </xdr:from>
    <xdr:to>
      <xdr:col>5</xdr:col>
      <xdr:colOff>1806332</xdr:colOff>
      <xdr:row>16</xdr:row>
      <xdr:rowOff>45709</xdr:rowOff>
    </xdr:to>
    <xdr:grpSp>
      <xdr:nvGrpSpPr>
        <xdr:cNvPr id="45" name="租车" descr="&quot;&quot;" title="租车按钮">
          <a:hlinkClick xmlns:r="http://schemas.openxmlformats.org/officeDocument/2006/relationships" r:id="rId11"/>
        </xdr:cNvPr>
        <xdr:cNvGrpSpPr/>
      </xdr:nvGrpSpPr>
      <xdr:grpSpPr>
        <a:xfrm>
          <a:off x="5833110" y="4848225"/>
          <a:ext cx="1440180" cy="635635"/>
          <a:chOff x="5706630" y="2040675"/>
          <a:chExt cx="1440152" cy="598159"/>
        </a:xfrm>
      </xdr:grpSpPr>
      <xdr:pic>
        <xdr:nvPicPr>
          <xdr:cNvPr id="46" name="图片 45" descr="&quot;&quot;" title="租车信息按钮"/>
          <xdr:cNvPicPr>
            <a:picLocks noChangeAspect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>
        <xdr:nvSpPr>
          <xdr:cNvPr id="47" name="文本框 46"/>
          <xdr:cNvSpPr txBox="1"/>
        </xdr:nvSpPr>
        <xdr:spPr>
          <a:xfrm>
            <a:off x="5712331" y="2088827"/>
            <a:ext cx="1428750" cy="3189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租车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48" name="文本框 47"/>
          <xdr:cNvSpPr txBox="1"/>
        </xdr:nvSpPr>
        <xdr:spPr>
          <a:xfrm>
            <a:off x="572185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  <xdr:twoCellAnchor>
    <xdr:from>
      <xdr:col>6</xdr:col>
      <xdr:colOff>161850</xdr:colOff>
      <xdr:row>12</xdr:row>
      <xdr:rowOff>95250</xdr:rowOff>
    </xdr:from>
    <xdr:to>
      <xdr:col>6</xdr:col>
      <xdr:colOff>1609622</xdr:colOff>
      <xdr:row>16</xdr:row>
      <xdr:rowOff>49518</xdr:rowOff>
    </xdr:to>
    <xdr:grpSp>
      <xdr:nvGrpSpPr>
        <xdr:cNvPr id="49" name="紧急详细信息" title="紧急详细信息按钮"/>
        <xdr:cNvGrpSpPr/>
      </xdr:nvGrpSpPr>
      <xdr:grpSpPr>
        <a:xfrm>
          <a:off x="7438390" y="4848225"/>
          <a:ext cx="1447800" cy="639445"/>
          <a:chOff x="7458000" y="2028750"/>
          <a:chExt cx="1447772" cy="601968"/>
        </a:xfrm>
      </xdr:grpSpPr>
      <xdr:pic>
        <xdr:nvPicPr>
          <xdr:cNvPr id="50" name="图片 49" descr="&quot;&quot;" title="紧急详细信息"/>
          <xdr:cNvPicPr>
            <a:picLocks noChangeAspect="1"/>
          </xdr:cNvPicPr>
        </xdr:nvPicPr>
        <xdr:blipFill>
          <a:blip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>
        <xdr:nvSpPr>
          <xdr:cNvPr id="51" name="文本框 50"/>
          <xdr:cNvSpPr txBox="1"/>
        </xdr:nvSpPr>
        <xdr:spPr>
          <a:xfrm>
            <a:off x="7467511" y="2061934"/>
            <a:ext cx="1428750" cy="3609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18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紧急</a:t>
            </a:r>
            <a:endParaRPr lang="en-US" sz="18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  <xdr:sp>
        <xdr:nvSpPr>
          <xdr:cNvPr id="52" name="文本框 51"/>
          <xdr:cNvSpPr txBox="1"/>
        </xdr:nvSpPr>
        <xdr:spPr>
          <a:xfrm>
            <a:off x="747703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zh-CN" altLang="en-US" sz="900">
                <a:solidFill>
                  <a:schemeClr val="bg1"/>
                </a:solidFill>
                <a:latin typeface="Microsoft YaHei UI" pitchFamily="34" charset="-122"/>
                <a:ea typeface="Microsoft YaHei UI" pitchFamily="34" charset="-122"/>
              </a:rPr>
              <a:t>详细信息</a:t>
            </a:r>
            <a:endParaRPr lang="en-US" sz="900">
              <a:solidFill>
                <a:schemeClr val="bg1"/>
              </a:solidFill>
              <a:latin typeface="Microsoft YaHei UI" pitchFamily="34" charset="-122"/>
              <a:ea typeface="Microsoft YaHei UI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Vacation Planner">
      <a:dk1>
        <a:sysClr val="windowText" lastClr="000000"/>
      </a:dk1>
      <a:lt1>
        <a:sysClr val="window" lastClr="FFFFFF"/>
      </a:lt1>
      <a:dk2>
        <a:srgbClr val="584232"/>
      </a:dk2>
      <a:lt2>
        <a:srgbClr val="FFFFFF"/>
      </a:lt2>
      <a:accent1>
        <a:srgbClr val="F49914"/>
      </a:accent1>
      <a:accent2>
        <a:srgbClr val="CB6628"/>
      </a:accent2>
      <a:accent3>
        <a:srgbClr val="EFDA18"/>
      </a:accent3>
      <a:accent4>
        <a:srgbClr val="8CA03C"/>
      </a:accent4>
      <a:accent5>
        <a:srgbClr val="1B587C"/>
      </a:accent5>
      <a:accent6>
        <a:srgbClr val="604878"/>
      </a:accent6>
      <a:hlink>
        <a:srgbClr val="1B587C"/>
      </a:hlink>
      <a:folHlink>
        <a:srgbClr val="604878"/>
      </a:folHlink>
    </a:clrScheme>
    <a:fontScheme name="Vacation Planner">
      <a:majorFont>
        <a:latin typeface="Freestyle Scrip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49914"/>
    <pageSetUpPr fitToPage="1"/>
  </sheetPr>
  <dimension ref="A27:Z34"/>
  <sheetViews>
    <sheetView showGridLines="0" tabSelected="1" topLeftCell="A21" workbookViewId="0">
      <selection activeCell="A1" sqref="A1"/>
    </sheetView>
  </sheetViews>
  <sheetFormatPr defaultColWidth="9" defaultRowHeight="13.5"/>
  <cols>
    <col min="1" max="1" width="4.28571428571429" style="2" customWidth="1"/>
    <col min="2" max="24" width="6" style="2" customWidth="1"/>
    <col min="25" max="25" width="3.14285714285714" style="2" customWidth="1"/>
    <col min="26" max="26" width="4.42857142857143" style="2" customWidth="1"/>
    <col min="27" max="16384" width="9.14285714285714" style="2"/>
  </cols>
  <sheetData>
    <row r="27" spans="1:2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1"/>
    </row>
    <row r="28" spans="1:2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1"/>
    </row>
    <row r="29" spans="1:2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1"/>
    </row>
    <row r="30" spans="1:2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1"/>
    </row>
    <row r="31" spans="1:2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1"/>
    </row>
    <row r="32" spans="1:2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1"/>
    </row>
    <row r="33" ht="12.75" customHeight="1" spans="1:26">
      <c r="A33" s="52"/>
      <c r="B33" s="53">
        <f>个人条目/个人计数</f>
        <v>1</v>
      </c>
      <c r="C33" s="54"/>
      <c r="D33" s="55"/>
      <c r="E33" s="56"/>
      <c r="F33" s="52"/>
      <c r="G33" s="53">
        <f ca="1">旅游条目/旅游计数</f>
        <v>0.65</v>
      </c>
      <c r="H33" s="54"/>
      <c r="I33" s="55"/>
      <c r="J33" s="52"/>
      <c r="K33" s="52"/>
      <c r="L33" s="59">
        <f ca="1">酒店条目/酒店计数</f>
        <v>0.538461538461538</v>
      </c>
      <c r="M33" s="60"/>
      <c r="N33" s="61"/>
      <c r="O33" s="52"/>
      <c r="P33" s="52"/>
      <c r="Q33" s="53">
        <f ca="1">IF(汽车租赁!D4="是",租车条目/租车计数,1)</f>
        <v>0.285714285714286</v>
      </c>
      <c r="R33" s="54"/>
      <c r="S33" s="55"/>
      <c r="T33" s="62"/>
      <c r="U33" s="52"/>
      <c r="V33" s="59">
        <f ca="1">紧急条目/紧急计数</f>
        <v>0.625</v>
      </c>
      <c r="W33" s="60"/>
      <c r="X33" s="61"/>
      <c r="Y33" s="52"/>
      <c r="Z33" s="1"/>
    </row>
    <row r="34" ht="21" customHeight="1" spans="1:26">
      <c r="A34" s="52"/>
      <c r="B34" s="57" t="str">
        <f>TEXT(B33,"0% ""完成""")</f>
        <v>100% 完成</v>
      </c>
      <c r="C34" s="57"/>
      <c r="D34" s="57"/>
      <c r="E34" s="56"/>
      <c r="F34" s="52"/>
      <c r="G34" s="58" t="str">
        <f ca="1">TEXT(G33,"0% ""完成""")</f>
        <v>65% 完成</v>
      </c>
      <c r="H34" s="58"/>
      <c r="I34" s="58"/>
      <c r="J34" s="52"/>
      <c r="K34" s="52"/>
      <c r="L34" s="58" t="str">
        <f ca="1">TEXT(L33,"0% ""完成""")</f>
        <v>54% 完成</v>
      </c>
      <c r="M34" s="58"/>
      <c r="N34" s="58"/>
      <c r="O34" s="52"/>
      <c r="P34" s="52"/>
      <c r="Q34" s="58" t="str">
        <f ca="1">TEXT(Q33,"0% ""完成""")</f>
        <v>29% 完成</v>
      </c>
      <c r="R34" s="58"/>
      <c r="S34" s="58"/>
      <c r="T34" s="52"/>
      <c r="U34" s="52"/>
      <c r="V34" s="58" t="str">
        <f ca="1">TEXT(V33,"0% ""完成""")</f>
        <v>63% 完成</v>
      </c>
      <c r="W34" s="58"/>
      <c r="X34" s="58"/>
      <c r="Y34" s="52"/>
      <c r="Z34" s="1"/>
    </row>
  </sheetData>
  <mergeCells count="10">
    <mergeCell ref="B33:D33"/>
    <mergeCell ref="G33:I33"/>
    <mergeCell ref="L33:N33"/>
    <mergeCell ref="Q33:S33"/>
    <mergeCell ref="V33:X33"/>
    <mergeCell ref="B34:D34"/>
    <mergeCell ref="G34:I34"/>
    <mergeCell ref="L34:N34"/>
    <mergeCell ref="Q34:S34"/>
    <mergeCell ref="V34:X34"/>
  </mergeCells>
  <pageMargins left="0.25" right="0.25" top="0.75" bottom="0.75" header="0.3" footer="0.3"/>
  <pageSetup paperSize="1" scale="95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E4A078"/>
    <pageSetUpPr fitToPage="1"/>
  </sheetPr>
  <dimension ref="A1:E18"/>
  <sheetViews>
    <sheetView showGridLines="0" topLeftCell="A5" workbookViewId="0">
      <selection activeCell="B4" sqref="B4"/>
    </sheetView>
  </sheetViews>
  <sheetFormatPr defaultColWidth="9" defaultRowHeight="13.5" outlineLevelCol="4"/>
  <cols>
    <col min="1" max="1" width="15.4285714285714" style="2" customWidth="1"/>
    <col min="2" max="2" width="42.8571428571429" style="2" customWidth="1"/>
    <col min="3" max="3" width="15.7142857142857" style="2" customWidth="1"/>
    <col min="4" max="4" width="23.4285714285714" style="2" customWidth="1"/>
    <col min="5" max="5" width="33" style="2" customWidth="1"/>
    <col min="6" max="16384" width="9.14285714285714" style="2"/>
  </cols>
  <sheetData>
    <row r="1" ht="179.25" customHeight="1" spans="1:3">
      <c r="A1" s="3"/>
      <c r="B1" s="3"/>
      <c r="C1" s="3"/>
    </row>
    <row r="3" ht="36" customHeight="1" spans="1:5">
      <c r="A3" s="16" t="str">
        <f>IF(COUNTA(B4:B8)&lt;1,"*","")</f>
        <v/>
      </c>
      <c r="B3" s="4" t="s">
        <v>0</v>
      </c>
      <c r="C3" s="6" t="str">
        <f>IF(E3="",1,"")</f>
        <v/>
      </c>
      <c r="D3" s="4" t="s">
        <v>1</v>
      </c>
      <c r="E3" s="44" t="s">
        <v>2</v>
      </c>
    </row>
    <row r="4" ht="18" customHeight="1" spans="1:5">
      <c r="A4" s="45"/>
      <c r="B4" s="7" t="s">
        <v>3</v>
      </c>
      <c r="C4" s="19"/>
      <c r="E4" s="39"/>
    </row>
    <row r="5" ht="18" customHeight="1" spans="1:5">
      <c r="A5" s="45"/>
      <c r="B5" s="10" t="s">
        <v>4</v>
      </c>
      <c r="C5" s="6" t="str">
        <f>IF(E5="",1,"")</f>
        <v/>
      </c>
      <c r="D5" s="4" t="s">
        <v>5</v>
      </c>
      <c r="E5" s="46">
        <v>3455550123</v>
      </c>
    </row>
    <row r="6" ht="18" customHeight="1" spans="1:5">
      <c r="A6" s="45"/>
      <c r="B6" s="10" t="s">
        <v>6</v>
      </c>
      <c r="C6" s="6"/>
      <c r="D6" s="4"/>
      <c r="E6" s="47"/>
    </row>
    <row r="7" ht="18" customHeight="1" spans="1:5">
      <c r="A7" s="45"/>
      <c r="B7" s="10"/>
      <c r="E7" s="39"/>
    </row>
    <row r="8" ht="18" customHeight="1" spans="1:5">
      <c r="A8" s="45"/>
      <c r="B8" s="10"/>
      <c r="C8" s="48" t="str">
        <f>IF((E8=0)+(E8=""),1,"")</f>
        <v/>
      </c>
      <c r="D8" s="4" t="s">
        <v>7</v>
      </c>
      <c r="E8" s="46">
        <v>3455550124</v>
      </c>
    </row>
    <row r="9" ht="18" customHeight="1" spans="2:5">
      <c r="B9" s="17"/>
      <c r="C9" s="48"/>
      <c r="D9" s="4"/>
      <c r="E9" s="47"/>
    </row>
    <row r="10" ht="18" customHeight="1" spans="2:5">
      <c r="B10" s="49"/>
      <c r="C10" s="50"/>
      <c r="D10" s="1"/>
      <c r="E10" s="51"/>
    </row>
    <row r="11" ht="18" customHeight="1" spans="1:2">
      <c r="A11" s="20">
        <f>个人条目</f>
        <v>3</v>
      </c>
      <c r="B11" s="39" t="str">
        <f>IF(A11&lt;&gt;个人计数,"缺失重要详细信息","重要的详细信息完成度")</f>
        <v>重要的详细信息完成度</v>
      </c>
    </row>
    <row r="18" spans="2:5">
      <c r="B18" s="22"/>
      <c r="C18" s="22"/>
      <c r="D18" s="22"/>
      <c r="E18" s="22"/>
    </row>
  </sheetData>
  <mergeCells count="7">
    <mergeCell ref="B18:E18"/>
    <mergeCell ref="C5:C6"/>
    <mergeCell ref="C8:C9"/>
    <mergeCell ref="D5:D6"/>
    <mergeCell ref="D8:D9"/>
    <mergeCell ref="E5:E6"/>
    <mergeCell ref="E8:E9"/>
  </mergeCells>
  <pageMargins left="0.25" right="0.25" top="0.75" bottom="0.75" header="0.3" footer="0.3"/>
  <pageSetup paperSize="1" scale="9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EFDA18"/>
    <pageSetUpPr fitToPage="1"/>
  </sheetPr>
  <dimension ref="A1:F24"/>
  <sheetViews>
    <sheetView showGridLines="0" topLeftCell="A3" workbookViewId="0">
      <selection activeCell="A1" sqref="A1"/>
    </sheetView>
  </sheetViews>
  <sheetFormatPr defaultColWidth="9" defaultRowHeight="13.5" outlineLevelCol="5"/>
  <cols>
    <col min="1" max="1" width="13.8571428571429" style="2" customWidth="1"/>
    <col min="2" max="2" width="26.7142857142857" style="2" customWidth="1"/>
    <col min="3" max="3" width="28.4285714285714" style="2" customWidth="1"/>
    <col min="4" max="4" width="11" style="2" customWidth="1"/>
    <col min="5" max="5" width="26.7142857142857" style="2" customWidth="1"/>
    <col min="6" max="6" width="29.4285714285714" style="2" customWidth="1"/>
    <col min="7" max="7" width="13.8571428571429" style="2" customWidth="1"/>
    <col min="8" max="8" width="8" style="2" customWidth="1"/>
    <col min="9" max="16384" width="9.14285714285714" style="2"/>
  </cols>
  <sheetData>
    <row r="1" ht="133.5" customHeight="1" spans="1:2">
      <c r="A1" s="3"/>
      <c r="B1" s="3"/>
    </row>
    <row r="2" s="1" customFormat="1" spans="1:2">
      <c r="A2" s="2"/>
      <c r="B2" s="2"/>
    </row>
    <row r="3" ht="36" customHeight="1" spans="2:6">
      <c r="B3" s="4" t="s">
        <v>8</v>
      </c>
      <c r="C3" s="5"/>
      <c r="E3" s="4" t="s">
        <v>9</v>
      </c>
      <c r="F3" s="5"/>
    </row>
    <row r="4" ht="18" customHeight="1" spans="1:6">
      <c r="A4" s="6" t="str">
        <f ca="1" t="shared" ref="A4:A8" si="0">IF(C4="",1,"")</f>
        <v/>
      </c>
      <c r="B4" s="7" t="s">
        <v>10</v>
      </c>
      <c r="C4" s="8">
        <f ca="1">TODAY()+45</f>
        <v>43008</v>
      </c>
      <c r="D4" s="6" t="str">
        <f ca="1" t="shared" ref="D4:D11" si="1">IF(F4="",1,"")</f>
        <v/>
      </c>
      <c r="E4" s="7" t="s">
        <v>10</v>
      </c>
      <c r="F4" s="8">
        <f ca="1">TODAY()+51</f>
        <v>43014</v>
      </c>
    </row>
    <row r="5" ht="18" customHeight="1" spans="1:6">
      <c r="A5" s="6" t="str">
        <f t="shared" si="0"/>
        <v/>
      </c>
      <c r="B5" s="10" t="s">
        <v>11</v>
      </c>
      <c r="C5" s="12" t="s">
        <v>12</v>
      </c>
      <c r="D5" s="6" t="str">
        <f ca="1" t="shared" si="1"/>
        <v/>
      </c>
      <c r="E5" s="10" t="s">
        <v>11</v>
      </c>
      <c r="F5" s="12" t="s">
        <v>12</v>
      </c>
    </row>
    <row r="6" ht="18" customHeight="1" spans="1:6">
      <c r="A6" s="6" t="str">
        <f t="shared" si="0"/>
        <v/>
      </c>
      <c r="B6" s="10" t="s">
        <v>13</v>
      </c>
      <c r="C6" s="12" t="s">
        <v>14</v>
      </c>
      <c r="D6" s="6">
        <f ca="1" t="shared" si="1"/>
        <v>1</v>
      </c>
      <c r="E6" s="10" t="s">
        <v>13</v>
      </c>
      <c r="F6" s="12"/>
    </row>
    <row r="7" ht="18" customHeight="1" spans="1:6">
      <c r="A7" s="6" t="str">
        <f t="shared" si="0"/>
        <v/>
      </c>
      <c r="B7" s="10" t="s">
        <v>15</v>
      </c>
      <c r="C7" s="12" t="s">
        <v>16</v>
      </c>
      <c r="D7" s="6" t="str">
        <f ca="1" t="shared" si="1"/>
        <v/>
      </c>
      <c r="E7" s="10" t="s">
        <v>15</v>
      </c>
      <c r="F7" s="12" t="s">
        <v>17</v>
      </c>
    </row>
    <row r="8" ht="18" customHeight="1" spans="1:6">
      <c r="A8" s="6" t="str">
        <f t="shared" si="0"/>
        <v/>
      </c>
      <c r="B8" s="10" t="s">
        <v>18</v>
      </c>
      <c r="C8" s="42">
        <v>0.520833333333333</v>
      </c>
      <c r="D8" s="6">
        <f ca="1" t="shared" si="1"/>
        <v>1</v>
      </c>
      <c r="E8" s="10" t="s">
        <v>18</v>
      </c>
      <c r="F8" s="42"/>
    </row>
    <row r="9" ht="18" customHeight="1" spans="1:6">
      <c r="A9" s="6"/>
      <c r="B9" s="10" t="s">
        <v>19</v>
      </c>
      <c r="C9" s="12"/>
      <c r="D9" s="6">
        <f ca="1" t="shared" si="1"/>
        <v>1</v>
      </c>
      <c r="E9" s="10" t="s">
        <v>19</v>
      </c>
      <c r="F9" s="12"/>
    </row>
    <row r="10" ht="18" customHeight="1" spans="1:6">
      <c r="A10" s="6" t="str">
        <f t="shared" ref="A10:A15" si="2">IF(C10="",1,"")</f>
        <v/>
      </c>
      <c r="B10" s="10" t="s">
        <v>20</v>
      </c>
      <c r="C10" s="12" t="s">
        <v>17</v>
      </c>
      <c r="D10" s="6">
        <f ca="1" t="shared" si="1"/>
        <v>1</v>
      </c>
      <c r="E10" s="10" t="s">
        <v>20</v>
      </c>
      <c r="F10" s="12"/>
    </row>
    <row r="11" ht="18" customHeight="1" spans="1:6">
      <c r="A11" s="6" t="str">
        <f t="shared" si="2"/>
        <v/>
      </c>
      <c r="B11" s="10" t="s">
        <v>21</v>
      </c>
      <c r="C11" s="42">
        <v>0.522222222222222</v>
      </c>
      <c r="D11" s="6">
        <f ca="1" t="shared" si="1"/>
        <v>1</v>
      </c>
      <c r="E11" s="10" t="s">
        <v>21</v>
      </c>
      <c r="F11" s="42"/>
    </row>
    <row r="12" ht="18" customHeight="1" spans="1:6">
      <c r="A12" s="6"/>
      <c r="B12" s="10" t="s">
        <v>22</v>
      </c>
      <c r="C12" s="12" t="s">
        <v>23</v>
      </c>
      <c r="D12" s="6"/>
      <c r="E12" s="10" t="s">
        <v>22</v>
      </c>
      <c r="F12" s="12"/>
    </row>
    <row r="13" ht="18" customHeight="1" spans="1:6">
      <c r="A13" s="6" t="str">
        <f t="shared" si="2"/>
        <v/>
      </c>
      <c r="B13" s="10" t="s">
        <v>24</v>
      </c>
      <c r="C13" s="12" t="s">
        <v>25</v>
      </c>
      <c r="D13" s="6">
        <f>IF(F13="",1,"")</f>
        <v>1</v>
      </c>
      <c r="E13" s="10" t="s">
        <v>24</v>
      </c>
      <c r="F13" s="12"/>
    </row>
    <row r="14" ht="18" customHeight="1" spans="1:6">
      <c r="A14" s="6" t="str">
        <f t="shared" si="2"/>
        <v/>
      </c>
      <c r="B14" s="10" t="s">
        <v>26</v>
      </c>
      <c r="C14" s="12" t="s">
        <v>27</v>
      </c>
      <c r="D14" s="6">
        <f>IF(F14="",1,"")</f>
        <v>1</v>
      </c>
      <c r="E14" s="10" t="s">
        <v>26</v>
      </c>
      <c r="F14" s="12"/>
    </row>
    <row r="15" ht="18" customHeight="1" spans="1:6">
      <c r="A15" s="6" t="str">
        <f t="shared" si="2"/>
        <v/>
      </c>
      <c r="B15" s="10" t="s">
        <v>28</v>
      </c>
      <c r="C15" s="12" t="s">
        <v>29</v>
      </c>
      <c r="D15" s="6"/>
      <c r="E15" s="10" t="s">
        <v>28</v>
      </c>
      <c r="F15" s="12"/>
    </row>
    <row r="16" ht="18" customHeight="1" spans="1:6">
      <c r="A16" s="6"/>
      <c r="B16" s="17" t="s">
        <v>30</v>
      </c>
      <c r="C16" s="43">
        <v>1235550234</v>
      </c>
      <c r="D16" s="6"/>
      <c r="E16" s="17" t="s">
        <v>30</v>
      </c>
      <c r="F16" s="43">
        <v>1235550234</v>
      </c>
    </row>
    <row r="17" ht="18" customHeight="1"/>
    <row r="18" ht="18" customHeight="1" spans="1:2">
      <c r="A18" s="20">
        <f ca="1">旅游条目</f>
        <v>13</v>
      </c>
      <c r="B18" s="39" t="str">
        <f ca="1">IF(A18&lt;&gt;旅游计数,"缺失重要详细信息","重要的详细信息完成度")</f>
        <v>缺失重要详细信息</v>
      </c>
    </row>
    <row r="24" spans="2:6">
      <c r="B24" s="22"/>
      <c r="C24" s="22"/>
      <c r="D24" s="22"/>
      <c r="E24" s="22"/>
      <c r="F24" s="22"/>
    </row>
  </sheetData>
  <mergeCells count="1">
    <mergeCell ref="B24:F24"/>
  </mergeCells>
  <pageMargins left="0.25" right="0.25" top="0.75" bottom="0.75" header="0.3" footer="0.3"/>
  <pageSetup paperSize="1" scale="68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8CA03C"/>
    <pageSetUpPr fitToPage="1"/>
  </sheetPr>
  <dimension ref="A1:G22"/>
  <sheetViews>
    <sheetView showGridLines="0" topLeftCell="A3" workbookViewId="0">
      <selection activeCell="C4" sqref="C4"/>
    </sheetView>
  </sheetViews>
  <sheetFormatPr defaultColWidth="9" defaultRowHeight="13.5" outlineLevelCol="6"/>
  <cols>
    <col min="1" max="1" width="6.42857142857143" style="2" customWidth="1"/>
    <col min="2" max="2" width="25.1428571428571" style="2" customWidth="1"/>
    <col min="3" max="3" width="34.4285714285714" style="2" customWidth="1"/>
    <col min="4" max="4" width="3.85714285714286" style="2" customWidth="1"/>
    <col min="5" max="5" width="2.42857142857143" style="2" customWidth="1"/>
    <col min="6" max="6" width="25.1428571428571" style="2" customWidth="1"/>
    <col min="7" max="7" width="47.7142857142857" style="2" customWidth="1"/>
    <col min="8" max="8" width="5.71428571428571" style="2" customWidth="1"/>
    <col min="9" max="16384" width="9.14285714285714" style="2"/>
  </cols>
  <sheetData>
    <row r="1" ht="133.5" customHeight="1" spans="1:3">
      <c r="A1" s="3"/>
      <c r="B1" s="3"/>
      <c r="C1" s="3"/>
    </row>
    <row r="2" spans="3:3">
      <c r="C2" s="29"/>
    </row>
    <row r="3" ht="36" customHeight="1" spans="2:7">
      <c r="B3" s="4" t="s">
        <v>31</v>
      </c>
      <c r="C3" s="5"/>
      <c r="F3" s="4" t="s">
        <v>32</v>
      </c>
      <c r="G3" s="5"/>
    </row>
    <row r="4" ht="18" customHeight="1" spans="1:7">
      <c r="A4" s="6" t="str">
        <f ca="1" t="shared" ref="A4:A10" si="0">IF(C4="",1,"")</f>
        <v/>
      </c>
      <c r="B4" s="7" t="s">
        <v>33</v>
      </c>
      <c r="C4" s="8">
        <f ca="1">TODAY()+45</f>
        <v>43008</v>
      </c>
      <c r="E4" s="30"/>
      <c r="F4" s="23" t="s">
        <v>34</v>
      </c>
      <c r="G4" s="31" t="s">
        <v>35</v>
      </c>
    </row>
    <row r="5" ht="18" customHeight="1" spans="1:7">
      <c r="A5" s="6" t="str">
        <f ca="1" t="shared" si="0"/>
        <v/>
      </c>
      <c r="B5" s="10" t="s">
        <v>36</v>
      </c>
      <c r="C5" s="12" t="s">
        <v>37</v>
      </c>
      <c r="E5" s="6">
        <f>IF(AND($G$4&lt;&gt;"",G5=""),1,"")</f>
        <v>1</v>
      </c>
      <c r="F5" s="25" t="s">
        <v>38</v>
      </c>
      <c r="G5" s="32"/>
    </row>
    <row r="6" ht="18" customHeight="1" spans="1:7">
      <c r="A6" s="6" t="str">
        <f ca="1" t="shared" si="0"/>
        <v/>
      </c>
      <c r="B6" s="10" t="s">
        <v>39</v>
      </c>
      <c r="C6" s="12" t="s">
        <v>40</v>
      </c>
      <c r="E6" s="6">
        <f>IF(AND($G$4&lt;&gt;"",G6=""),1,"")</f>
        <v>1</v>
      </c>
      <c r="F6" s="10" t="s">
        <v>33</v>
      </c>
      <c r="G6" s="15"/>
    </row>
    <row r="7" ht="18" customHeight="1" spans="1:7">
      <c r="A7" s="6" t="str">
        <f ca="1" t="shared" si="0"/>
        <v/>
      </c>
      <c r="B7" s="10" t="s">
        <v>41</v>
      </c>
      <c r="C7" s="33" t="s">
        <v>17</v>
      </c>
      <c r="E7" s="6">
        <f>IF(AND($G$4&lt;&gt;"",G7=""),1,"")</f>
        <v>1</v>
      </c>
      <c r="F7" s="34" t="s">
        <v>26</v>
      </c>
      <c r="G7" s="35"/>
    </row>
    <row r="8" ht="18" customHeight="1" spans="1:7">
      <c r="A8" s="6" t="str">
        <f ca="1" t="shared" si="0"/>
        <v/>
      </c>
      <c r="B8" s="10" t="s">
        <v>42</v>
      </c>
      <c r="C8" s="36">
        <f ca="1">TODAY()+45.5</f>
        <v>43008.5</v>
      </c>
      <c r="E8" s="37"/>
      <c r="F8" s="23" t="s">
        <v>43</v>
      </c>
      <c r="G8" s="31" t="s">
        <v>44</v>
      </c>
    </row>
    <row r="9" ht="18" customHeight="1" spans="1:7">
      <c r="A9" s="6" t="str">
        <f ca="1" t="shared" si="0"/>
        <v/>
      </c>
      <c r="B9" s="10" t="s">
        <v>45</v>
      </c>
      <c r="C9" s="36">
        <f ca="1">TODAY()+50.5</f>
        <v>43013.5</v>
      </c>
      <c r="E9" s="6">
        <f t="shared" ref="E9:E11" si="1">IF(AND($G$8&lt;&gt;"",G9=""),1,"")</f>
        <v>1</v>
      </c>
      <c r="F9" s="25" t="s">
        <v>38</v>
      </c>
      <c r="G9" s="32"/>
    </row>
    <row r="10" ht="18" customHeight="1" spans="1:7">
      <c r="A10" s="6" t="str">
        <f ca="1" t="shared" si="0"/>
        <v/>
      </c>
      <c r="B10" s="17" t="s">
        <v>26</v>
      </c>
      <c r="C10" s="38" t="s">
        <v>46</v>
      </c>
      <c r="E10" s="6">
        <f t="shared" si="1"/>
        <v>1</v>
      </c>
      <c r="F10" s="10" t="s">
        <v>33</v>
      </c>
      <c r="G10" s="15"/>
    </row>
    <row r="11" ht="18" customHeight="1" spans="5:7">
      <c r="E11" s="6">
        <f t="shared" si="1"/>
        <v>1</v>
      </c>
      <c r="F11" s="34" t="s">
        <v>26</v>
      </c>
      <c r="G11" s="35"/>
    </row>
    <row r="12" ht="18" customHeight="1" spans="1:7">
      <c r="A12" s="20">
        <f ca="1">酒店条目</f>
        <v>7</v>
      </c>
      <c r="B12" s="39" t="str">
        <f ca="1">IF(A12&lt;&gt;酒店计数,"缺失重要详细信息","重要的详细信息完成度")</f>
        <v>缺失重要详细信息</v>
      </c>
      <c r="E12" s="40"/>
      <c r="F12" s="23" t="s">
        <v>47</v>
      </c>
      <c r="G12" s="31"/>
    </row>
    <row r="13" ht="18" customHeight="1" spans="5:7">
      <c r="E13" s="6" t="str">
        <f t="shared" ref="E13:E15" si="2">IF(AND($G$12&lt;&gt;"",G13=""),1,"")</f>
        <v/>
      </c>
      <c r="F13" s="25" t="s">
        <v>38</v>
      </c>
      <c r="G13" s="32"/>
    </row>
    <row r="14" ht="18" customHeight="1" spans="5:7">
      <c r="E14" s="6" t="str">
        <f t="shared" si="2"/>
        <v/>
      </c>
      <c r="F14" s="10" t="s">
        <v>33</v>
      </c>
      <c r="G14" s="15"/>
    </row>
    <row r="15" ht="18" customHeight="1" spans="5:7">
      <c r="E15" s="6" t="str">
        <f t="shared" si="2"/>
        <v/>
      </c>
      <c r="F15" s="17" t="s">
        <v>26</v>
      </c>
      <c r="G15" s="38"/>
    </row>
    <row r="19" spans="3:3">
      <c r="C19" s="22"/>
    </row>
    <row r="20" spans="3:3">
      <c r="C20" s="41"/>
    </row>
    <row r="21" spans="3:3">
      <c r="C21" s="41"/>
    </row>
    <row r="22" spans="2:7">
      <c r="B22" s="22"/>
      <c r="C22" s="22"/>
      <c r="D22" s="22"/>
      <c r="E22" s="22"/>
      <c r="F22" s="22"/>
      <c r="G22" s="22"/>
    </row>
  </sheetData>
  <mergeCells count="1">
    <mergeCell ref="B22:G22"/>
  </mergeCells>
  <pageMargins left="0.25" right="0.25" top="0.75" bottom="0.75" header="0.3" footer="0.3"/>
  <pageSetup paperSize="1" scale="68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74B1E"/>
    <pageSetUpPr fitToPage="1"/>
  </sheetPr>
  <dimension ref="A1:E19"/>
  <sheetViews>
    <sheetView showGridLines="0" topLeftCell="A7" workbookViewId="0">
      <selection activeCell="D4" sqref="D4"/>
    </sheetView>
  </sheetViews>
  <sheetFormatPr defaultColWidth="9" defaultRowHeight="13.5" outlineLevelCol="4"/>
  <cols>
    <col min="1" max="1" width="13.7142857142857" style="2" customWidth="1"/>
    <col min="2" max="2" width="6.28571428571429" style="2" customWidth="1"/>
    <col min="3" max="3" width="23" style="2" customWidth="1"/>
    <col min="4" max="4" width="61.7142857142857" style="2" customWidth="1"/>
    <col min="5" max="5" width="13.7142857142857" style="2" customWidth="1"/>
    <col min="6" max="6" width="6.28571428571429" style="2" customWidth="1"/>
    <col min="7" max="16384" width="9.14285714285714" style="2"/>
  </cols>
  <sheetData>
    <row r="1" ht="157.5" customHeight="1" spans="2:4">
      <c r="B1" s="3"/>
      <c r="C1" s="3"/>
      <c r="D1" s="3"/>
    </row>
    <row r="2" s="1" customFormat="1" spans="2:3">
      <c r="B2" s="2"/>
      <c r="C2" s="2"/>
    </row>
    <row r="3" ht="36" customHeight="1" spans="3:4">
      <c r="C3" s="4" t="s">
        <v>48</v>
      </c>
      <c r="D3" s="5"/>
    </row>
    <row r="4" s="1" customFormat="1" ht="18" customHeight="1" spans="3:4">
      <c r="C4" s="23" t="s">
        <v>49</v>
      </c>
      <c r="D4" s="24" t="s">
        <v>50</v>
      </c>
    </row>
    <row r="5" ht="18" customHeight="1" spans="2:4">
      <c r="B5" s="6" t="str">
        <f ca="1" t="shared" ref="B5:B11" si="0">IF(AND($D$4="是",D5=""),1,"")</f>
        <v/>
      </c>
      <c r="C5" s="25" t="s">
        <v>33</v>
      </c>
      <c r="D5" s="26">
        <f ca="1">TODAY()+45</f>
        <v>43008</v>
      </c>
    </row>
    <row r="6" ht="18" customHeight="1" spans="2:4">
      <c r="B6" s="6">
        <f ca="1" t="shared" si="0"/>
        <v>1</v>
      </c>
      <c r="C6" s="10" t="s">
        <v>51</v>
      </c>
      <c r="D6" s="12"/>
    </row>
    <row r="7" ht="18" customHeight="1" spans="2:4">
      <c r="B7" s="6">
        <f ca="1" t="shared" si="0"/>
        <v>1</v>
      </c>
      <c r="C7" s="10" t="s">
        <v>52</v>
      </c>
      <c r="D7" s="27"/>
    </row>
    <row r="8" ht="18" customHeight="1" spans="2:4">
      <c r="B8" s="6">
        <f ca="1" t="shared" si="0"/>
        <v>1</v>
      </c>
      <c r="C8" s="10" t="s">
        <v>53</v>
      </c>
      <c r="D8" s="27"/>
    </row>
    <row r="9" ht="18" customHeight="1" spans="2:4">
      <c r="B9" s="6">
        <f ca="1" t="shared" si="0"/>
        <v>1</v>
      </c>
      <c r="C9" s="10" t="s">
        <v>26</v>
      </c>
      <c r="D9" s="12"/>
    </row>
    <row r="10" ht="18" customHeight="1" spans="2:4">
      <c r="B10" s="6" t="str">
        <f ca="1" t="shared" si="0"/>
        <v/>
      </c>
      <c r="C10" s="10" t="s">
        <v>54</v>
      </c>
      <c r="D10" s="12" t="s">
        <v>55</v>
      </c>
    </row>
    <row r="11" ht="18" customHeight="1" spans="2:4">
      <c r="B11" s="6">
        <f ca="1" t="shared" si="0"/>
        <v>1</v>
      </c>
      <c r="C11" s="17" t="s">
        <v>56</v>
      </c>
      <c r="D11" s="28"/>
    </row>
    <row r="12" ht="18" customHeight="1"/>
    <row r="13" ht="18" customHeight="1" spans="2:3">
      <c r="B13" s="20">
        <f ca="1">租车条目</f>
        <v>2</v>
      </c>
      <c r="C13" s="21" t="str">
        <f ca="1">IF(B13&lt;&gt;租车计数,"缺失重要详细信息","重要的详细信息完成度")</f>
        <v>缺失重要详细信息</v>
      </c>
    </row>
    <row r="19" spans="1:5">
      <c r="A19" s="22"/>
      <c r="B19" s="22"/>
      <c r="C19" s="22"/>
      <c r="D19" s="22"/>
      <c r="E19" s="22"/>
    </row>
  </sheetData>
  <mergeCells count="1">
    <mergeCell ref="A19:E19"/>
  </mergeCells>
  <dataValidations count="1">
    <dataValidation type="list" allowBlank="1" showInputMessage="1" showErrorMessage="1" sqref="D4">
      <formula1>"是,否"</formula1>
    </dataValidation>
  </dataValidations>
  <pageMargins left="0.25" right="0.25" top="0.75" bottom="0.75" header="0.3" footer="0.3"/>
  <pageSetup paperSize="1" scale="87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4EA4D8"/>
    <pageSetUpPr fitToPage="1"/>
  </sheetPr>
  <dimension ref="A1:G17"/>
  <sheetViews>
    <sheetView showGridLines="0" topLeftCell="A5" workbookViewId="0">
      <selection activeCell="C4" sqref="C4"/>
    </sheetView>
  </sheetViews>
  <sheetFormatPr defaultColWidth="9" defaultRowHeight="13.5" outlineLevelCol="6"/>
  <cols>
    <col min="1" max="1" width="9.14285714285714" style="2" customWidth="1"/>
    <col min="2" max="2" width="23" style="2" customWidth="1"/>
    <col min="3" max="3" width="43.7142857142857" style="2" customWidth="1"/>
    <col min="4" max="4" width="3.57142857142857" style="2" customWidth="1"/>
    <col min="5" max="5" width="2.57142857142857" style="2" customWidth="1"/>
    <col min="6" max="6" width="27.1428571428571" style="2" customWidth="1"/>
    <col min="7" max="7" width="28.8571428571429" style="2" customWidth="1"/>
    <col min="8" max="16384" width="9.14285714285714" style="2"/>
  </cols>
  <sheetData>
    <row r="1" ht="167.25" customHeight="1" spans="1:3">
      <c r="A1" s="3"/>
      <c r="B1" s="3"/>
      <c r="C1" s="3"/>
    </row>
    <row r="2" s="1" customFormat="1" spans="1:2">
      <c r="A2" s="2"/>
      <c r="B2" s="2"/>
    </row>
    <row r="3" ht="36" customHeight="1" spans="2:7">
      <c r="B3" s="4" t="s">
        <v>57</v>
      </c>
      <c r="C3" s="5"/>
      <c r="F3" s="4" t="s">
        <v>58</v>
      </c>
      <c r="G3" s="5"/>
    </row>
    <row r="4" ht="18" customHeight="1" spans="1:7">
      <c r="A4" s="6" t="str">
        <f t="shared" ref="A4:A9" si="0">IF(C4="",1,"")</f>
        <v/>
      </c>
      <c r="B4" s="7" t="s">
        <v>59</v>
      </c>
      <c r="C4" s="8" t="s">
        <v>60</v>
      </c>
      <c r="E4" s="6">
        <f>IF(G4="",1,"")</f>
        <v>1</v>
      </c>
      <c r="F4" s="7" t="s">
        <v>61</v>
      </c>
      <c r="G4" s="9"/>
    </row>
    <row r="5" ht="18" customHeight="1" spans="1:7">
      <c r="A5" s="6" t="str">
        <f t="shared" si="0"/>
        <v/>
      </c>
      <c r="B5" s="10" t="s">
        <v>56</v>
      </c>
      <c r="C5" s="11">
        <v>1235550567</v>
      </c>
      <c r="E5" s="6"/>
      <c r="F5" s="10"/>
      <c r="G5" s="12"/>
    </row>
    <row r="6" ht="18" customHeight="1" spans="1:7">
      <c r="A6" s="6" t="str">
        <f t="shared" si="0"/>
        <v/>
      </c>
      <c r="B6" s="10" t="s">
        <v>62</v>
      </c>
      <c r="C6" s="13">
        <v>5</v>
      </c>
      <c r="E6" s="6">
        <f>IF(G6="",1,"")</f>
        <v>1</v>
      </c>
      <c r="F6" s="10" t="s">
        <v>61</v>
      </c>
      <c r="G6" s="14"/>
    </row>
    <row r="7" ht="18" customHeight="1" spans="1:7">
      <c r="A7" s="6" t="str">
        <f t="shared" si="0"/>
        <v/>
      </c>
      <c r="B7" s="10" t="s">
        <v>26</v>
      </c>
      <c r="C7" s="13">
        <v>5</v>
      </c>
      <c r="E7" s="6"/>
      <c r="F7" s="10"/>
      <c r="G7" s="12"/>
    </row>
    <row r="8" ht="18" customHeight="1" spans="1:7">
      <c r="A8" s="6" t="str">
        <f ca="1" t="shared" si="0"/>
        <v/>
      </c>
      <c r="B8" s="10" t="s">
        <v>63</v>
      </c>
      <c r="C8" s="15">
        <f ca="1">TODAY()</f>
        <v>42963</v>
      </c>
      <c r="E8" s="16"/>
      <c r="F8" s="10" t="s">
        <v>61</v>
      </c>
      <c r="G8" s="10"/>
    </row>
    <row r="9" ht="18" customHeight="1" spans="1:7">
      <c r="A9" s="6">
        <f t="shared" si="0"/>
        <v>1</v>
      </c>
      <c r="B9" s="17" t="s">
        <v>64</v>
      </c>
      <c r="C9" s="18"/>
      <c r="E9" s="19"/>
      <c r="F9" s="17"/>
      <c r="G9" s="17"/>
    </row>
    <row r="10" ht="18" customHeight="1"/>
    <row r="11" ht="18" customHeight="1" spans="1:2">
      <c r="A11" s="20">
        <f ca="1">紧急条目</f>
        <v>5</v>
      </c>
      <c r="B11" s="21" t="str">
        <f ca="1">IF(A11&lt;&gt;紧急计数,"缺失重要详细信息","重要的详细信息完成度")</f>
        <v>缺失重要详细信息</v>
      </c>
    </row>
    <row r="17" spans="2:7">
      <c r="B17" s="22"/>
      <c r="C17" s="22"/>
      <c r="D17" s="22"/>
      <c r="E17" s="22"/>
      <c r="F17" s="22"/>
      <c r="G17" s="22"/>
    </row>
  </sheetData>
  <mergeCells count="9">
    <mergeCell ref="B17:G17"/>
    <mergeCell ref="E4:E5"/>
    <mergeCell ref="E6:E7"/>
    <mergeCell ref="F4:F5"/>
    <mergeCell ref="F6:F7"/>
    <mergeCell ref="F8:F9"/>
    <mergeCell ref="G4:G5"/>
    <mergeCell ref="G6:G7"/>
    <mergeCell ref="G8:G9"/>
  </mergeCells>
  <pageMargins left="0.25" right="0.25" top="0.75" bottom="0.75" header="0.3" footer="0.3"/>
  <pageSetup paperSize="1" scale="6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D00ED5-69BE-421D-AA62-F4BB5DD42B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开始</vt:lpstr>
      <vt:lpstr>个人详细信息</vt:lpstr>
      <vt:lpstr>旅程详细信息</vt:lpstr>
      <vt:lpstr>酒店和活动</vt:lpstr>
      <vt:lpstr>汽车租赁</vt:lpstr>
      <vt:lpstr>紧急情况详细信息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2017-07-04T04:05:00Z</dcterms:created>
  <dcterms:modified xsi:type="dcterms:W3CDTF">2017-08-16T06:19:06Z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TC034289559991</vt:lpwstr>
  </property>
  <property fmtid="{D5CDD505-2E9C-101B-9397-08002B2CF9AE}" pid="3" name="KSOProductBuildVer">
    <vt:lpwstr>2052-10.8.0.5422</vt:lpwstr>
  </property>
</Properties>
</file>