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2" windowWidth="23016" windowHeight="9384" activeTab="1"/>
  </bookViews>
  <sheets>
    <sheet name="3TempOverallComparison" sheetId="2" r:id="rId1"/>
    <sheet name="Overall Results" sheetId="1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I5" i="1"/>
  <c r="AJ5" s="1"/>
  <c r="AK5" s="1"/>
  <c r="AL5" s="1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3"/>
  <c r="AI44"/>
  <c r="AK4"/>
  <c r="AL4" s="1"/>
  <c r="AL3"/>
  <c r="AK3"/>
  <c r="AJ4"/>
  <c r="AI4"/>
  <c r="AJ3"/>
  <c r="AI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3"/>
  <c r="W3" s="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3"/>
  <c r="J3" s="1"/>
  <c r="K3" s="1"/>
  <c r="L3" s="1"/>
  <c r="AJ6" l="1"/>
  <c r="AK6" s="1"/>
  <c r="AL6" s="1"/>
  <c r="AJ7"/>
  <c r="AK7" s="1"/>
  <c r="AL7" s="1"/>
  <c r="X3"/>
  <c r="Y3" s="1"/>
  <c r="W4"/>
  <c r="J4"/>
  <c r="K4" s="1"/>
  <c r="L4" s="1"/>
  <c r="AJ8" l="1"/>
  <c r="W5"/>
  <c r="X4"/>
  <c r="Y4" s="1"/>
  <c r="J5"/>
  <c r="AK8" l="1"/>
  <c r="AL8" s="1"/>
  <c r="AJ9"/>
  <c r="W6"/>
  <c r="X5"/>
  <c r="Y5" s="1"/>
  <c r="J6"/>
  <c r="K5"/>
  <c r="L5" s="1"/>
  <c r="AK9" l="1"/>
  <c r="AL9" s="1"/>
  <c r="AJ10"/>
  <c r="W7"/>
  <c r="X6"/>
  <c r="Y6" s="1"/>
  <c r="J7"/>
  <c r="K6"/>
  <c r="L6" s="1"/>
  <c r="AK10" l="1"/>
  <c r="AL10" s="1"/>
  <c r="AJ11"/>
  <c r="W8"/>
  <c r="X7"/>
  <c r="Y7" s="1"/>
  <c r="J8"/>
  <c r="K7"/>
  <c r="L7" s="1"/>
  <c r="AK11" l="1"/>
  <c r="AL11" s="1"/>
  <c r="AJ12"/>
  <c r="W9"/>
  <c r="X8"/>
  <c r="Y8" s="1"/>
  <c r="J9"/>
  <c r="K8"/>
  <c r="L8" s="1"/>
  <c r="AK12" l="1"/>
  <c r="AL12" s="1"/>
  <c r="AJ13"/>
  <c r="W10"/>
  <c r="X9"/>
  <c r="Y9" s="1"/>
  <c r="J10"/>
  <c r="K9"/>
  <c r="L9" s="1"/>
  <c r="AK13" l="1"/>
  <c r="AL13" s="1"/>
  <c r="AJ14"/>
  <c r="W11"/>
  <c r="X10"/>
  <c r="Y10" s="1"/>
  <c r="J11"/>
  <c r="K10"/>
  <c r="L10" s="1"/>
  <c r="AK14" l="1"/>
  <c r="AL14" s="1"/>
  <c r="AJ15"/>
  <c r="W12"/>
  <c r="X11"/>
  <c r="Y11" s="1"/>
  <c r="J12"/>
  <c r="K11"/>
  <c r="L11" s="1"/>
  <c r="AK15" l="1"/>
  <c r="AL15" s="1"/>
  <c r="AJ16"/>
  <c r="W13"/>
  <c r="X12"/>
  <c r="Y12" s="1"/>
  <c r="J13"/>
  <c r="K12"/>
  <c r="L12" s="1"/>
  <c r="AK16" l="1"/>
  <c r="AL16" s="1"/>
  <c r="AJ17"/>
  <c r="W14"/>
  <c r="X13"/>
  <c r="Y13" s="1"/>
  <c r="J14"/>
  <c r="K13"/>
  <c r="L13" s="1"/>
  <c r="AK17" l="1"/>
  <c r="AL17" s="1"/>
  <c r="AJ18"/>
  <c r="W15"/>
  <c r="X14"/>
  <c r="Y14" s="1"/>
  <c r="J15"/>
  <c r="K14"/>
  <c r="L14" s="1"/>
  <c r="AK18" l="1"/>
  <c r="AL18" s="1"/>
  <c r="AJ19"/>
  <c r="W16"/>
  <c r="X15"/>
  <c r="Y15" s="1"/>
  <c r="J16"/>
  <c r="K15"/>
  <c r="L15" s="1"/>
  <c r="AK19" l="1"/>
  <c r="AL19" s="1"/>
  <c r="AJ20"/>
  <c r="W17"/>
  <c r="X16"/>
  <c r="Y16" s="1"/>
  <c r="J17"/>
  <c r="K16"/>
  <c r="L16" s="1"/>
  <c r="AK20" l="1"/>
  <c r="AL20" s="1"/>
  <c r="AJ21"/>
  <c r="W18"/>
  <c r="X17"/>
  <c r="Y17" s="1"/>
  <c r="J18"/>
  <c r="K17"/>
  <c r="L17" s="1"/>
  <c r="AK21" l="1"/>
  <c r="AL21" s="1"/>
  <c r="AJ22"/>
  <c r="W19"/>
  <c r="X18"/>
  <c r="Y18" s="1"/>
  <c r="J19"/>
  <c r="K18"/>
  <c r="L18" s="1"/>
  <c r="AK22" l="1"/>
  <c r="AL22" s="1"/>
  <c r="AJ23"/>
  <c r="W20"/>
  <c r="X19"/>
  <c r="Y19" s="1"/>
  <c r="J20"/>
  <c r="K19"/>
  <c r="L19" s="1"/>
  <c r="AK23" l="1"/>
  <c r="AL23" s="1"/>
  <c r="AJ24"/>
  <c r="W21"/>
  <c r="X20"/>
  <c r="Y20" s="1"/>
  <c r="J21"/>
  <c r="K20"/>
  <c r="L20" s="1"/>
  <c r="AK24" l="1"/>
  <c r="AL24" s="1"/>
  <c r="AJ25"/>
  <c r="W22"/>
  <c r="X21"/>
  <c r="Y21" s="1"/>
  <c r="J22"/>
  <c r="K21"/>
  <c r="L21" s="1"/>
  <c r="AK25" l="1"/>
  <c r="AL25" s="1"/>
  <c r="AJ26"/>
  <c r="W23"/>
  <c r="X22"/>
  <c r="Y22" s="1"/>
  <c r="J23"/>
  <c r="K22"/>
  <c r="L22" s="1"/>
  <c r="AK26" l="1"/>
  <c r="AL26" s="1"/>
  <c r="AJ27"/>
  <c r="W24"/>
  <c r="X23"/>
  <c r="Y23" s="1"/>
  <c r="J24"/>
  <c r="K23"/>
  <c r="L23" s="1"/>
  <c r="AK27" l="1"/>
  <c r="AL27" s="1"/>
  <c r="AJ28"/>
  <c r="W25"/>
  <c r="X24"/>
  <c r="Y24" s="1"/>
  <c r="J25"/>
  <c r="K24"/>
  <c r="L24" s="1"/>
  <c r="AK28" l="1"/>
  <c r="AL28" s="1"/>
  <c r="AJ29"/>
  <c r="W26"/>
  <c r="X25"/>
  <c r="Y25" s="1"/>
  <c r="J26"/>
  <c r="K25"/>
  <c r="L25" s="1"/>
  <c r="AK29" l="1"/>
  <c r="AL29" s="1"/>
  <c r="AJ30"/>
  <c r="W27"/>
  <c r="X26"/>
  <c r="Y26" s="1"/>
  <c r="J27"/>
  <c r="K26"/>
  <c r="L26" s="1"/>
  <c r="AK30" l="1"/>
  <c r="AL30" s="1"/>
  <c r="AJ31"/>
  <c r="W28"/>
  <c r="X27"/>
  <c r="Y27" s="1"/>
  <c r="J28"/>
  <c r="K27"/>
  <c r="L27" s="1"/>
  <c r="AK31" l="1"/>
  <c r="AL31" s="1"/>
  <c r="AJ32"/>
  <c r="W29"/>
  <c r="X28"/>
  <c r="Y28" s="1"/>
  <c r="J29"/>
  <c r="K28"/>
  <c r="L28" s="1"/>
  <c r="AK32" l="1"/>
  <c r="AL32" s="1"/>
  <c r="AJ33"/>
  <c r="W30"/>
  <c r="X29"/>
  <c r="Y29" s="1"/>
  <c r="J30"/>
  <c r="K29"/>
  <c r="L29" s="1"/>
  <c r="AK33" l="1"/>
  <c r="AL33" s="1"/>
  <c r="AJ34"/>
  <c r="W31"/>
  <c r="X30"/>
  <c r="Y30" s="1"/>
  <c r="J31"/>
  <c r="K30"/>
  <c r="L30" s="1"/>
  <c r="AK34" l="1"/>
  <c r="AL34" s="1"/>
  <c r="AJ35"/>
  <c r="W32"/>
  <c r="X31"/>
  <c r="Y31" s="1"/>
  <c r="J32"/>
  <c r="K31"/>
  <c r="L31" s="1"/>
  <c r="AK35" l="1"/>
  <c r="AL35" s="1"/>
  <c r="AJ36"/>
  <c r="W33"/>
  <c r="X32"/>
  <c r="Y32" s="1"/>
  <c r="J33"/>
  <c r="K32"/>
  <c r="L32" s="1"/>
  <c r="AK36" l="1"/>
  <c r="AL36" s="1"/>
  <c r="AJ37"/>
  <c r="W34"/>
  <c r="X33"/>
  <c r="Y33" s="1"/>
  <c r="J34"/>
  <c r="K33"/>
  <c r="L33" s="1"/>
  <c r="AK37" l="1"/>
  <c r="AL37" s="1"/>
  <c r="AJ38"/>
  <c r="W35"/>
  <c r="X34"/>
  <c r="Y34" s="1"/>
  <c r="J35"/>
  <c r="K34"/>
  <c r="L34" s="1"/>
  <c r="AK38" l="1"/>
  <c r="AL38" s="1"/>
  <c r="AJ39"/>
  <c r="W36"/>
  <c r="X35"/>
  <c r="Y35" s="1"/>
  <c r="J36"/>
  <c r="K35"/>
  <c r="L35" s="1"/>
  <c r="AK39" l="1"/>
  <c r="AL39" s="1"/>
  <c r="AJ40"/>
  <c r="W37"/>
  <c r="X36"/>
  <c r="Y36" s="1"/>
  <c r="J37"/>
  <c r="K36"/>
  <c r="L36" s="1"/>
  <c r="AK40" l="1"/>
  <c r="AL40" s="1"/>
  <c r="AJ41"/>
  <c r="W38"/>
  <c r="X37"/>
  <c r="Y37" s="1"/>
  <c r="J38"/>
  <c r="K37"/>
  <c r="L37" s="1"/>
  <c r="AK41" l="1"/>
  <c r="AL41" s="1"/>
  <c r="AJ42"/>
  <c r="W39"/>
  <c r="X38"/>
  <c r="Y38" s="1"/>
  <c r="J39"/>
  <c r="K38"/>
  <c r="L38" s="1"/>
  <c r="AK42" l="1"/>
  <c r="AL42" s="1"/>
  <c r="AJ43"/>
  <c r="W40"/>
  <c r="X39"/>
  <c r="Y39" s="1"/>
  <c r="J40"/>
  <c r="K39"/>
  <c r="L39" s="1"/>
  <c r="AK43" l="1"/>
  <c r="AL43" s="1"/>
  <c r="AJ44"/>
  <c r="AK44" s="1"/>
  <c r="AL44" s="1"/>
  <c r="W41"/>
  <c r="X40"/>
  <c r="Y40" s="1"/>
  <c r="J41"/>
  <c r="K40"/>
  <c r="L40" s="1"/>
  <c r="W42" l="1"/>
  <c r="X41"/>
  <c r="Y41" s="1"/>
  <c r="J42"/>
  <c r="K41"/>
  <c r="L41" s="1"/>
  <c r="W43" l="1"/>
  <c r="X42"/>
  <c r="Y42" s="1"/>
  <c r="J43"/>
  <c r="K42"/>
  <c r="L42" s="1"/>
  <c r="W44" l="1"/>
  <c r="X43"/>
  <c r="Y43" s="1"/>
  <c r="J44"/>
  <c r="K43"/>
  <c r="L43" s="1"/>
  <c r="W45" l="1"/>
  <c r="X44"/>
  <c r="Y44" s="1"/>
  <c r="J45"/>
  <c r="K44"/>
  <c r="L44" s="1"/>
  <c r="W46" l="1"/>
  <c r="X45"/>
  <c r="Y45" s="1"/>
  <c r="J46"/>
  <c r="K45"/>
  <c r="L45" s="1"/>
  <c r="W47" l="1"/>
  <c r="X46"/>
  <c r="Y46" s="1"/>
  <c r="J47"/>
  <c r="K46"/>
  <c r="L46" s="1"/>
  <c r="W48" l="1"/>
  <c r="X47"/>
  <c r="Y47" s="1"/>
  <c r="J48"/>
  <c r="K47"/>
  <c r="L47" s="1"/>
  <c r="W49" l="1"/>
  <c r="X48"/>
  <c r="Y48" s="1"/>
  <c r="J49"/>
  <c r="K48"/>
  <c r="L48" s="1"/>
  <c r="W50" l="1"/>
  <c r="X49"/>
  <c r="Y49" s="1"/>
  <c r="J50"/>
  <c r="K49"/>
  <c r="L49" s="1"/>
  <c r="W51" l="1"/>
  <c r="X50"/>
  <c r="Y50" s="1"/>
  <c r="J51"/>
  <c r="K50"/>
  <c r="L50" s="1"/>
  <c r="W52" l="1"/>
  <c r="X51"/>
  <c r="Y51" s="1"/>
  <c r="J52"/>
  <c r="K51"/>
  <c r="L51" s="1"/>
  <c r="I106" i="2"/>
  <c r="J106" s="1"/>
  <c r="K106" s="1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05"/>
  <c r="K104"/>
  <c r="J104"/>
  <c r="J105" s="1"/>
  <c r="K105" s="1"/>
  <c r="I104"/>
  <c r="W53" i="1" l="1"/>
  <c r="X52"/>
  <c r="Y52" s="1"/>
  <c r="J53"/>
  <c r="K53" s="1"/>
  <c r="L53" s="1"/>
  <c r="K52"/>
  <c r="L52" s="1"/>
  <c r="J107" i="2"/>
  <c r="K107" s="1"/>
  <c r="J108"/>
  <c r="K108" s="1"/>
  <c r="W54" i="1" l="1"/>
  <c r="X53"/>
  <c r="Y53" s="1"/>
  <c r="J109" i="2"/>
  <c r="W55" i="1" l="1"/>
  <c r="X54"/>
  <c r="Y54" s="1"/>
  <c r="K109" i="2"/>
  <c r="J110"/>
  <c r="W56" i="1" l="1"/>
  <c r="X56" s="1"/>
  <c r="Y56" s="1"/>
  <c r="X55"/>
  <c r="Y55" s="1"/>
  <c r="K110" i="2"/>
  <c r="J111"/>
  <c r="K111" l="1"/>
  <c r="J112"/>
  <c r="K112" l="1"/>
  <c r="J113"/>
  <c r="K113" l="1"/>
  <c r="J114"/>
  <c r="K114" l="1"/>
  <c r="J115"/>
  <c r="K115" l="1"/>
  <c r="J116"/>
  <c r="K116" l="1"/>
  <c r="J117"/>
  <c r="K117" l="1"/>
  <c r="J118"/>
  <c r="K118" l="1"/>
  <c r="J119"/>
  <c r="K119" l="1"/>
  <c r="J120"/>
  <c r="K120" l="1"/>
  <c r="J121"/>
  <c r="K121" l="1"/>
  <c r="J122"/>
  <c r="K122" l="1"/>
  <c r="J123"/>
  <c r="K123" l="1"/>
  <c r="J124"/>
  <c r="K124" l="1"/>
  <c r="J125"/>
  <c r="K125" l="1"/>
  <c r="J126"/>
  <c r="K126" l="1"/>
  <c r="J127"/>
  <c r="K127" l="1"/>
  <c r="J128"/>
  <c r="K128" l="1"/>
  <c r="J129"/>
  <c r="K129" l="1"/>
  <c r="J130"/>
  <c r="K130" l="1"/>
  <c r="J131"/>
  <c r="K131" l="1"/>
  <c r="J132"/>
  <c r="K132" l="1"/>
  <c r="J133"/>
  <c r="K133" l="1"/>
  <c r="J134"/>
  <c r="K134" l="1"/>
  <c r="J135"/>
  <c r="K135" l="1"/>
  <c r="J136"/>
  <c r="K136" l="1"/>
  <c r="J137"/>
  <c r="K137" l="1"/>
  <c r="J138"/>
  <c r="K138" l="1"/>
  <c r="J139"/>
  <c r="K139" l="1"/>
  <c r="J140"/>
  <c r="K140" l="1"/>
  <c r="J141"/>
  <c r="K141" l="1"/>
  <c r="J142"/>
  <c r="K142" l="1"/>
  <c r="J143"/>
  <c r="K143" l="1"/>
  <c r="J144"/>
  <c r="K144" l="1"/>
  <c r="J145"/>
  <c r="K145" l="1"/>
  <c r="J146"/>
  <c r="K146" l="1"/>
  <c r="J147"/>
  <c r="K147" l="1"/>
  <c r="J148"/>
  <c r="K148" l="1"/>
  <c r="J149"/>
  <c r="K149" l="1"/>
  <c r="J150"/>
  <c r="K150" l="1"/>
  <c r="J151"/>
  <c r="K151" l="1"/>
  <c r="J152"/>
  <c r="K152" l="1"/>
  <c r="J153"/>
  <c r="K153" l="1"/>
  <c r="J154"/>
  <c r="K154" l="1"/>
  <c r="J155"/>
  <c r="K155" l="1"/>
  <c r="J156"/>
  <c r="K156" l="1"/>
  <c r="J157"/>
  <c r="K157" s="1"/>
  <c r="C155" l="1"/>
  <c r="C156" s="1"/>
  <c r="C157" s="1"/>
  <c r="C154"/>
  <c r="C153"/>
  <c r="A108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C107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A107"/>
  <c r="C106"/>
  <c r="A106"/>
  <c r="C105"/>
  <c r="A105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58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59"/>
  <c r="I59" s="1"/>
  <c r="I58"/>
  <c r="H58"/>
  <c r="B59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4"/>
  <c r="I3"/>
  <c r="J3" s="1"/>
  <c r="K3" s="1"/>
  <c r="C45"/>
  <c r="C46" s="1"/>
  <c r="C47" s="1"/>
  <c r="C48" s="1"/>
  <c r="C49" s="1"/>
  <c r="C50" s="1"/>
  <c r="C51" s="1"/>
  <c r="C52" s="1"/>
  <c r="C53" s="1"/>
  <c r="C5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C4" i="1"/>
  <c r="AC5" s="1"/>
  <c r="AC6" s="1"/>
  <c r="AC7" s="1"/>
  <c r="AC8" s="1"/>
  <c r="AC9" s="1"/>
  <c r="AC10" s="1"/>
  <c r="AC11" s="1"/>
  <c r="AC12" s="1"/>
  <c r="AC13" s="1"/>
  <c r="AC14" s="1"/>
  <c r="AC15" s="1"/>
  <c r="AC16" s="1"/>
  <c r="AC17" s="1"/>
  <c r="AC18" s="1"/>
  <c r="AC19" s="1"/>
  <c r="AC20" s="1"/>
  <c r="AC21" s="1"/>
  <c r="AC22" s="1"/>
  <c r="AC23" s="1"/>
  <c r="AC24" s="1"/>
  <c r="AC25" s="1"/>
  <c r="AC26" s="1"/>
  <c r="AC27" s="1"/>
  <c r="AC28" s="1"/>
  <c r="AC29" s="1"/>
  <c r="AC30" s="1"/>
  <c r="AC31" s="1"/>
  <c r="AC32" s="1"/>
  <c r="AC33" s="1"/>
  <c r="AC34" s="1"/>
  <c r="AC35" s="1"/>
  <c r="AC36" s="1"/>
  <c r="AC37" s="1"/>
  <c r="AC38" s="1"/>
  <c r="AC39" s="1"/>
  <c r="AC40" s="1"/>
  <c r="AC41" s="1"/>
  <c r="AC42" s="1"/>
  <c r="AC43" s="1"/>
  <c r="AC44" s="1"/>
  <c r="P52"/>
  <c r="P53" s="1"/>
  <c r="P54" s="1"/>
  <c r="P55" s="1"/>
  <c r="P56" s="1"/>
  <c r="P4"/>
  <c r="P5" s="1"/>
  <c r="P6" s="1"/>
  <c r="P7" s="1"/>
  <c r="P8" s="1"/>
  <c r="P9" s="1"/>
  <c r="P10" s="1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P30" s="1"/>
  <c r="P31" s="1"/>
  <c r="P32" s="1"/>
  <c r="P33" s="1"/>
  <c r="P34" s="1"/>
  <c r="P35" s="1"/>
  <c r="P36" s="1"/>
  <c r="P37" s="1"/>
  <c r="P38" s="1"/>
  <c r="P39" s="1"/>
  <c r="P40" s="1"/>
  <c r="P41" s="1"/>
  <c r="P42" s="1"/>
  <c r="P43" s="1"/>
  <c r="P44" s="1"/>
  <c r="P45" s="1"/>
  <c r="P46" s="1"/>
  <c r="P47" s="1"/>
  <c r="P48" s="1"/>
  <c r="P49" s="1"/>
  <c r="P50" s="1"/>
  <c r="P51" s="1"/>
  <c r="N4"/>
  <c r="N5" s="1"/>
  <c r="N6" s="1"/>
  <c r="N7" s="1"/>
  <c r="N8" s="1"/>
  <c r="N9" s="1"/>
  <c r="N10" s="1"/>
  <c r="N11" s="1"/>
  <c r="N12" s="1"/>
  <c r="N13" s="1"/>
  <c r="N14" s="1"/>
  <c r="N15" s="1"/>
  <c r="N16" s="1"/>
  <c r="N17" s="1"/>
  <c r="N18" s="1"/>
  <c r="N19" s="1"/>
  <c r="N20" s="1"/>
  <c r="N21" s="1"/>
  <c r="N22" s="1"/>
  <c r="N23" s="1"/>
  <c r="N24" s="1"/>
  <c r="N25" s="1"/>
  <c r="N26" s="1"/>
  <c r="N27" s="1"/>
  <c r="N28" s="1"/>
  <c r="N29" s="1"/>
  <c r="N30" s="1"/>
  <c r="N31" s="1"/>
  <c r="N32" s="1"/>
  <c r="N33" s="1"/>
  <c r="N34" s="1"/>
  <c r="N35" s="1"/>
  <c r="N36" s="1"/>
  <c r="N37" s="1"/>
  <c r="N38" s="1"/>
  <c r="N39" s="1"/>
  <c r="N40" s="1"/>
  <c r="N41" s="1"/>
  <c r="N42" s="1"/>
  <c r="N43" s="1"/>
  <c r="N44" s="1"/>
  <c r="N45" s="1"/>
  <c r="N46" s="1"/>
  <c r="N47" s="1"/>
  <c r="N48" s="1"/>
  <c r="N49" s="1"/>
  <c r="N50" s="1"/>
  <c r="N51" s="1"/>
  <c r="N52" s="1"/>
  <c r="N53" s="1"/>
  <c r="N54" s="1"/>
  <c r="N55" s="1"/>
  <c r="N56" s="1"/>
  <c r="J4" i="2" l="1"/>
  <c r="K4" s="1"/>
  <c r="I60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C45" i="1"/>
  <c r="C46" s="1"/>
  <c r="C47" s="1"/>
  <c r="C48" s="1"/>
  <c r="C49" s="1"/>
  <c r="C50" s="1"/>
  <c r="C51" s="1"/>
  <c r="C52" s="1"/>
  <c r="C53" s="1"/>
  <c r="C4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J5" i="2" l="1"/>
  <c r="J6" l="1"/>
  <c r="K5"/>
  <c r="K6" l="1"/>
  <c r="J7"/>
  <c r="J8" l="1"/>
  <c r="K7"/>
  <c r="J9" l="1"/>
  <c r="K8"/>
  <c r="J10" l="1"/>
  <c r="K9"/>
  <c r="J11" l="1"/>
  <c r="K10"/>
  <c r="J12" l="1"/>
  <c r="K11"/>
  <c r="J13" l="1"/>
  <c r="K12"/>
  <c r="J14" l="1"/>
  <c r="K13"/>
  <c r="J15" l="1"/>
  <c r="K14"/>
  <c r="J16" l="1"/>
  <c r="K15"/>
  <c r="J17" l="1"/>
  <c r="K16"/>
  <c r="J18" l="1"/>
  <c r="K17"/>
  <c r="J19" l="1"/>
  <c r="K18"/>
  <c r="J20" l="1"/>
  <c r="K19"/>
  <c r="J21" l="1"/>
  <c r="K20"/>
  <c r="J22" l="1"/>
  <c r="K21"/>
  <c r="J23" l="1"/>
  <c r="K22"/>
  <c r="J24" l="1"/>
  <c r="K23"/>
  <c r="J25" l="1"/>
  <c r="K24"/>
  <c r="J26" l="1"/>
  <c r="K25"/>
  <c r="J27" l="1"/>
  <c r="K26"/>
  <c r="J28" l="1"/>
  <c r="K27"/>
  <c r="J29" l="1"/>
  <c r="K28"/>
  <c r="J30" l="1"/>
  <c r="K29"/>
  <c r="J31" l="1"/>
  <c r="K30"/>
  <c r="J32" l="1"/>
  <c r="K31"/>
  <c r="J33" l="1"/>
  <c r="K32"/>
  <c r="J34" l="1"/>
  <c r="K33"/>
  <c r="J35" l="1"/>
  <c r="K34"/>
  <c r="J36" l="1"/>
  <c r="K35"/>
  <c r="J37" l="1"/>
  <c r="K36"/>
  <c r="J38" l="1"/>
  <c r="K37"/>
  <c r="J39" l="1"/>
  <c r="K38"/>
  <c r="J40" l="1"/>
  <c r="K39"/>
  <c r="J41" l="1"/>
  <c r="K40"/>
  <c r="J42" l="1"/>
  <c r="K41"/>
  <c r="J43" l="1"/>
  <c r="K42"/>
  <c r="J44" l="1"/>
  <c r="K43"/>
  <c r="J45" l="1"/>
  <c r="K44"/>
  <c r="J46" l="1"/>
  <c r="K45"/>
  <c r="J47" l="1"/>
  <c r="K46"/>
  <c r="J48" l="1"/>
  <c r="K47"/>
  <c r="J49" l="1"/>
  <c r="K48"/>
  <c r="J50" l="1"/>
  <c r="K49"/>
  <c r="J51" l="1"/>
  <c r="K50"/>
  <c r="J52" l="1"/>
  <c r="K51"/>
  <c r="J53" l="1"/>
  <c r="K53" s="1"/>
  <c r="K52"/>
</calcChain>
</file>

<file path=xl/sharedStrings.xml><?xml version="1.0" encoding="utf-8"?>
<sst xmlns="http://schemas.openxmlformats.org/spreadsheetml/2006/main" count="345" uniqueCount="137">
  <si>
    <t>Sample</t>
    <phoneticPr fontId="5" type="noConversion"/>
  </si>
  <si>
    <t>Sample Code</t>
    <phoneticPr fontId="5" type="noConversion"/>
  </si>
  <si>
    <t>Retention Time (sec)</t>
    <phoneticPr fontId="5" type="noConversion"/>
  </si>
  <si>
    <t>Cumulative Failed Rate</t>
    <phoneticPr fontId="3" type="noConversion"/>
  </si>
  <si>
    <t>00FF</t>
    <phoneticPr fontId="5" type="noConversion"/>
  </si>
  <si>
    <t>01FF</t>
    <phoneticPr fontId="5" type="noConversion"/>
  </si>
  <si>
    <t>02FF</t>
    <phoneticPr fontId="5" type="noConversion"/>
  </si>
  <si>
    <t>03FF</t>
    <phoneticPr fontId="5" type="noConversion"/>
  </si>
  <si>
    <t>04FF</t>
    <phoneticPr fontId="5" type="noConversion"/>
  </si>
  <si>
    <t>05FF</t>
    <phoneticPr fontId="5" type="noConversion"/>
  </si>
  <si>
    <t>06FF</t>
    <phoneticPr fontId="5" type="noConversion"/>
  </si>
  <si>
    <t>7FF</t>
  </si>
  <si>
    <t>8FF</t>
  </si>
  <si>
    <t>9FF</t>
  </si>
  <si>
    <t>0AFF</t>
    <phoneticPr fontId="5" type="noConversion"/>
  </si>
  <si>
    <t>0BFF</t>
    <phoneticPr fontId="5" type="noConversion"/>
  </si>
  <si>
    <t>0CFF</t>
    <phoneticPr fontId="5" type="noConversion"/>
  </si>
  <si>
    <t>DFF</t>
    <phoneticPr fontId="5" type="noConversion"/>
  </si>
  <si>
    <t>EFF</t>
    <phoneticPr fontId="5" type="noConversion"/>
  </si>
  <si>
    <t>0FFF</t>
    <phoneticPr fontId="5" type="noConversion"/>
  </si>
  <si>
    <t>10FF</t>
    <phoneticPr fontId="5" type="noConversion"/>
  </si>
  <si>
    <t>11FF</t>
    <phoneticPr fontId="5" type="noConversion"/>
  </si>
  <si>
    <t>12FF</t>
    <phoneticPr fontId="5" type="noConversion"/>
  </si>
  <si>
    <t>13FF</t>
    <phoneticPr fontId="5" type="noConversion"/>
  </si>
  <si>
    <t>14FF</t>
    <phoneticPr fontId="5" type="noConversion"/>
  </si>
  <si>
    <t>15FF</t>
    <phoneticPr fontId="5" type="noConversion"/>
  </si>
  <si>
    <t>16FF</t>
    <phoneticPr fontId="5" type="noConversion"/>
  </si>
  <si>
    <t>17FF</t>
    <phoneticPr fontId="5" type="noConversion"/>
  </si>
  <si>
    <t>18FF</t>
    <phoneticPr fontId="5" type="noConversion"/>
  </si>
  <si>
    <t>19FF</t>
    <phoneticPr fontId="5" type="noConversion"/>
  </si>
  <si>
    <t>1AFF</t>
    <phoneticPr fontId="5" type="noConversion"/>
  </si>
  <si>
    <t>1BFF</t>
    <phoneticPr fontId="5" type="noConversion"/>
  </si>
  <si>
    <t>1CFF</t>
    <phoneticPr fontId="5" type="noConversion"/>
  </si>
  <si>
    <t>1DFF</t>
    <phoneticPr fontId="5" type="noConversion"/>
  </si>
  <si>
    <t>1EFF</t>
    <phoneticPr fontId="5" type="noConversion"/>
  </si>
  <si>
    <t>1FFF</t>
    <phoneticPr fontId="5" type="noConversion"/>
  </si>
  <si>
    <t>20FF</t>
    <phoneticPr fontId="5" type="noConversion"/>
  </si>
  <si>
    <t>21FF</t>
    <phoneticPr fontId="5" type="noConversion"/>
  </si>
  <si>
    <t>22FF</t>
    <phoneticPr fontId="5" type="noConversion"/>
  </si>
  <si>
    <t>23FF</t>
    <phoneticPr fontId="5" type="noConversion"/>
  </si>
  <si>
    <t>24FF</t>
    <phoneticPr fontId="5" type="noConversion"/>
  </si>
  <si>
    <t>25FF</t>
    <phoneticPr fontId="5" type="noConversion"/>
  </si>
  <si>
    <t>26FF</t>
    <phoneticPr fontId="5" type="noConversion"/>
  </si>
  <si>
    <t>27FF</t>
    <phoneticPr fontId="5" type="noConversion"/>
  </si>
  <si>
    <t>28FF</t>
    <phoneticPr fontId="5" type="noConversion"/>
  </si>
  <si>
    <t>29FF</t>
    <phoneticPr fontId="5" type="noConversion"/>
  </si>
  <si>
    <t>2AFF</t>
    <phoneticPr fontId="5" type="noConversion"/>
  </si>
  <si>
    <t>2BFF</t>
    <phoneticPr fontId="5" type="noConversion"/>
  </si>
  <si>
    <t>2CFF</t>
    <phoneticPr fontId="5" type="noConversion"/>
  </si>
  <si>
    <t>2DFF</t>
    <phoneticPr fontId="5" type="noConversion"/>
  </si>
  <si>
    <t>2EFF</t>
    <phoneticPr fontId="5" type="noConversion"/>
  </si>
  <si>
    <t>2FFF</t>
    <phoneticPr fontId="5" type="noConversion"/>
  </si>
  <si>
    <t>30FF</t>
    <phoneticPr fontId="5" type="noConversion"/>
  </si>
  <si>
    <t>31FF</t>
    <phoneticPr fontId="5" type="noConversion"/>
  </si>
  <si>
    <t>32FF</t>
    <phoneticPr fontId="5" type="noConversion"/>
  </si>
  <si>
    <t>Set_0_Temp_Room</t>
    <phoneticPr fontId="2" type="noConversion"/>
  </si>
  <si>
    <t>Sample</t>
    <phoneticPr fontId="2" type="noConversion"/>
  </si>
  <si>
    <t>Sample Code</t>
    <phoneticPr fontId="2" type="noConversion"/>
  </si>
  <si>
    <t>Retention Time (sec)</t>
    <phoneticPr fontId="2" type="noConversion"/>
  </si>
  <si>
    <t>Cumulative failed rows</t>
  </si>
  <si>
    <t>00FF</t>
    <phoneticPr fontId="2" type="noConversion"/>
  </si>
  <si>
    <t>01FF</t>
    <phoneticPr fontId="2" type="noConversion"/>
  </si>
  <si>
    <t>02FF</t>
    <phoneticPr fontId="2" type="noConversion"/>
  </si>
  <si>
    <t>03FF</t>
    <phoneticPr fontId="2" type="noConversion"/>
  </si>
  <si>
    <t>04FF</t>
    <phoneticPr fontId="2" type="noConversion"/>
  </si>
  <si>
    <t>05FF</t>
    <phoneticPr fontId="2" type="noConversion"/>
  </si>
  <si>
    <t>06FF</t>
    <phoneticPr fontId="2" type="noConversion"/>
  </si>
  <si>
    <t>0AFF</t>
    <phoneticPr fontId="2" type="noConversion"/>
  </si>
  <si>
    <t>0BFF</t>
    <phoneticPr fontId="2" type="noConversion"/>
  </si>
  <si>
    <t>0CFF</t>
    <phoneticPr fontId="2" type="noConversion"/>
  </si>
  <si>
    <t>DFF</t>
    <phoneticPr fontId="2" type="noConversion"/>
  </si>
  <si>
    <t>EFF</t>
    <phoneticPr fontId="2" type="noConversion"/>
  </si>
  <si>
    <t>0FFF</t>
    <phoneticPr fontId="2" type="noConversion"/>
  </si>
  <si>
    <t>10FF</t>
    <phoneticPr fontId="2" type="noConversion"/>
  </si>
  <si>
    <t>11FF</t>
    <phoneticPr fontId="2" type="noConversion"/>
  </si>
  <si>
    <t>12FF</t>
    <phoneticPr fontId="2" type="noConversion"/>
  </si>
  <si>
    <t>13FF</t>
    <phoneticPr fontId="2" type="noConversion"/>
  </si>
  <si>
    <t>14FF</t>
    <phoneticPr fontId="2" type="noConversion"/>
  </si>
  <si>
    <t>15FF</t>
    <phoneticPr fontId="2" type="noConversion"/>
  </si>
  <si>
    <t>16FF</t>
    <phoneticPr fontId="2" type="noConversion"/>
  </si>
  <si>
    <t>17FF</t>
    <phoneticPr fontId="2" type="noConversion"/>
  </si>
  <si>
    <t>18FF</t>
    <phoneticPr fontId="2" type="noConversion"/>
  </si>
  <si>
    <t>19FF</t>
    <phoneticPr fontId="2" type="noConversion"/>
  </si>
  <si>
    <t>1AFF</t>
    <phoneticPr fontId="2" type="noConversion"/>
  </si>
  <si>
    <t>1BFF</t>
    <phoneticPr fontId="2" type="noConversion"/>
  </si>
  <si>
    <t>1CFF</t>
    <phoneticPr fontId="2" type="noConversion"/>
  </si>
  <si>
    <t>1DFF</t>
    <phoneticPr fontId="2" type="noConversion"/>
  </si>
  <si>
    <t>1EFF</t>
    <phoneticPr fontId="2" type="noConversion"/>
  </si>
  <si>
    <t>1FFF</t>
    <phoneticPr fontId="2" type="noConversion"/>
  </si>
  <si>
    <t>20FF</t>
    <phoneticPr fontId="2" type="noConversion"/>
  </si>
  <si>
    <t>21FF</t>
    <phoneticPr fontId="2" type="noConversion"/>
  </si>
  <si>
    <t>22FF</t>
    <phoneticPr fontId="2" type="noConversion"/>
  </si>
  <si>
    <t>23FF</t>
    <phoneticPr fontId="2" type="noConversion"/>
  </si>
  <si>
    <t>24FF</t>
    <phoneticPr fontId="2" type="noConversion"/>
  </si>
  <si>
    <t>25FF</t>
    <phoneticPr fontId="2" type="noConversion"/>
  </si>
  <si>
    <t>26FF</t>
    <phoneticPr fontId="2" type="noConversion"/>
  </si>
  <si>
    <t>27FF</t>
    <phoneticPr fontId="2" type="noConversion"/>
  </si>
  <si>
    <t>28FF</t>
    <phoneticPr fontId="2" type="noConversion"/>
  </si>
  <si>
    <t>29FF</t>
    <phoneticPr fontId="2" type="noConversion"/>
  </si>
  <si>
    <t>2AFF</t>
    <phoneticPr fontId="2" type="noConversion"/>
  </si>
  <si>
    <t>2BFF</t>
    <phoneticPr fontId="2" type="noConversion"/>
  </si>
  <si>
    <t>2CFF</t>
    <phoneticPr fontId="2" type="noConversion"/>
  </si>
  <si>
    <t>2DFF</t>
    <phoneticPr fontId="2" type="noConversion"/>
  </si>
  <si>
    <t>2EFF</t>
    <phoneticPr fontId="2" type="noConversion"/>
  </si>
  <si>
    <t>2FFF</t>
    <phoneticPr fontId="2" type="noConversion"/>
  </si>
  <si>
    <t>30FF</t>
    <phoneticPr fontId="2" type="noConversion"/>
  </si>
  <si>
    <t>31FF</t>
    <phoneticPr fontId="2" type="noConversion"/>
  </si>
  <si>
    <t>32FF</t>
    <phoneticPr fontId="2" type="noConversion"/>
  </si>
  <si>
    <t>33FF</t>
    <phoneticPr fontId="2" type="noConversion"/>
  </si>
  <si>
    <t>34FF</t>
    <phoneticPr fontId="2" type="noConversion"/>
  </si>
  <si>
    <t>35FF</t>
    <phoneticPr fontId="2" type="noConversion"/>
  </si>
  <si>
    <t>Sample Code</t>
    <phoneticPr fontId="5" type="noConversion"/>
  </si>
  <si>
    <t>Retention Time (sec)</t>
    <phoneticPr fontId="5" type="noConversion"/>
  </si>
  <si>
    <t>Set_0_Temp_75</t>
    <phoneticPr fontId="2" type="noConversion"/>
  </si>
  <si>
    <t>Temp_50</t>
    <phoneticPr fontId="3" type="noConversion"/>
  </si>
  <si>
    <t>Cumulative Failed Rows</t>
    <phoneticPr fontId="2" type="noConversion"/>
  </si>
  <si>
    <t>set0</t>
    <phoneticPr fontId="2" type="noConversion"/>
  </si>
  <si>
    <t>set1</t>
  </si>
  <si>
    <t>set1</t>
    <phoneticPr fontId="2" type="noConversion"/>
  </si>
  <si>
    <t>set2</t>
  </si>
  <si>
    <t>set2</t>
    <phoneticPr fontId="2" type="noConversion"/>
  </si>
  <si>
    <t>set3</t>
  </si>
  <si>
    <t>set3</t>
    <phoneticPr fontId="2" type="noConversion"/>
  </si>
  <si>
    <t>set4</t>
  </si>
  <si>
    <t>set4</t>
    <phoneticPr fontId="2" type="noConversion"/>
  </si>
  <si>
    <t>Total</t>
    <phoneticPr fontId="2" type="noConversion"/>
  </si>
  <si>
    <t>Cumulative Failed Rate</t>
    <phoneticPr fontId="2" type="noConversion"/>
  </si>
  <si>
    <t>set0</t>
    <phoneticPr fontId="3" type="noConversion"/>
  </si>
  <si>
    <t>Set0</t>
    <phoneticPr fontId="2" type="noConversion"/>
  </si>
  <si>
    <t>Set1</t>
  </si>
  <si>
    <t>Set2</t>
  </si>
  <si>
    <t>Set3</t>
  </si>
  <si>
    <t>Set4</t>
  </si>
  <si>
    <t>SUM</t>
    <phoneticPr fontId="2" type="noConversion"/>
  </si>
  <si>
    <t>CUM #</t>
    <phoneticPr fontId="2" type="noConversion"/>
  </si>
  <si>
    <t>Temp_Room</t>
    <phoneticPr fontId="2" type="noConversion"/>
  </si>
  <si>
    <t>Temp_75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</si>
</sst>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8">
    <font>
      <sz val="12"/>
      <color theme="1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1"/>
      <color theme="1"/>
      <name val="新細明體"/>
      <family val="2"/>
      <scheme val="minor"/>
    </font>
    <font>
      <sz val="12"/>
      <name val="新細明體"/>
      <family val="2"/>
      <scheme val="minor"/>
    </font>
    <font>
      <sz val="12"/>
      <color theme="1"/>
      <name val="新細明體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2" borderId="0" xfId="0" applyFont="1" applyFill="1" applyAlignment="1"/>
    <xf numFmtId="0" fontId="0" fillId="0" borderId="0" xfId="0" applyAlignment="1"/>
    <xf numFmtId="0" fontId="4" fillId="0" borderId="1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/>
    <xf numFmtId="0" fontId="0" fillId="0" borderId="2" xfId="0" applyBorder="1" applyAlignment="1">
      <alignment horizontal="right" vertical="center"/>
    </xf>
    <xf numFmtId="0" fontId="0" fillId="0" borderId="2" xfId="0" applyBorder="1" applyAlignment="1"/>
    <xf numFmtId="0" fontId="0" fillId="0" borderId="0" xfId="0" applyBorder="1" applyAlignment="1"/>
    <xf numFmtId="0" fontId="0" fillId="0" borderId="0" xfId="0" applyFill="1" applyBorder="1" applyAlignment="1"/>
    <xf numFmtId="0" fontId="4" fillId="2" borderId="0" xfId="0" applyFont="1" applyFill="1">
      <alignment vertical="center"/>
    </xf>
    <xf numFmtId="0" fontId="0" fillId="0" borderId="0" xfId="0" applyAlignment="1">
      <alignment horizontal="right"/>
    </xf>
    <xf numFmtId="0" fontId="6" fillId="0" borderId="0" xfId="0" applyFont="1" applyAlignment="1">
      <alignment horizontal="right"/>
    </xf>
    <xf numFmtId="176" fontId="0" fillId="0" borderId="0" xfId="0" applyNumberFormat="1">
      <alignment vertical="center"/>
    </xf>
    <xf numFmtId="0" fontId="4" fillId="0" borderId="0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/>
    <xf numFmtId="0" fontId="0" fillId="0" borderId="0" xfId="0" applyBorder="1" applyAlignment="1">
      <alignment horizontal="right" vertical="center"/>
    </xf>
    <xf numFmtId="0" fontId="0" fillId="0" borderId="0" xfId="0" applyBorder="1">
      <alignment vertical="center"/>
    </xf>
    <xf numFmtId="176" fontId="0" fillId="0" borderId="0" xfId="0" applyNumberFormat="1" applyBorder="1" applyAlignment="1"/>
    <xf numFmtId="0" fontId="7" fillId="0" borderId="0" xfId="0" applyFont="1" applyBorder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4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scatterChart>
        <c:scatterStyle val="lineMarker"/>
        <c:ser>
          <c:idx val="0"/>
          <c:order val="0"/>
          <c:tx>
            <c:v>Temp_50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'3TempOverallComparison'!$C$3:$C$53</c:f>
              <c:numCache>
                <c:formatCode>General</c:formatCode>
                <c:ptCount val="51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130</c:v>
                </c:pt>
                <c:pt idx="42">
                  <c:v>160</c:v>
                </c:pt>
                <c:pt idx="43">
                  <c:v>190</c:v>
                </c:pt>
                <c:pt idx="44">
                  <c:v>220</c:v>
                </c:pt>
                <c:pt idx="45">
                  <c:v>250</c:v>
                </c:pt>
                <c:pt idx="46">
                  <c:v>280</c:v>
                </c:pt>
                <c:pt idx="47">
                  <c:v>310</c:v>
                </c:pt>
                <c:pt idx="48">
                  <c:v>340</c:v>
                </c:pt>
                <c:pt idx="49">
                  <c:v>370</c:v>
                </c:pt>
                <c:pt idx="50">
                  <c:v>400</c:v>
                </c:pt>
              </c:numCache>
            </c:numRef>
          </c:xVal>
          <c:yVal>
            <c:numRef>
              <c:f>'3TempOverallComparison'!$K$3:$K$53</c:f>
              <c:numCache>
                <c:formatCode>0.00_ </c:formatCode>
                <c:ptCount val="51"/>
                <c:pt idx="0">
                  <c:v>1.5625000000000001E-3</c:v>
                </c:pt>
                <c:pt idx="1">
                  <c:v>1.5625000000000001E-3</c:v>
                </c:pt>
                <c:pt idx="2">
                  <c:v>1.5625000000000001E-3</c:v>
                </c:pt>
                <c:pt idx="3">
                  <c:v>1.5625000000000001E-3</c:v>
                </c:pt>
                <c:pt idx="4">
                  <c:v>1.5625000000000001E-3</c:v>
                </c:pt>
                <c:pt idx="5">
                  <c:v>3.1250000000000002E-3</c:v>
                </c:pt>
                <c:pt idx="6">
                  <c:v>4.6874999999999998E-3</c:v>
                </c:pt>
                <c:pt idx="7">
                  <c:v>7.8125E-3</c:v>
                </c:pt>
                <c:pt idx="8">
                  <c:v>9.3749999999999997E-3</c:v>
                </c:pt>
                <c:pt idx="9">
                  <c:v>9.3749999999999997E-3</c:v>
                </c:pt>
                <c:pt idx="10">
                  <c:v>1.0937499999999999E-2</c:v>
                </c:pt>
                <c:pt idx="11">
                  <c:v>1.2500000000000001E-2</c:v>
                </c:pt>
                <c:pt idx="12">
                  <c:v>1.40625E-2</c:v>
                </c:pt>
                <c:pt idx="13">
                  <c:v>1.40625E-2</c:v>
                </c:pt>
                <c:pt idx="14">
                  <c:v>1.40625E-2</c:v>
                </c:pt>
                <c:pt idx="15">
                  <c:v>1.5625E-2</c:v>
                </c:pt>
                <c:pt idx="16">
                  <c:v>1.5625E-2</c:v>
                </c:pt>
                <c:pt idx="17">
                  <c:v>2.1874999999999999E-2</c:v>
                </c:pt>
                <c:pt idx="18">
                  <c:v>2.6562499999999999E-2</c:v>
                </c:pt>
                <c:pt idx="19">
                  <c:v>2.9687499999999999E-2</c:v>
                </c:pt>
                <c:pt idx="20">
                  <c:v>2.9687499999999999E-2</c:v>
                </c:pt>
                <c:pt idx="21">
                  <c:v>3.2812500000000001E-2</c:v>
                </c:pt>
                <c:pt idx="22">
                  <c:v>3.5937499999999997E-2</c:v>
                </c:pt>
                <c:pt idx="23">
                  <c:v>3.90625E-2</c:v>
                </c:pt>
                <c:pt idx="24">
                  <c:v>4.0625000000000001E-2</c:v>
                </c:pt>
                <c:pt idx="25">
                  <c:v>4.3749999999999997E-2</c:v>
                </c:pt>
                <c:pt idx="26">
                  <c:v>4.8437500000000001E-2</c:v>
                </c:pt>
                <c:pt idx="27">
                  <c:v>5.1562499999999997E-2</c:v>
                </c:pt>
                <c:pt idx="28">
                  <c:v>5.46875E-2</c:v>
                </c:pt>
                <c:pt idx="29">
                  <c:v>6.25E-2</c:v>
                </c:pt>
                <c:pt idx="30">
                  <c:v>6.5625000000000003E-2</c:v>
                </c:pt>
                <c:pt idx="31">
                  <c:v>6.7187499999999997E-2</c:v>
                </c:pt>
                <c:pt idx="32">
                  <c:v>7.3437500000000003E-2</c:v>
                </c:pt>
                <c:pt idx="33">
                  <c:v>7.9687499999999994E-2</c:v>
                </c:pt>
                <c:pt idx="34">
                  <c:v>8.7499999999999994E-2</c:v>
                </c:pt>
                <c:pt idx="35">
                  <c:v>9.375E-2</c:v>
                </c:pt>
                <c:pt idx="36">
                  <c:v>9.375E-2</c:v>
                </c:pt>
                <c:pt idx="37">
                  <c:v>9.6875000000000003E-2</c:v>
                </c:pt>
                <c:pt idx="38">
                  <c:v>0.1046875</c:v>
                </c:pt>
                <c:pt idx="39">
                  <c:v>0.11093749999999999</c:v>
                </c:pt>
                <c:pt idx="40">
                  <c:v>0.2265625</c:v>
                </c:pt>
                <c:pt idx="41">
                  <c:v>0.35</c:v>
                </c:pt>
                <c:pt idx="42">
                  <c:v>0.47812500000000002</c:v>
                </c:pt>
                <c:pt idx="43">
                  <c:v>0.57656249999999998</c:v>
                </c:pt>
                <c:pt idx="44">
                  <c:v>0.65781250000000002</c:v>
                </c:pt>
                <c:pt idx="45">
                  <c:v>0.73124999999999996</c:v>
                </c:pt>
                <c:pt idx="46">
                  <c:v>0.79374999999999996</c:v>
                </c:pt>
                <c:pt idx="47">
                  <c:v>0.83750000000000002</c:v>
                </c:pt>
                <c:pt idx="48">
                  <c:v>0.8671875</c:v>
                </c:pt>
                <c:pt idx="49">
                  <c:v>0.90468749999999998</c:v>
                </c:pt>
                <c:pt idx="50">
                  <c:v>0.91562500000000002</c:v>
                </c:pt>
              </c:numCache>
            </c:numRef>
          </c:yVal>
        </c:ser>
        <c:ser>
          <c:idx val="1"/>
          <c:order val="1"/>
          <c:tx>
            <c:v>Temp_75</c:v>
          </c:tx>
          <c:spPr>
            <a:ln w="28575">
              <a:noFill/>
            </a:ln>
          </c:spPr>
          <c:marker>
            <c:symbol val="square"/>
            <c:size val="5"/>
          </c:marker>
          <c:xVal>
            <c:numRef>
              <c:f>'3TempOverallComparison'!$B$58:$B$99</c:f>
              <c:numCache>
                <c:formatCode>General</c:formatCode>
                <c:ptCount val="42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35</c:v>
                </c:pt>
                <c:pt idx="27">
                  <c:v>40</c:v>
                </c:pt>
                <c:pt idx="28">
                  <c:v>45</c:v>
                </c:pt>
                <c:pt idx="29">
                  <c:v>50</c:v>
                </c:pt>
                <c:pt idx="30">
                  <c:v>55</c:v>
                </c:pt>
                <c:pt idx="31">
                  <c:v>60</c:v>
                </c:pt>
                <c:pt idx="32">
                  <c:v>65</c:v>
                </c:pt>
                <c:pt idx="33">
                  <c:v>70</c:v>
                </c:pt>
                <c:pt idx="34">
                  <c:v>75</c:v>
                </c:pt>
                <c:pt idx="35">
                  <c:v>80</c:v>
                </c:pt>
                <c:pt idx="36">
                  <c:v>85</c:v>
                </c:pt>
                <c:pt idx="37">
                  <c:v>90</c:v>
                </c:pt>
                <c:pt idx="38">
                  <c:v>95</c:v>
                </c:pt>
                <c:pt idx="39">
                  <c:v>100</c:v>
                </c:pt>
                <c:pt idx="40">
                  <c:v>105</c:v>
                </c:pt>
                <c:pt idx="41">
                  <c:v>110</c:v>
                </c:pt>
              </c:numCache>
            </c:numRef>
          </c:xVal>
          <c:yVal>
            <c:numRef>
              <c:f>'3TempOverallComparison'!$J$58:$J$99</c:f>
              <c:numCache>
                <c:formatCode>0.00_ </c:formatCode>
                <c:ptCount val="42"/>
                <c:pt idx="0">
                  <c:v>1.5625000000000001E-3</c:v>
                </c:pt>
                <c:pt idx="1">
                  <c:v>1.5625000000000001E-3</c:v>
                </c:pt>
                <c:pt idx="2">
                  <c:v>1.5625000000000001E-3</c:v>
                </c:pt>
                <c:pt idx="3">
                  <c:v>3.1250000000000002E-3</c:v>
                </c:pt>
                <c:pt idx="4">
                  <c:v>6.2500000000000003E-3</c:v>
                </c:pt>
                <c:pt idx="5">
                  <c:v>9.3749999999999997E-3</c:v>
                </c:pt>
                <c:pt idx="6">
                  <c:v>1.2500000000000001E-2</c:v>
                </c:pt>
                <c:pt idx="7">
                  <c:v>1.5625E-2</c:v>
                </c:pt>
                <c:pt idx="8">
                  <c:v>2.34375E-2</c:v>
                </c:pt>
                <c:pt idx="9">
                  <c:v>2.8125000000000001E-2</c:v>
                </c:pt>
                <c:pt idx="10">
                  <c:v>3.2812500000000001E-2</c:v>
                </c:pt>
                <c:pt idx="11">
                  <c:v>4.2187500000000003E-2</c:v>
                </c:pt>
                <c:pt idx="12">
                  <c:v>4.5312499999999999E-2</c:v>
                </c:pt>
                <c:pt idx="13">
                  <c:v>5.1562499999999997E-2</c:v>
                </c:pt>
                <c:pt idx="14">
                  <c:v>6.4062499999999994E-2</c:v>
                </c:pt>
                <c:pt idx="15">
                  <c:v>7.6562500000000006E-2</c:v>
                </c:pt>
                <c:pt idx="16">
                  <c:v>8.59375E-2</c:v>
                </c:pt>
                <c:pt idx="17">
                  <c:v>0.11093749999999999</c:v>
                </c:pt>
                <c:pt idx="18">
                  <c:v>0.12343750000000001</c:v>
                </c:pt>
                <c:pt idx="19">
                  <c:v>0.13593749999999999</c:v>
                </c:pt>
                <c:pt idx="20">
                  <c:v>0.15937499999999999</c:v>
                </c:pt>
                <c:pt idx="21">
                  <c:v>0.18281249999999999</c:v>
                </c:pt>
                <c:pt idx="22">
                  <c:v>0.20468749999999999</c:v>
                </c:pt>
                <c:pt idx="23">
                  <c:v>0.2265625</c:v>
                </c:pt>
                <c:pt idx="24">
                  <c:v>0.24531249999999999</c:v>
                </c:pt>
                <c:pt idx="25">
                  <c:v>0.35312500000000002</c:v>
                </c:pt>
                <c:pt idx="26">
                  <c:v>0.45937499999999998</c:v>
                </c:pt>
                <c:pt idx="27">
                  <c:v>0.5390625</c:v>
                </c:pt>
                <c:pt idx="28">
                  <c:v>0.62187499999999996</c:v>
                </c:pt>
                <c:pt idx="29">
                  <c:v>0.69843750000000004</c:v>
                </c:pt>
                <c:pt idx="30">
                  <c:v>0.76093750000000004</c:v>
                </c:pt>
                <c:pt idx="31">
                  <c:v>0.80625000000000002</c:v>
                </c:pt>
                <c:pt idx="32">
                  <c:v>0.85624999999999996</c:v>
                </c:pt>
                <c:pt idx="33">
                  <c:v>0.890625</c:v>
                </c:pt>
                <c:pt idx="34">
                  <c:v>0.90937500000000004</c:v>
                </c:pt>
                <c:pt idx="35">
                  <c:v>0.92500000000000004</c:v>
                </c:pt>
                <c:pt idx="36">
                  <c:v>0.94062500000000004</c:v>
                </c:pt>
                <c:pt idx="37">
                  <c:v>0.94687500000000002</c:v>
                </c:pt>
                <c:pt idx="38">
                  <c:v>0.953125</c:v>
                </c:pt>
                <c:pt idx="39">
                  <c:v>0.96406250000000004</c:v>
                </c:pt>
                <c:pt idx="40">
                  <c:v>0.97499999999999998</c:v>
                </c:pt>
                <c:pt idx="41">
                  <c:v>0.98124999999999996</c:v>
                </c:pt>
              </c:numCache>
            </c:numRef>
          </c:yVal>
        </c:ser>
        <c:ser>
          <c:idx val="2"/>
          <c:order val="2"/>
          <c:tx>
            <c:v>Temp_Room</c:v>
          </c:tx>
          <c:spPr>
            <a:ln w="28575">
              <a:noFill/>
            </a:ln>
          </c:spPr>
          <c:marker>
            <c:symbol val="triangle"/>
            <c:size val="5"/>
          </c:marker>
          <c:xVal>
            <c:numRef>
              <c:f>'3TempOverallComparison'!$C$104:$C$157</c:f>
              <c:numCache>
                <c:formatCode>General</c:formatCode>
                <c:ptCount val="54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125</c:v>
                </c:pt>
                <c:pt idx="14">
                  <c:v>130</c:v>
                </c:pt>
                <c:pt idx="15">
                  <c:v>135</c:v>
                </c:pt>
                <c:pt idx="16">
                  <c:v>140</c:v>
                </c:pt>
                <c:pt idx="17">
                  <c:v>145</c:v>
                </c:pt>
                <c:pt idx="18">
                  <c:v>150</c:v>
                </c:pt>
                <c:pt idx="19">
                  <c:v>155</c:v>
                </c:pt>
                <c:pt idx="20">
                  <c:v>160</c:v>
                </c:pt>
                <c:pt idx="21">
                  <c:v>165</c:v>
                </c:pt>
                <c:pt idx="22">
                  <c:v>170</c:v>
                </c:pt>
                <c:pt idx="23">
                  <c:v>175</c:v>
                </c:pt>
                <c:pt idx="24">
                  <c:v>180</c:v>
                </c:pt>
                <c:pt idx="25">
                  <c:v>185</c:v>
                </c:pt>
                <c:pt idx="26">
                  <c:v>190</c:v>
                </c:pt>
                <c:pt idx="27">
                  <c:v>195</c:v>
                </c:pt>
                <c:pt idx="28">
                  <c:v>200</c:v>
                </c:pt>
                <c:pt idx="29">
                  <c:v>205</c:v>
                </c:pt>
                <c:pt idx="30">
                  <c:v>210</c:v>
                </c:pt>
                <c:pt idx="31">
                  <c:v>215</c:v>
                </c:pt>
                <c:pt idx="32">
                  <c:v>220</c:v>
                </c:pt>
                <c:pt idx="33">
                  <c:v>225</c:v>
                </c:pt>
                <c:pt idx="34">
                  <c:v>230</c:v>
                </c:pt>
                <c:pt idx="35">
                  <c:v>235</c:v>
                </c:pt>
                <c:pt idx="36">
                  <c:v>240</c:v>
                </c:pt>
                <c:pt idx="37">
                  <c:v>245</c:v>
                </c:pt>
                <c:pt idx="38">
                  <c:v>250</c:v>
                </c:pt>
                <c:pt idx="39">
                  <c:v>255</c:v>
                </c:pt>
                <c:pt idx="40">
                  <c:v>260</c:v>
                </c:pt>
                <c:pt idx="41">
                  <c:v>265</c:v>
                </c:pt>
                <c:pt idx="42">
                  <c:v>270</c:v>
                </c:pt>
                <c:pt idx="43">
                  <c:v>275</c:v>
                </c:pt>
                <c:pt idx="44">
                  <c:v>280</c:v>
                </c:pt>
                <c:pt idx="45">
                  <c:v>285</c:v>
                </c:pt>
                <c:pt idx="46">
                  <c:v>290</c:v>
                </c:pt>
                <c:pt idx="47">
                  <c:v>295</c:v>
                </c:pt>
                <c:pt idx="48">
                  <c:v>300</c:v>
                </c:pt>
                <c:pt idx="49">
                  <c:v>480</c:v>
                </c:pt>
                <c:pt idx="50">
                  <c:v>660</c:v>
                </c:pt>
                <c:pt idx="51">
                  <c:v>840</c:v>
                </c:pt>
                <c:pt idx="52">
                  <c:v>1020</c:v>
                </c:pt>
                <c:pt idx="53">
                  <c:v>1200</c:v>
                </c:pt>
              </c:numCache>
            </c:numRef>
          </c:xVal>
          <c:yVal>
            <c:numRef>
              <c:f>'3TempOverallComparison'!$K$104:$K$157</c:f>
              <c:numCache>
                <c:formatCode>0.00_ 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1.5625000000000001E-3</c:v>
                </c:pt>
                <c:pt idx="4">
                  <c:v>1.5625000000000001E-3</c:v>
                </c:pt>
                <c:pt idx="5">
                  <c:v>1.5625000000000001E-3</c:v>
                </c:pt>
                <c:pt idx="6">
                  <c:v>1.5625000000000001E-3</c:v>
                </c:pt>
                <c:pt idx="7">
                  <c:v>3.1250000000000002E-3</c:v>
                </c:pt>
                <c:pt idx="8">
                  <c:v>3.1250000000000002E-3</c:v>
                </c:pt>
                <c:pt idx="9">
                  <c:v>4.6874999999999998E-3</c:v>
                </c:pt>
                <c:pt idx="10">
                  <c:v>4.6874999999999998E-3</c:v>
                </c:pt>
                <c:pt idx="11">
                  <c:v>7.8125E-3</c:v>
                </c:pt>
                <c:pt idx="12">
                  <c:v>9.3749999999999997E-3</c:v>
                </c:pt>
                <c:pt idx="13">
                  <c:v>1.0937499999999999E-2</c:v>
                </c:pt>
                <c:pt idx="14">
                  <c:v>1.0937499999999999E-2</c:v>
                </c:pt>
                <c:pt idx="15">
                  <c:v>1.2500000000000001E-2</c:v>
                </c:pt>
                <c:pt idx="16">
                  <c:v>1.2500000000000001E-2</c:v>
                </c:pt>
                <c:pt idx="17">
                  <c:v>1.5625E-2</c:v>
                </c:pt>
                <c:pt idx="18">
                  <c:v>1.7187500000000001E-2</c:v>
                </c:pt>
                <c:pt idx="19">
                  <c:v>1.7187500000000001E-2</c:v>
                </c:pt>
                <c:pt idx="20">
                  <c:v>1.8749999999999999E-2</c:v>
                </c:pt>
                <c:pt idx="21">
                  <c:v>1.8749999999999999E-2</c:v>
                </c:pt>
                <c:pt idx="22">
                  <c:v>2.0312500000000001E-2</c:v>
                </c:pt>
                <c:pt idx="23">
                  <c:v>2.1874999999999999E-2</c:v>
                </c:pt>
                <c:pt idx="24">
                  <c:v>2.1874999999999999E-2</c:v>
                </c:pt>
                <c:pt idx="25">
                  <c:v>2.5000000000000001E-2</c:v>
                </c:pt>
                <c:pt idx="26">
                  <c:v>2.6562499999999999E-2</c:v>
                </c:pt>
                <c:pt idx="27">
                  <c:v>3.125E-2</c:v>
                </c:pt>
                <c:pt idx="28">
                  <c:v>3.5937499999999997E-2</c:v>
                </c:pt>
                <c:pt idx="29">
                  <c:v>3.7499999999999999E-2</c:v>
                </c:pt>
                <c:pt idx="30">
                  <c:v>4.0625000000000001E-2</c:v>
                </c:pt>
                <c:pt idx="31">
                  <c:v>4.2187500000000003E-2</c:v>
                </c:pt>
                <c:pt idx="32">
                  <c:v>4.5312499999999999E-2</c:v>
                </c:pt>
                <c:pt idx="33">
                  <c:v>4.5312499999999999E-2</c:v>
                </c:pt>
                <c:pt idx="34">
                  <c:v>4.6875E-2</c:v>
                </c:pt>
                <c:pt idx="35">
                  <c:v>0.05</c:v>
                </c:pt>
                <c:pt idx="36">
                  <c:v>5.46875E-2</c:v>
                </c:pt>
                <c:pt idx="37">
                  <c:v>5.6250000000000001E-2</c:v>
                </c:pt>
                <c:pt idx="38">
                  <c:v>6.0937499999999999E-2</c:v>
                </c:pt>
                <c:pt idx="39">
                  <c:v>6.4062499999999994E-2</c:v>
                </c:pt>
                <c:pt idx="40">
                  <c:v>6.4062499999999994E-2</c:v>
                </c:pt>
                <c:pt idx="41">
                  <c:v>6.5625000000000003E-2</c:v>
                </c:pt>
                <c:pt idx="42">
                  <c:v>6.5625000000000003E-2</c:v>
                </c:pt>
                <c:pt idx="43">
                  <c:v>6.8750000000000006E-2</c:v>
                </c:pt>
                <c:pt idx="44">
                  <c:v>7.03125E-2</c:v>
                </c:pt>
                <c:pt idx="45">
                  <c:v>7.3437500000000003E-2</c:v>
                </c:pt>
                <c:pt idx="46">
                  <c:v>7.9687499999999994E-2</c:v>
                </c:pt>
                <c:pt idx="47">
                  <c:v>8.4375000000000006E-2</c:v>
                </c:pt>
                <c:pt idx="48">
                  <c:v>0.22343750000000001</c:v>
                </c:pt>
                <c:pt idx="49">
                  <c:v>0.39687499999999998</c:v>
                </c:pt>
                <c:pt idx="50">
                  <c:v>0.52812499999999996</c:v>
                </c:pt>
                <c:pt idx="51">
                  <c:v>0.66718750000000004</c:v>
                </c:pt>
                <c:pt idx="52">
                  <c:v>0.77187499999999998</c:v>
                </c:pt>
                <c:pt idx="53">
                  <c:v>0.9296875</c:v>
                </c:pt>
              </c:numCache>
            </c:numRef>
          </c:yVal>
        </c:ser>
        <c:axId val="160748288"/>
        <c:axId val="161004160"/>
      </c:scatterChart>
      <c:valAx>
        <c:axId val="160748288"/>
        <c:scaling>
          <c:logBase val="10"/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Retention Time</a:t>
                </a:r>
                <a:r>
                  <a:rPr lang="en-US" altLang="zh-TW" baseline="0"/>
                  <a:t> (Log)</a:t>
                </a:r>
                <a:endParaRPr lang="zh-TW" altLang="en-US"/>
              </a:p>
            </c:rich>
          </c:tx>
          <c:layout/>
        </c:title>
        <c:numFmt formatCode="General" sourceLinked="1"/>
        <c:tickLblPos val="nextTo"/>
        <c:crossAx val="161004160"/>
        <c:crosses val="autoZero"/>
        <c:crossBetween val="midCat"/>
      </c:valAx>
      <c:valAx>
        <c:axId val="161004160"/>
        <c:scaling>
          <c:orientation val="minMax"/>
          <c:max val="1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Cumulative Failed Rate</a:t>
                </a:r>
                <a:endParaRPr lang="zh-TW" altLang="en-US"/>
              </a:p>
            </c:rich>
          </c:tx>
          <c:layout/>
        </c:title>
        <c:numFmt formatCode="0%" sourceLinked="0"/>
        <c:tickLblPos val="nextTo"/>
        <c:crossAx val="1607482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scatterChart>
        <c:scatterStyle val="lineMarker"/>
        <c:ser>
          <c:idx val="0"/>
          <c:order val="0"/>
          <c:tx>
            <c:v>T_50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'Overall Results'!$C$3:$C$53</c:f>
              <c:numCache>
                <c:formatCode>General</c:formatCode>
                <c:ptCount val="51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130</c:v>
                </c:pt>
                <c:pt idx="42">
                  <c:v>160</c:v>
                </c:pt>
                <c:pt idx="43">
                  <c:v>190</c:v>
                </c:pt>
                <c:pt idx="44">
                  <c:v>220</c:v>
                </c:pt>
                <c:pt idx="45">
                  <c:v>250</c:v>
                </c:pt>
                <c:pt idx="46">
                  <c:v>280</c:v>
                </c:pt>
                <c:pt idx="47">
                  <c:v>310</c:v>
                </c:pt>
                <c:pt idx="48">
                  <c:v>340</c:v>
                </c:pt>
                <c:pt idx="49">
                  <c:v>370</c:v>
                </c:pt>
                <c:pt idx="50">
                  <c:v>400</c:v>
                </c:pt>
              </c:numCache>
            </c:numRef>
          </c:xVal>
          <c:yVal>
            <c:numRef>
              <c:f>'Overall Results'!$K$3:$K$53</c:f>
              <c:numCache>
                <c:formatCode>0.00_ </c:formatCode>
                <c:ptCount val="51"/>
                <c:pt idx="0">
                  <c:v>1.5625000000000001E-3</c:v>
                </c:pt>
                <c:pt idx="1">
                  <c:v>1.5625000000000001E-3</c:v>
                </c:pt>
                <c:pt idx="2">
                  <c:v>1.5625000000000001E-3</c:v>
                </c:pt>
                <c:pt idx="3">
                  <c:v>1.5625000000000001E-3</c:v>
                </c:pt>
                <c:pt idx="4">
                  <c:v>1.5625000000000001E-3</c:v>
                </c:pt>
                <c:pt idx="5">
                  <c:v>3.1250000000000002E-3</c:v>
                </c:pt>
                <c:pt idx="6">
                  <c:v>4.6874999999999998E-3</c:v>
                </c:pt>
                <c:pt idx="7">
                  <c:v>7.8125E-3</c:v>
                </c:pt>
                <c:pt idx="8">
                  <c:v>9.3749999999999997E-3</c:v>
                </c:pt>
                <c:pt idx="9">
                  <c:v>9.3749999999999997E-3</c:v>
                </c:pt>
                <c:pt idx="10">
                  <c:v>1.0937499999999999E-2</c:v>
                </c:pt>
                <c:pt idx="11">
                  <c:v>1.2500000000000001E-2</c:v>
                </c:pt>
                <c:pt idx="12">
                  <c:v>1.40625E-2</c:v>
                </c:pt>
                <c:pt idx="13">
                  <c:v>1.40625E-2</c:v>
                </c:pt>
                <c:pt idx="14">
                  <c:v>1.40625E-2</c:v>
                </c:pt>
                <c:pt idx="15">
                  <c:v>1.5625E-2</c:v>
                </c:pt>
                <c:pt idx="16">
                  <c:v>1.5625E-2</c:v>
                </c:pt>
                <c:pt idx="17">
                  <c:v>2.1874999999999999E-2</c:v>
                </c:pt>
                <c:pt idx="18">
                  <c:v>2.6562499999999999E-2</c:v>
                </c:pt>
                <c:pt idx="19">
                  <c:v>2.9687499999999999E-2</c:v>
                </c:pt>
                <c:pt idx="20">
                  <c:v>2.9687499999999999E-2</c:v>
                </c:pt>
                <c:pt idx="21">
                  <c:v>3.2812500000000001E-2</c:v>
                </c:pt>
                <c:pt idx="22">
                  <c:v>3.5937499999999997E-2</c:v>
                </c:pt>
                <c:pt idx="23">
                  <c:v>3.90625E-2</c:v>
                </c:pt>
                <c:pt idx="24">
                  <c:v>4.0625000000000001E-2</c:v>
                </c:pt>
                <c:pt idx="25">
                  <c:v>4.3749999999999997E-2</c:v>
                </c:pt>
                <c:pt idx="26">
                  <c:v>4.8437500000000001E-2</c:v>
                </c:pt>
                <c:pt idx="27">
                  <c:v>5.1562499999999997E-2</c:v>
                </c:pt>
                <c:pt idx="28">
                  <c:v>5.46875E-2</c:v>
                </c:pt>
                <c:pt idx="29">
                  <c:v>6.25E-2</c:v>
                </c:pt>
                <c:pt idx="30">
                  <c:v>6.5625000000000003E-2</c:v>
                </c:pt>
                <c:pt idx="31">
                  <c:v>6.7187499999999997E-2</c:v>
                </c:pt>
                <c:pt idx="32">
                  <c:v>7.3437500000000003E-2</c:v>
                </c:pt>
                <c:pt idx="33">
                  <c:v>7.9687499999999994E-2</c:v>
                </c:pt>
                <c:pt idx="34">
                  <c:v>8.7499999999999994E-2</c:v>
                </c:pt>
                <c:pt idx="35">
                  <c:v>9.375E-2</c:v>
                </c:pt>
                <c:pt idx="36">
                  <c:v>9.375E-2</c:v>
                </c:pt>
                <c:pt idx="37">
                  <c:v>9.6875000000000003E-2</c:v>
                </c:pt>
                <c:pt idx="38">
                  <c:v>0.1046875</c:v>
                </c:pt>
                <c:pt idx="39">
                  <c:v>0.11093749999999999</c:v>
                </c:pt>
                <c:pt idx="40">
                  <c:v>0.2265625</c:v>
                </c:pt>
                <c:pt idx="41">
                  <c:v>0.35</c:v>
                </c:pt>
                <c:pt idx="42">
                  <c:v>0.47812500000000002</c:v>
                </c:pt>
                <c:pt idx="43">
                  <c:v>0.57656249999999998</c:v>
                </c:pt>
                <c:pt idx="44">
                  <c:v>0.65781250000000002</c:v>
                </c:pt>
                <c:pt idx="45">
                  <c:v>0.73124999999999996</c:v>
                </c:pt>
                <c:pt idx="46">
                  <c:v>0.79374999999999996</c:v>
                </c:pt>
                <c:pt idx="47">
                  <c:v>0.83750000000000002</c:v>
                </c:pt>
                <c:pt idx="48">
                  <c:v>0.8671875</c:v>
                </c:pt>
                <c:pt idx="49">
                  <c:v>0.90468749999999998</c:v>
                </c:pt>
                <c:pt idx="50">
                  <c:v>0.91562500000000002</c:v>
                </c:pt>
              </c:numCache>
            </c:numRef>
          </c:yVal>
        </c:ser>
        <c:ser>
          <c:idx val="1"/>
          <c:order val="1"/>
          <c:tx>
            <c:v>T_ROOM</c:v>
          </c:tx>
          <c:spPr>
            <a:ln w="28575">
              <a:noFill/>
            </a:ln>
          </c:spPr>
          <c:marker>
            <c:symbol val="square"/>
            <c:size val="5"/>
          </c:marker>
          <c:xVal>
            <c:numRef>
              <c:f>'Overall Results'!$P$3:$P$56</c:f>
              <c:numCache>
                <c:formatCode>General</c:formatCode>
                <c:ptCount val="54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125</c:v>
                </c:pt>
                <c:pt idx="14">
                  <c:v>130</c:v>
                </c:pt>
                <c:pt idx="15">
                  <c:v>135</c:v>
                </c:pt>
                <c:pt idx="16">
                  <c:v>140</c:v>
                </c:pt>
                <c:pt idx="17">
                  <c:v>145</c:v>
                </c:pt>
                <c:pt idx="18">
                  <c:v>150</c:v>
                </c:pt>
                <c:pt idx="19">
                  <c:v>155</c:v>
                </c:pt>
                <c:pt idx="20">
                  <c:v>160</c:v>
                </c:pt>
                <c:pt idx="21">
                  <c:v>165</c:v>
                </c:pt>
                <c:pt idx="22">
                  <c:v>170</c:v>
                </c:pt>
                <c:pt idx="23">
                  <c:v>175</c:v>
                </c:pt>
                <c:pt idx="24">
                  <c:v>180</c:v>
                </c:pt>
                <c:pt idx="25">
                  <c:v>185</c:v>
                </c:pt>
                <c:pt idx="26">
                  <c:v>190</c:v>
                </c:pt>
                <c:pt idx="27">
                  <c:v>195</c:v>
                </c:pt>
                <c:pt idx="28">
                  <c:v>200</c:v>
                </c:pt>
                <c:pt idx="29">
                  <c:v>205</c:v>
                </c:pt>
                <c:pt idx="30">
                  <c:v>210</c:v>
                </c:pt>
                <c:pt idx="31">
                  <c:v>215</c:v>
                </c:pt>
                <c:pt idx="32">
                  <c:v>220</c:v>
                </c:pt>
                <c:pt idx="33">
                  <c:v>225</c:v>
                </c:pt>
                <c:pt idx="34">
                  <c:v>230</c:v>
                </c:pt>
                <c:pt idx="35">
                  <c:v>235</c:v>
                </c:pt>
                <c:pt idx="36">
                  <c:v>240</c:v>
                </c:pt>
                <c:pt idx="37">
                  <c:v>245</c:v>
                </c:pt>
                <c:pt idx="38">
                  <c:v>250</c:v>
                </c:pt>
                <c:pt idx="39">
                  <c:v>255</c:v>
                </c:pt>
                <c:pt idx="40">
                  <c:v>260</c:v>
                </c:pt>
                <c:pt idx="41">
                  <c:v>265</c:v>
                </c:pt>
                <c:pt idx="42">
                  <c:v>270</c:v>
                </c:pt>
                <c:pt idx="43">
                  <c:v>275</c:v>
                </c:pt>
                <c:pt idx="44">
                  <c:v>280</c:v>
                </c:pt>
                <c:pt idx="45">
                  <c:v>285</c:v>
                </c:pt>
                <c:pt idx="46">
                  <c:v>290</c:v>
                </c:pt>
                <c:pt idx="47">
                  <c:v>295</c:v>
                </c:pt>
                <c:pt idx="48">
                  <c:v>300</c:v>
                </c:pt>
                <c:pt idx="49">
                  <c:v>480</c:v>
                </c:pt>
                <c:pt idx="50">
                  <c:v>660</c:v>
                </c:pt>
                <c:pt idx="51">
                  <c:v>840</c:v>
                </c:pt>
                <c:pt idx="52">
                  <c:v>1020</c:v>
                </c:pt>
                <c:pt idx="53">
                  <c:v>1200</c:v>
                </c:pt>
              </c:numCache>
            </c:numRef>
          </c:xVal>
          <c:yVal>
            <c:numRef>
              <c:f>'Overall Results'!$X$3:$X$56</c:f>
              <c:numCache>
                <c:formatCode>0.00_ 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1.5625000000000001E-3</c:v>
                </c:pt>
                <c:pt idx="4">
                  <c:v>1.5625000000000001E-3</c:v>
                </c:pt>
                <c:pt idx="5">
                  <c:v>3.1250000000000002E-3</c:v>
                </c:pt>
                <c:pt idx="6">
                  <c:v>3.1250000000000002E-3</c:v>
                </c:pt>
                <c:pt idx="7">
                  <c:v>3.1250000000000002E-3</c:v>
                </c:pt>
                <c:pt idx="8">
                  <c:v>3.1250000000000002E-3</c:v>
                </c:pt>
                <c:pt idx="9">
                  <c:v>3.1250000000000002E-3</c:v>
                </c:pt>
                <c:pt idx="10">
                  <c:v>3.1250000000000002E-3</c:v>
                </c:pt>
                <c:pt idx="11">
                  <c:v>4.6874999999999998E-3</c:v>
                </c:pt>
                <c:pt idx="12">
                  <c:v>4.6874999999999998E-3</c:v>
                </c:pt>
                <c:pt idx="13">
                  <c:v>7.8125E-3</c:v>
                </c:pt>
                <c:pt idx="14">
                  <c:v>7.8125E-3</c:v>
                </c:pt>
                <c:pt idx="15">
                  <c:v>7.8125E-3</c:v>
                </c:pt>
                <c:pt idx="16">
                  <c:v>7.8125E-3</c:v>
                </c:pt>
                <c:pt idx="17">
                  <c:v>1.0937499999999999E-2</c:v>
                </c:pt>
                <c:pt idx="18">
                  <c:v>1.2500000000000001E-2</c:v>
                </c:pt>
                <c:pt idx="19">
                  <c:v>1.2500000000000001E-2</c:v>
                </c:pt>
                <c:pt idx="20">
                  <c:v>1.2500000000000001E-2</c:v>
                </c:pt>
                <c:pt idx="21">
                  <c:v>1.2500000000000001E-2</c:v>
                </c:pt>
                <c:pt idx="22">
                  <c:v>1.40625E-2</c:v>
                </c:pt>
                <c:pt idx="23">
                  <c:v>1.40625E-2</c:v>
                </c:pt>
                <c:pt idx="24">
                  <c:v>1.40625E-2</c:v>
                </c:pt>
                <c:pt idx="25">
                  <c:v>2.0312500000000001E-2</c:v>
                </c:pt>
                <c:pt idx="26">
                  <c:v>2.0312500000000001E-2</c:v>
                </c:pt>
                <c:pt idx="27">
                  <c:v>2.1874999999999999E-2</c:v>
                </c:pt>
                <c:pt idx="28">
                  <c:v>2.34375E-2</c:v>
                </c:pt>
                <c:pt idx="29">
                  <c:v>2.6562499999999999E-2</c:v>
                </c:pt>
                <c:pt idx="30">
                  <c:v>2.9687499999999999E-2</c:v>
                </c:pt>
                <c:pt idx="31">
                  <c:v>3.2812500000000001E-2</c:v>
                </c:pt>
                <c:pt idx="32">
                  <c:v>3.4375000000000003E-2</c:v>
                </c:pt>
                <c:pt idx="33">
                  <c:v>3.4375000000000003E-2</c:v>
                </c:pt>
                <c:pt idx="34">
                  <c:v>3.7499999999999999E-2</c:v>
                </c:pt>
                <c:pt idx="35">
                  <c:v>4.0625000000000001E-2</c:v>
                </c:pt>
                <c:pt idx="36">
                  <c:v>4.2187500000000003E-2</c:v>
                </c:pt>
                <c:pt idx="37">
                  <c:v>4.6875E-2</c:v>
                </c:pt>
                <c:pt idx="38">
                  <c:v>5.1562499999999997E-2</c:v>
                </c:pt>
                <c:pt idx="39">
                  <c:v>5.3124999999999999E-2</c:v>
                </c:pt>
                <c:pt idx="40">
                  <c:v>5.3124999999999999E-2</c:v>
                </c:pt>
                <c:pt idx="41">
                  <c:v>5.46875E-2</c:v>
                </c:pt>
                <c:pt idx="42">
                  <c:v>5.9374999999999997E-2</c:v>
                </c:pt>
                <c:pt idx="43">
                  <c:v>6.4062499999999994E-2</c:v>
                </c:pt>
                <c:pt idx="44">
                  <c:v>6.7187499999999997E-2</c:v>
                </c:pt>
                <c:pt idx="45">
                  <c:v>6.8750000000000006E-2</c:v>
                </c:pt>
                <c:pt idx="46">
                  <c:v>7.1874999999999994E-2</c:v>
                </c:pt>
                <c:pt idx="47">
                  <c:v>7.6562500000000006E-2</c:v>
                </c:pt>
                <c:pt idx="48">
                  <c:v>0.21562500000000001</c:v>
                </c:pt>
                <c:pt idx="49">
                  <c:v>0.38906249999999998</c:v>
                </c:pt>
                <c:pt idx="50">
                  <c:v>0.51406249999999998</c:v>
                </c:pt>
                <c:pt idx="51">
                  <c:v>0.6640625</c:v>
                </c:pt>
                <c:pt idx="52">
                  <c:v>0.77031249999999996</c:v>
                </c:pt>
                <c:pt idx="53">
                  <c:v>0.9375</c:v>
                </c:pt>
              </c:numCache>
            </c:numRef>
          </c:yVal>
        </c:ser>
        <c:ser>
          <c:idx val="2"/>
          <c:order val="2"/>
          <c:tx>
            <c:v>T_75</c:v>
          </c:tx>
          <c:spPr>
            <a:ln w="28575">
              <a:noFill/>
            </a:ln>
          </c:spPr>
          <c:marker>
            <c:symbol val="triangle"/>
            <c:size val="5"/>
          </c:marker>
          <c:xVal>
            <c:numRef>
              <c:f>'Overall Results'!$AC$3:$AC$44</c:f>
              <c:numCache>
                <c:formatCode>General</c:formatCode>
                <c:ptCount val="42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35</c:v>
                </c:pt>
                <c:pt idx="27">
                  <c:v>40</c:v>
                </c:pt>
                <c:pt idx="28">
                  <c:v>45</c:v>
                </c:pt>
                <c:pt idx="29">
                  <c:v>50</c:v>
                </c:pt>
                <c:pt idx="30">
                  <c:v>55</c:v>
                </c:pt>
                <c:pt idx="31">
                  <c:v>60</c:v>
                </c:pt>
                <c:pt idx="32">
                  <c:v>65</c:v>
                </c:pt>
                <c:pt idx="33">
                  <c:v>70</c:v>
                </c:pt>
                <c:pt idx="34">
                  <c:v>75</c:v>
                </c:pt>
                <c:pt idx="35">
                  <c:v>80</c:v>
                </c:pt>
                <c:pt idx="36">
                  <c:v>85</c:v>
                </c:pt>
                <c:pt idx="37">
                  <c:v>90</c:v>
                </c:pt>
                <c:pt idx="38">
                  <c:v>95</c:v>
                </c:pt>
                <c:pt idx="39">
                  <c:v>100</c:v>
                </c:pt>
                <c:pt idx="40">
                  <c:v>105</c:v>
                </c:pt>
                <c:pt idx="41">
                  <c:v>110</c:v>
                </c:pt>
              </c:numCache>
            </c:numRef>
          </c:xVal>
          <c:yVal>
            <c:numRef>
              <c:f>'Overall Results'!$AK$3:$AK$44</c:f>
              <c:numCache>
                <c:formatCode>0.00_ </c:formatCode>
                <c:ptCount val="42"/>
                <c:pt idx="0">
                  <c:v>1.5625000000000001E-3</c:v>
                </c:pt>
                <c:pt idx="1">
                  <c:v>1.5625000000000001E-3</c:v>
                </c:pt>
                <c:pt idx="2">
                  <c:v>1.5625000000000001E-3</c:v>
                </c:pt>
                <c:pt idx="3">
                  <c:v>3.1250000000000002E-3</c:v>
                </c:pt>
                <c:pt idx="4">
                  <c:v>6.2500000000000003E-3</c:v>
                </c:pt>
                <c:pt idx="5">
                  <c:v>9.3749999999999997E-3</c:v>
                </c:pt>
                <c:pt idx="6">
                  <c:v>1.2500000000000001E-2</c:v>
                </c:pt>
                <c:pt idx="7">
                  <c:v>1.5625E-2</c:v>
                </c:pt>
                <c:pt idx="8">
                  <c:v>2.34375E-2</c:v>
                </c:pt>
                <c:pt idx="9">
                  <c:v>2.8125000000000001E-2</c:v>
                </c:pt>
                <c:pt idx="10">
                  <c:v>3.2812500000000001E-2</c:v>
                </c:pt>
                <c:pt idx="11">
                  <c:v>4.2187500000000003E-2</c:v>
                </c:pt>
                <c:pt idx="12">
                  <c:v>4.5312499999999999E-2</c:v>
                </c:pt>
                <c:pt idx="13">
                  <c:v>5.1562499999999997E-2</c:v>
                </c:pt>
                <c:pt idx="14">
                  <c:v>6.4062499999999994E-2</c:v>
                </c:pt>
                <c:pt idx="15">
                  <c:v>7.6562500000000006E-2</c:v>
                </c:pt>
                <c:pt idx="16">
                  <c:v>8.59375E-2</c:v>
                </c:pt>
                <c:pt idx="17">
                  <c:v>0.11093749999999999</c:v>
                </c:pt>
                <c:pt idx="18">
                  <c:v>0.12343750000000001</c:v>
                </c:pt>
                <c:pt idx="19">
                  <c:v>0.13593749999999999</c:v>
                </c:pt>
                <c:pt idx="20">
                  <c:v>0.15937499999999999</c:v>
                </c:pt>
                <c:pt idx="21">
                  <c:v>0.18281249999999999</c:v>
                </c:pt>
                <c:pt idx="22">
                  <c:v>0.20468749999999999</c:v>
                </c:pt>
                <c:pt idx="23">
                  <c:v>0.2265625</c:v>
                </c:pt>
                <c:pt idx="24">
                  <c:v>0.24531249999999999</c:v>
                </c:pt>
                <c:pt idx="25">
                  <c:v>0.35312500000000002</c:v>
                </c:pt>
                <c:pt idx="26">
                  <c:v>0.45937499999999998</c:v>
                </c:pt>
                <c:pt idx="27">
                  <c:v>0.5390625</c:v>
                </c:pt>
                <c:pt idx="28">
                  <c:v>0.62187499999999996</c:v>
                </c:pt>
                <c:pt idx="29">
                  <c:v>0.69843750000000004</c:v>
                </c:pt>
                <c:pt idx="30">
                  <c:v>0.76093750000000004</c:v>
                </c:pt>
                <c:pt idx="31">
                  <c:v>0.80625000000000002</c:v>
                </c:pt>
                <c:pt idx="32">
                  <c:v>0.85624999999999996</c:v>
                </c:pt>
                <c:pt idx="33">
                  <c:v>0.890625</c:v>
                </c:pt>
                <c:pt idx="34">
                  <c:v>0.90937500000000004</c:v>
                </c:pt>
                <c:pt idx="35">
                  <c:v>0.92500000000000004</c:v>
                </c:pt>
                <c:pt idx="36">
                  <c:v>0.94062500000000004</c:v>
                </c:pt>
                <c:pt idx="37">
                  <c:v>0.94687500000000002</c:v>
                </c:pt>
                <c:pt idx="38">
                  <c:v>0.953125</c:v>
                </c:pt>
                <c:pt idx="39">
                  <c:v>0.96406250000000004</c:v>
                </c:pt>
                <c:pt idx="40">
                  <c:v>0.97499999999999998</c:v>
                </c:pt>
                <c:pt idx="41">
                  <c:v>0.98124999999999996</c:v>
                </c:pt>
              </c:numCache>
            </c:numRef>
          </c:yVal>
        </c:ser>
        <c:axId val="161481088"/>
        <c:axId val="161491584"/>
      </c:scatterChart>
      <c:valAx>
        <c:axId val="161481088"/>
        <c:scaling>
          <c:logBase val="10"/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Retention Time (Log)</a:t>
                </a:r>
                <a:endParaRPr lang="zh-TW" altLang="en-US"/>
              </a:p>
            </c:rich>
          </c:tx>
          <c:layout/>
        </c:title>
        <c:numFmt formatCode="General" sourceLinked="1"/>
        <c:tickLblPos val="nextTo"/>
        <c:crossAx val="161491584"/>
        <c:crosses val="autoZero"/>
        <c:crossBetween val="midCat"/>
      </c:valAx>
      <c:valAx>
        <c:axId val="161491584"/>
        <c:scaling>
          <c:orientation val="minMax"/>
          <c:max val="1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Cumulative Failed Rate</a:t>
                </a:r>
                <a:endParaRPr lang="zh-TW" altLang="en-US"/>
              </a:p>
            </c:rich>
          </c:tx>
          <c:layout/>
        </c:title>
        <c:numFmt formatCode="0%" sourceLinked="0"/>
        <c:tickLblPos val="nextTo"/>
        <c:crossAx val="1614810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scatterChart>
        <c:scatterStyle val="lineMarker"/>
        <c:ser>
          <c:idx val="0"/>
          <c:order val="0"/>
          <c:tx>
            <c:v>T_50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'Overall Results'!$C$3:$C$53</c:f>
              <c:numCache>
                <c:formatCode>General</c:formatCode>
                <c:ptCount val="51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130</c:v>
                </c:pt>
                <c:pt idx="42">
                  <c:v>160</c:v>
                </c:pt>
                <c:pt idx="43">
                  <c:v>190</c:v>
                </c:pt>
                <c:pt idx="44">
                  <c:v>220</c:v>
                </c:pt>
                <c:pt idx="45">
                  <c:v>250</c:v>
                </c:pt>
                <c:pt idx="46">
                  <c:v>280</c:v>
                </c:pt>
                <c:pt idx="47">
                  <c:v>310</c:v>
                </c:pt>
                <c:pt idx="48">
                  <c:v>340</c:v>
                </c:pt>
                <c:pt idx="49">
                  <c:v>370</c:v>
                </c:pt>
                <c:pt idx="50">
                  <c:v>400</c:v>
                </c:pt>
              </c:numCache>
            </c:numRef>
          </c:xVal>
          <c:yVal>
            <c:numRef>
              <c:f>'Overall Results'!$L$3:$L$53</c:f>
              <c:numCache>
                <c:formatCode>0.00_ </c:formatCode>
                <c:ptCount val="51"/>
                <c:pt idx="0">
                  <c:v>0.99843749999999998</c:v>
                </c:pt>
                <c:pt idx="1">
                  <c:v>0.99843749999999998</c:v>
                </c:pt>
                <c:pt idx="2">
                  <c:v>0.99843749999999998</c:v>
                </c:pt>
                <c:pt idx="3">
                  <c:v>0.99843749999999998</c:v>
                </c:pt>
                <c:pt idx="4">
                  <c:v>0.99843749999999998</c:v>
                </c:pt>
                <c:pt idx="5">
                  <c:v>0.99687499999999996</c:v>
                </c:pt>
                <c:pt idx="6">
                  <c:v>0.99531250000000004</c:v>
                </c:pt>
                <c:pt idx="7">
                  <c:v>0.9921875</c:v>
                </c:pt>
                <c:pt idx="8">
                  <c:v>0.99062499999999998</c:v>
                </c:pt>
                <c:pt idx="9">
                  <c:v>0.99062499999999998</c:v>
                </c:pt>
                <c:pt idx="10">
                  <c:v>0.98906249999999996</c:v>
                </c:pt>
                <c:pt idx="11">
                  <c:v>0.98750000000000004</c:v>
                </c:pt>
                <c:pt idx="12">
                  <c:v>0.98593750000000002</c:v>
                </c:pt>
                <c:pt idx="13">
                  <c:v>0.98593750000000002</c:v>
                </c:pt>
                <c:pt idx="14">
                  <c:v>0.98593750000000002</c:v>
                </c:pt>
                <c:pt idx="15">
                  <c:v>0.984375</c:v>
                </c:pt>
                <c:pt idx="16">
                  <c:v>0.984375</c:v>
                </c:pt>
                <c:pt idx="17">
                  <c:v>0.97812500000000002</c:v>
                </c:pt>
                <c:pt idx="18">
                  <c:v>0.97343749999999996</c:v>
                </c:pt>
                <c:pt idx="19">
                  <c:v>0.97031250000000002</c:v>
                </c:pt>
                <c:pt idx="20">
                  <c:v>0.97031250000000002</c:v>
                </c:pt>
                <c:pt idx="21">
                  <c:v>0.96718749999999998</c:v>
                </c:pt>
                <c:pt idx="22">
                  <c:v>0.96406250000000004</c:v>
                </c:pt>
                <c:pt idx="23">
                  <c:v>0.9609375</c:v>
                </c:pt>
                <c:pt idx="24">
                  <c:v>0.95937499999999998</c:v>
                </c:pt>
                <c:pt idx="25">
                  <c:v>0.95625000000000004</c:v>
                </c:pt>
                <c:pt idx="26">
                  <c:v>0.95156249999999998</c:v>
                </c:pt>
                <c:pt idx="27">
                  <c:v>0.94843750000000004</c:v>
                </c:pt>
                <c:pt idx="28">
                  <c:v>0.9453125</c:v>
                </c:pt>
                <c:pt idx="29">
                  <c:v>0.9375</c:v>
                </c:pt>
                <c:pt idx="30">
                  <c:v>0.93437499999999996</c:v>
                </c:pt>
                <c:pt idx="31">
                  <c:v>0.93281250000000004</c:v>
                </c:pt>
                <c:pt idx="32">
                  <c:v>0.92656249999999996</c:v>
                </c:pt>
                <c:pt idx="33">
                  <c:v>0.92031249999999998</c:v>
                </c:pt>
                <c:pt idx="34">
                  <c:v>0.91249999999999998</c:v>
                </c:pt>
                <c:pt idx="35">
                  <c:v>0.90625</c:v>
                </c:pt>
                <c:pt idx="36">
                  <c:v>0.90625</c:v>
                </c:pt>
                <c:pt idx="37">
                  <c:v>0.90312499999999996</c:v>
                </c:pt>
                <c:pt idx="38">
                  <c:v>0.89531249999999996</c:v>
                </c:pt>
                <c:pt idx="39">
                  <c:v>0.88906249999999998</c:v>
                </c:pt>
                <c:pt idx="40">
                  <c:v>0.7734375</c:v>
                </c:pt>
                <c:pt idx="41">
                  <c:v>0.65</c:v>
                </c:pt>
                <c:pt idx="42">
                  <c:v>0.52187499999999998</c:v>
                </c:pt>
                <c:pt idx="43">
                  <c:v>0.42343750000000002</c:v>
                </c:pt>
                <c:pt idx="44">
                  <c:v>0.34218749999999998</c:v>
                </c:pt>
                <c:pt idx="45">
                  <c:v>0.26875000000000004</c:v>
                </c:pt>
                <c:pt idx="46">
                  <c:v>0.20625000000000004</c:v>
                </c:pt>
                <c:pt idx="47">
                  <c:v>0.16249999999999998</c:v>
                </c:pt>
                <c:pt idx="48">
                  <c:v>0.1328125</c:v>
                </c:pt>
                <c:pt idx="49">
                  <c:v>9.5312500000000022E-2</c:v>
                </c:pt>
                <c:pt idx="50">
                  <c:v>8.4374999999999978E-2</c:v>
                </c:pt>
              </c:numCache>
            </c:numRef>
          </c:yVal>
        </c:ser>
        <c:ser>
          <c:idx val="1"/>
          <c:order val="1"/>
          <c:tx>
            <c:v>T_ROOM</c:v>
          </c:tx>
          <c:spPr>
            <a:ln w="28575">
              <a:noFill/>
            </a:ln>
          </c:spPr>
          <c:marker>
            <c:symbol val="square"/>
            <c:size val="5"/>
          </c:marker>
          <c:xVal>
            <c:numRef>
              <c:f>'Overall Results'!$P$3:$P$56</c:f>
              <c:numCache>
                <c:formatCode>General</c:formatCode>
                <c:ptCount val="54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125</c:v>
                </c:pt>
                <c:pt idx="14">
                  <c:v>130</c:v>
                </c:pt>
                <c:pt idx="15">
                  <c:v>135</c:v>
                </c:pt>
                <c:pt idx="16">
                  <c:v>140</c:v>
                </c:pt>
                <c:pt idx="17">
                  <c:v>145</c:v>
                </c:pt>
                <c:pt idx="18">
                  <c:v>150</c:v>
                </c:pt>
                <c:pt idx="19">
                  <c:v>155</c:v>
                </c:pt>
                <c:pt idx="20">
                  <c:v>160</c:v>
                </c:pt>
                <c:pt idx="21">
                  <c:v>165</c:v>
                </c:pt>
                <c:pt idx="22">
                  <c:v>170</c:v>
                </c:pt>
                <c:pt idx="23">
                  <c:v>175</c:v>
                </c:pt>
                <c:pt idx="24">
                  <c:v>180</c:v>
                </c:pt>
                <c:pt idx="25">
                  <c:v>185</c:v>
                </c:pt>
                <c:pt idx="26">
                  <c:v>190</c:v>
                </c:pt>
                <c:pt idx="27">
                  <c:v>195</c:v>
                </c:pt>
                <c:pt idx="28">
                  <c:v>200</c:v>
                </c:pt>
                <c:pt idx="29">
                  <c:v>205</c:v>
                </c:pt>
                <c:pt idx="30">
                  <c:v>210</c:v>
                </c:pt>
                <c:pt idx="31">
                  <c:v>215</c:v>
                </c:pt>
                <c:pt idx="32">
                  <c:v>220</c:v>
                </c:pt>
                <c:pt idx="33">
                  <c:v>225</c:v>
                </c:pt>
                <c:pt idx="34">
                  <c:v>230</c:v>
                </c:pt>
                <c:pt idx="35">
                  <c:v>235</c:v>
                </c:pt>
                <c:pt idx="36">
                  <c:v>240</c:v>
                </c:pt>
                <c:pt idx="37">
                  <c:v>245</c:v>
                </c:pt>
                <c:pt idx="38">
                  <c:v>250</c:v>
                </c:pt>
                <c:pt idx="39">
                  <c:v>255</c:v>
                </c:pt>
                <c:pt idx="40">
                  <c:v>260</c:v>
                </c:pt>
                <c:pt idx="41">
                  <c:v>265</c:v>
                </c:pt>
                <c:pt idx="42">
                  <c:v>270</c:v>
                </c:pt>
                <c:pt idx="43">
                  <c:v>275</c:v>
                </c:pt>
                <c:pt idx="44">
                  <c:v>280</c:v>
                </c:pt>
                <c:pt idx="45">
                  <c:v>285</c:v>
                </c:pt>
                <c:pt idx="46">
                  <c:v>290</c:v>
                </c:pt>
                <c:pt idx="47">
                  <c:v>295</c:v>
                </c:pt>
                <c:pt idx="48">
                  <c:v>300</c:v>
                </c:pt>
                <c:pt idx="49">
                  <c:v>480</c:v>
                </c:pt>
                <c:pt idx="50">
                  <c:v>660</c:v>
                </c:pt>
                <c:pt idx="51">
                  <c:v>840</c:v>
                </c:pt>
                <c:pt idx="52">
                  <c:v>1020</c:v>
                </c:pt>
                <c:pt idx="53">
                  <c:v>1200</c:v>
                </c:pt>
              </c:numCache>
            </c:numRef>
          </c:xVal>
          <c:yVal>
            <c:numRef>
              <c:f>'Overall Results'!$Y$3:$Y$56</c:f>
              <c:numCache>
                <c:formatCode>0.00_ </c:formatCode>
                <c:ptCount val="5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0.99843749999999998</c:v>
                </c:pt>
                <c:pt idx="4">
                  <c:v>0.99843749999999998</c:v>
                </c:pt>
                <c:pt idx="5">
                  <c:v>0.99687499999999996</c:v>
                </c:pt>
                <c:pt idx="6">
                  <c:v>0.99687499999999996</c:v>
                </c:pt>
                <c:pt idx="7">
                  <c:v>0.99687499999999996</c:v>
                </c:pt>
                <c:pt idx="8">
                  <c:v>0.99687499999999996</c:v>
                </c:pt>
                <c:pt idx="9">
                  <c:v>0.99687499999999996</c:v>
                </c:pt>
                <c:pt idx="10">
                  <c:v>0.99687499999999996</c:v>
                </c:pt>
                <c:pt idx="11">
                  <c:v>0.99531250000000004</c:v>
                </c:pt>
                <c:pt idx="12">
                  <c:v>0.99531250000000004</c:v>
                </c:pt>
                <c:pt idx="13">
                  <c:v>0.9921875</c:v>
                </c:pt>
                <c:pt idx="14">
                  <c:v>0.9921875</c:v>
                </c:pt>
                <c:pt idx="15">
                  <c:v>0.9921875</c:v>
                </c:pt>
                <c:pt idx="16">
                  <c:v>0.9921875</c:v>
                </c:pt>
                <c:pt idx="17">
                  <c:v>0.98906249999999996</c:v>
                </c:pt>
                <c:pt idx="18">
                  <c:v>0.98750000000000004</c:v>
                </c:pt>
                <c:pt idx="19">
                  <c:v>0.98750000000000004</c:v>
                </c:pt>
                <c:pt idx="20">
                  <c:v>0.98750000000000004</c:v>
                </c:pt>
                <c:pt idx="21">
                  <c:v>0.98750000000000004</c:v>
                </c:pt>
                <c:pt idx="22">
                  <c:v>0.98593750000000002</c:v>
                </c:pt>
                <c:pt idx="23">
                  <c:v>0.98593750000000002</c:v>
                </c:pt>
                <c:pt idx="24">
                  <c:v>0.98593750000000002</c:v>
                </c:pt>
                <c:pt idx="25">
                  <c:v>0.97968750000000004</c:v>
                </c:pt>
                <c:pt idx="26">
                  <c:v>0.97968750000000004</c:v>
                </c:pt>
                <c:pt idx="27">
                  <c:v>0.97812500000000002</c:v>
                </c:pt>
                <c:pt idx="28">
                  <c:v>0.9765625</c:v>
                </c:pt>
                <c:pt idx="29">
                  <c:v>0.97343749999999996</c:v>
                </c:pt>
                <c:pt idx="30">
                  <c:v>0.97031250000000002</c:v>
                </c:pt>
                <c:pt idx="31">
                  <c:v>0.96718749999999998</c:v>
                </c:pt>
                <c:pt idx="32">
                  <c:v>0.96562499999999996</c:v>
                </c:pt>
                <c:pt idx="33">
                  <c:v>0.96562499999999996</c:v>
                </c:pt>
                <c:pt idx="34">
                  <c:v>0.96250000000000002</c:v>
                </c:pt>
                <c:pt idx="35">
                  <c:v>0.95937499999999998</c:v>
                </c:pt>
                <c:pt idx="36">
                  <c:v>0.95781249999999996</c:v>
                </c:pt>
                <c:pt idx="37">
                  <c:v>0.953125</c:v>
                </c:pt>
                <c:pt idx="38">
                  <c:v>0.94843750000000004</c:v>
                </c:pt>
                <c:pt idx="39">
                  <c:v>0.94687500000000002</c:v>
                </c:pt>
                <c:pt idx="40">
                  <c:v>0.94687500000000002</c:v>
                </c:pt>
                <c:pt idx="41">
                  <c:v>0.9453125</c:v>
                </c:pt>
                <c:pt idx="42">
                  <c:v>0.94062500000000004</c:v>
                </c:pt>
                <c:pt idx="43">
                  <c:v>0.93593749999999998</c:v>
                </c:pt>
                <c:pt idx="44">
                  <c:v>0.93281250000000004</c:v>
                </c:pt>
                <c:pt idx="45">
                  <c:v>0.93125000000000002</c:v>
                </c:pt>
                <c:pt idx="46">
                  <c:v>0.92812499999999998</c:v>
                </c:pt>
                <c:pt idx="47">
                  <c:v>0.92343750000000002</c:v>
                </c:pt>
                <c:pt idx="48">
                  <c:v>0.78437500000000004</c:v>
                </c:pt>
                <c:pt idx="49">
                  <c:v>0.61093750000000002</c:v>
                </c:pt>
                <c:pt idx="50">
                  <c:v>0.48593750000000002</c:v>
                </c:pt>
                <c:pt idx="51">
                  <c:v>0.3359375</c:v>
                </c:pt>
                <c:pt idx="52">
                  <c:v>0.22968750000000004</c:v>
                </c:pt>
                <c:pt idx="53">
                  <c:v>6.25E-2</c:v>
                </c:pt>
              </c:numCache>
            </c:numRef>
          </c:yVal>
        </c:ser>
        <c:ser>
          <c:idx val="2"/>
          <c:order val="2"/>
          <c:tx>
            <c:v>T_75</c:v>
          </c:tx>
          <c:spPr>
            <a:ln w="28575">
              <a:noFill/>
            </a:ln>
          </c:spPr>
          <c:marker>
            <c:symbol val="triangle"/>
            <c:size val="5"/>
          </c:marker>
          <c:xVal>
            <c:numRef>
              <c:f>'Overall Results'!$AC$3:$AC$44</c:f>
              <c:numCache>
                <c:formatCode>General</c:formatCode>
                <c:ptCount val="42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35</c:v>
                </c:pt>
                <c:pt idx="27">
                  <c:v>40</c:v>
                </c:pt>
                <c:pt idx="28">
                  <c:v>45</c:v>
                </c:pt>
                <c:pt idx="29">
                  <c:v>50</c:v>
                </c:pt>
                <c:pt idx="30">
                  <c:v>55</c:v>
                </c:pt>
                <c:pt idx="31">
                  <c:v>60</c:v>
                </c:pt>
                <c:pt idx="32">
                  <c:v>65</c:v>
                </c:pt>
                <c:pt idx="33">
                  <c:v>70</c:v>
                </c:pt>
                <c:pt idx="34">
                  <c:v>75</c:v>
                </c:pt>
                <c:pt idx="35">
                  <c:v>80</c:v>
                </c:pt>
                <c:pt idx="36">
                  <c:v>85</c:v>
                </c:pt>
                <c:pt idx="37">
                  <c:v>90</c:v>
                </c:pt>
                <c:pt idx="38">
                  <c:v>95</c:v>
                </c:pt>
                <c:pt idx="39">
                  <c:v>100</c:v>
                </c:pt>
                <c:pt idx="40">
                  <c:v>105</c:v>
                </c:pt>
                <c:pt idx="41">
                  <c:v>110</c:v>
                </c:pt>
              </c:numCache>
            </c:numRef>
          </c:xVal>
          <c:yVal>
            <c:numRef>
              <c:f>'Overall Results'!$AL$3:$AL$44</c:f>
              <c:numCache>
                <c:formatCode>0.00_ </c:formatCode>
                <c:ptCount val="42"/>
                <c:pt idx="0">
                  <c:v>0.99843749999999998</c:v>
                </c:pt>
                <c:pt idx="1">
                  <c:v>0.99843749999999998</c:v>
                </c:pt>
                <c:pt idx="2">
                  <c:v>0.99843749999999998</c:v>
                </c:pt>
                <c:pt idx="3">
                  <c:v>0.99687499999999996</c:v>
                </c:pt>
                <c:pt idx="4">
                  <c:v>0.99375000000000002</c:v>
                </c:pt>
                <c:pt idx="5">
                  <c:v>0.99062499999999998</c:v>
                </c:pt>
                <c:pt idx="6">
                  <c:v>0.98750000000000004</c:v>
                </c:pt>
                <c:pt idx="7">
                  <c:v>0.984375</c:v>
                </c:pt>
                <c:pt idx="8">
                  <c:v>0.9765625</c:v>
                </c:pt>
                <c:pt idx="9">
                  <c:v>0.97187500000000004</c:v>
                </c:pt>
                <c:pt idx="10">
                  <c:v>0.96718749999999998</c:v>
                </c:pt>
                <c:pt idx="11">
                  <c:v>0.95781249999999996</c:v>
                </c:pt>
                <c:pt idx="12">
                  <c:v>0.95468750000000002</c:v>
                </c:pt>
                <c:pt idx="13">
                  <c:v>0.94843750000000004</c:v>
                </c:pt>
                <c:pt idx="14">
                  <c:v>0.93593749999999998</c:v>
                </c:pt>
                <c:pt idx="15">
                  <c:v>0.92343750000000002</c:v>
                </c:pt>
                <c:pt idx="16">
                  <c:v>0.9140625</c:v>
                </c:pt>
                <c:pt idx="17">
                  <c:v>0.88906249999999998</c:v>
                </c:pt>
                <c:pt idx="18">
                  <c:v>0.87656250000000002</c:v>
                </c:pt>
                <c:pt idx="19">
                  <c:v>0.86406249999999996</c:v>
                </c:pt>
                <c:pt idx="20">
                  <c:v>0.84062499999999996</c:v>
                </c:pt>
                <c:pt idx="21">
                  <c:v>0.81718749999999996</c:v>
                </c:pt>
                <c:pt idx="22">
                  <c:v>0.79531249999999998</c:v>
                </c:pt>
                <c:pt idx="23">
                  <c:v>0.7734375</c:v>
                </c:pt>
                <c:pt idx="24">
                  <c:v>0.75468749999999996</c:v>
                </c:pt>
                <c:pt idx="25">
                  <c:v>0.64687499999999998</c:v>
                </c:pt>
                <c:pt idx="26">
                  <c:v>0.54062500000000002</c:v>
                </c:pt>
                <c:pt idx="27">
                  <c:v>0.4609375</c:v>
                </c:pt>
                <c:pt idx="28">
                  <c:v>0.37812500000000004</c:v>
                </c:pt>
                <c:pt idx="29">
                  <c:v>0.30156249999999996</c:v>
                </c:pt>
                <c:pt idx="30">
                  <c:v>0.23906249999999996</c:v>
                </c:pt>
                <c:pt idx="31">
                  <c:v>0.19374999999999998</c:v>
                </c:pt>
                <c:pt idx="32">
                  <c:v>0.14375000000000004</c:v>
                </c:pt>
                <c:pt idx="33">
                  <c:v>0.109375</c:v>
                </c:pt>
                <c:pt idx="34">
                  <c:v>9.0624999999999956E-2</c:v>
                </c:pt>
                <c:pt idx="35">
                  <c:v>7.4999999999999956E-2</c:v>
                </c:pt>
                <c:pt idx="36">
                  <c:v>5.9374999999999956E-2</c:v>
                </c:pt>
                <c:pt idx="37">
                  <c:v>5.3124999999999978E-2</c:v>
                </c:pt>
                <c:pt idx="38">
                  <c:v>4.6875E-2</c:v>
                </c:pt>
                <c:pt idx="39">
                  <c:v>3.5937499999999956E-2</c:v>
                </c:pt>
                <c:pt idx="40">
                  <c:v>2.5000000000000022E-2</c:v>
                </c:pt>
                <c:pt idx="41">
                  <c:v>1.8750000000000044E-2</c:v>
                </c:pt>
              </c:numCache>
            </c:numRef>
          </c:yVal>
        </c:ser>
        <c:dLbls/>
        <c:axId val="191462784"/>
        <c:axId val="163590912"/>
      </c:scatterChart>
      <c:valAx>
        <c:axId val="191462784"/>
        <c:scaling>
          <c:logBase val="10"/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Retention Time (Log)</a:t>
                </a:r>
                <a:endParaRPr lang="zh-TW" altLang="en-US"/>
              </a:p>
            </c:rich>
          </c:tx>
          <c:layout/>
        </c:title>
        <c:numFmt formatCode="General" sourceLinked="1"/>
        <c:tickLblPos val="nextTo"/>
        <c:crossAx val="163590912"/>
        <c:crosses val="autoZero"/>
        <c:crossBetween val="midCat"/>
      </c:valAx>
      <c:valAx>
        <c:axId val="163590912"/>
        <c:scaling>
          <c:orientation val="minMax"/>
          <c:max val="1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%</a:t>
                </a:r>
                <a:r>
                  <a:rPr lang="en-US" altLang="zh-TW" baseline="0"/>
                  <a:t> Usable Row</a:t>
                </a:r>
                <a:endParaRPr lang="zh-TW" altLang="en-US"/>
              </a:p>
            </c:rich>
          </c:tx>
          <c:layout/>
        </c:title>
        <c:numFmt formatCode="0%" sourceLinked="0"/>
        <c:tickLblPos val="nextTo"/>
        <c:crossAx val="1914627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464820</xdr:colOff>
      <xdr:row>5</xdr:row>
      <xdr:rowOff>167640</xdr:rowOff>
    </xdr:from>
    <xdr:to>
      <xdr:col>19</xdr:col>
      <xdr:colOff>160020</xdr:colOff>
      <xdr:row>19</xdr:row>
      <xdr:rowOff>30480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411480</xdr:colOff>
      <xdr:row>57</xdr:row>
      <xdr:rowOff>76200</xdr:rowOff>
    </xdr:from>
    <xdr:to>
      <xdr:col>35</xdr:col>
      <xdr:colOff>350520</xdr:colOff>
      <xdr:row>70</xdr:row>
      <xdr:rowOff>144780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358140</xdr:colOff>
      <xdr:row>57</xdr:row>
      <xdr:rowOff>53340</xdr:rowOff>
    </xdr:from>
    <xdr:to>
      <xdr:col>25</xdr:col>
      <xdr:colOff>350520</xdr:colOff>
      <xdr:row>70</xdr:row>
      <xdr:rowOff>121920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57"/>
  <sheetViews>
    <sheetView workbookViewId="0">
      <selection activeCell="K53" activeCellId="1" sqref="C3:C53 K3:K53"/>
    </sheetView>
  </sheetViews>
  <sheetFormatPr defaultRowHeight="16.2"/>
  <cols>
    <col min="10" max="10" width="23.109375" bestFit="1" customWidth="1"/>
    <col min="11" max="11" width="10.6640625" bestFit="1" customWidth="1"/>
  </cols>
  <sheetData>
    <row r="1" spans="1:11">
      <c r="A1" s="1" t="s">
        <v>114</v>
      </c>
      <c r="B1" s="2"/>
      <c r="C1" s="2"/>
    </row>
    <row r="2" spans="1:11" ht="16.8" thickBot="1">
      <c r="A2" s="3" t="s">
        <v>0</v>
      </c>
      <c r="B2" s="3" t="s">
        <v>1</v>
      </c>
      <c r="C2" s="3" t="s">
        <v>2</v>
      </c>
      <c r="D2" t="s">
        <v>116</v>
      </c>
      <c r="E2" t="s">
        <v>118</v>
      </c>
      <c r="F2" t="s">
        <v>120</v>
      </c>
      <c r="G2" t="s">
        <v>122</v>
      </c>
      <c r="H2" t="s">
        <v>124</v>
      </c>
      <c r="I2" t="s">
        <v>125</v>
      </c>
      <c r="J2" t="s">
        <v>115</v>
      </c>
      <c r="K2" t="s">
        <v>126</v>
      </c>
    </row>
    <row r="3" spans="1:11" ht="16.8" thickTop="1">
      <c r="A3" s="4">
        <v>0</v>
      </c>
      <c r="B3" s="4" t="s">
        <v>4</v>
      </c>
      <c r="C3" s="2">
        <v>20</v>
      </c>
      <c r="D3" s="2">
        <v>0</v>
      </c>
      <c r="E3" s="2">
        <v>0</v>
      </c>
      <c r="F3" s="2">
        <v>1</v>
      </c>
      <c r="G3" s="2">
        <v>0</v>
      </c>
      <c r="H3" s="2">
        <v>0</v>
      </c>
      <c r="I3">
        <f>SUM(D3:H3)</f>
        <v>1</v>
      </c>
      <c r="J3">
        <f>I3</f>
        <v>1</v>
      </c>
      <c r="K3" s="13">
        <f>J3/(128*5)</f>
        <v>1.5625000000000001E-3</v>
      </c>
    </row>
    <row r="4" spans="1:11">
      <c r="A4" s="4">
        <f>A3+1</f>
        <v>1</v>
      </c>
      <c r="B4" s="4" t="s">
        <v>5</v>
      </c>
      <c r="C4" s="2">
        <f>C3+2</f>
        <v>22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>
        <f>SUM(D4:H4)</f>
        <v>0</v>
      </c>
      <c r="J4">
        <f>I4+J3</f>
        <v>1</v>
      </c>
      <c r="K4" s="13">
        <f t="shared" ref="K4:K53" si="0">J4/(128*5)</f>
        <v>1.5625000000000001E-3</v>
      </c>
    </row>
    <row r="5" spans="1:11">
      <c r="A5" s="4">
        <f t="shared" ref="A5:A51" si="1">A4+1</f>
        <v>2</v>
      </c>
      <c r="B5" s="4" t="s">
        <v>6</v>
      </c>
      <c r="C5" s="2">
        <f t="shared" ref="C5:C43" si="2">C4+2</f>
        <v>24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>
        <f t="shared" ref="I5:I53" si="3">SUM(D5:H5)</f>
        <v>0</v>
      </c>
      <c r="J5">
        <f t="shared" ref="J5:J53" si="4">I5+J4</f>
        <v>1</v>
      </c>
      <c r="K5" s="13">
        <f t="shared" si="0"/>
        <v>1.5625000000000001E-3</v>
      </c>
    </row>
    <row r="6" spans="1:11">
      <c r="A6" s="4">
        <f t="shared" si="1"/>
        <v>3</v>
      </c>
      <c r="B6" s="4" t="s">
        <v>7</v>
      </c>
      <c r="C6" s="2">
        <f t="shared" si="2"/>
        <v>26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>
        <f t="shared" si="3"/>
        <v>0</v>
      </c>
      <c r="J6">
        <f t="shared" si="4"/>
        <v>1</v>
      </c>
      <c r="K6" s="13">
        <f t="shared" si="0"/>
        <v>1.5625000000000001E-3</v>
      </c>
    </row>
    <row r="7" spans="1:11">
      <c r="A7" s="4">
        <f t="shared" si="1"/>
        <v>4</v>
      </c>
      <c r="B7" s="4" t="s">
        <v>8</v>
      </c>
      <c r="C7" s="2">
        <f t="shared" si="2"/>
        <v>28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>
        <f t="shared" si="3"/>
        <v>0</v>
      </c>
      <c r="J7">
        <f t="shared" si="4"/>
        <v>1</v>
      </c>
      <c r="K7" s="13">
        <f t="shared" si="0"/>
        <v>1.5625000000000001E-3</v>
      </c>
    </row>
    <row r="8" spans="1:11">
      <c r="A8" s="4">
        <f t="shared" si="1"/>
        <v>5</v>
      </c>
      <c r="B8" s="4" t="s">
        <v>9</v>
      </c>
      <c r="C8" s="2">
        <f t="shared" si="2"/>
        <v>30</v>
      </c>
      <c r="D8" s="2">
        <v>0</v>
      </c>
      <c r="E8" s="2">
        <v>0</v>
      </c>
      <c r="F8" s="2">
        <v>1</v>
      </c>
      <c r="G8" s="2">
        <v>0</v>
      </c>
      <c r="H8" s="2">
        <v>0</v>
      </c>
      <c r="I8">
        <f t="shared" si="3"/>
        <v>1</v>
      </c>
      <c r="J8">
        <f t="shared" si="4"/>
        <v>2</v>
      </c>
      <c r="K8" s="13">
        <f t="shared" si="0"/>
        <v>3.1250000000000002E-3</v>
      </c>
    </row>
    <row r="9" spans="1:11">
      <c r="A9" s="4">
        <f t="shared" si="1"/>
        <v>6</v>
      </c>
      <c r="B9" s="4" t="s">
        <v>10</v>
      </c>
      <c r="C9" s="2">
        <f t="shared" si="2"/>
        <v>32</v>
      </c>
      <c r="D9" s="2">
        <v>1</v>
      </c>
      <c r="E9" s="2">
        <v>0</v>
      </c>
      <c r="F9" s="2">
        <v>0</v>
      </c>
      <c r="G9" s="2">
        <v>0</v>
      </c>
      <c r="H9" s="2">
        <v>0</v>
      </c>
      <c r="I9">
        <f t="shared" si="3"/>
        <v>1</v>
      </c>
      <c r="J9">
        <f t="shared" si="4"/>
        <v>3</v>
      </c>
      <c r="K9" s="13">
        <f t="shared" si="0"/>
        <v>4.6874999999999998E-3</v>
      </c>
    </row>
    <row r="10" spans="1:11">
      <c r="A10" s="4">
        <f t="shared" si="1"/>
        <v>7</v>
      </c>
      <c r="B10" s="4" t="s">
        <v>11</v>
      </c>
      <c r="C10" s="2">
        <f t="shared" si="2"/>
        <v>34</v>
      </c>
      <c r="D10" s="2">
        <v>0</v>
      </c>
      <c r="E10" s="2">
        <v>0</v>
      </c>
      <c r="F10" s="2">
        <v>2</v>
      </c>
      <c r="G10" s="2">
        <v>0</v>
      </c>
      <c r="H10" s="2">
        <v>0</v>
      </c>
      <c r="I10">
        <f t="shared" si="3"/>
        <v>2</v>
      </c>
      <c r="J10">
        <f t="shared" si="4"/>
        <v>5</v>
      </c>
      <c r="K10" s="13">
        <f t="shared" si="0"/>
        <v>7.8125E-3</v>
      </c>
    </row>
    <row r="11" spans="1:11">
      <c r="A11" s="4">
        <f t="shared" si="1"/>
        <v>8</v>
      </c>
      <c r="B11" s="4" t="s">
        <v>12</v>
      </c>
      <c r="C11" s="2">
        <f t="shared" si="2"/>
        <v>36</v>
      </c>
      <c r="D11" s="2">
        <v>0</v>
      </c>
      <c r="E11" s="2">
        <v>0</v>
      </c>
      <c r="F11" s="2">
        <v>1</v>
      </c>
      <c r="G11" s="2">
        <v>0</v>
      </c>
      <c r="H11" s="2">
        <v>0</v>
      </c>
      <c r="I11">
        <f t="shared" si="3"/>
        <v>1</v>
      </c>
      <c r="J11">
        <f t="shared" si="4"/>
        <v>6</v>
      </c>
      <c r="K11" s="13">
        <f t="shared" si="0"/>
        <v>9.3749999999999997E-3</v>
      </c>
    </row>
    <row r="12" spans="1:11">
      <c r="A12" s="4">
        <f t="shared" si="1"/>
        <v>9</v>
      </c>
      <c r="B12" s="4" t="s">
        <v>13</v>
      </c>
      <c r="C12" s="2">
        <f t="shared" si="2"/>
        <v>38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>
        <f t="shared" si="3"/>
        <v>0</v>
      </c>
      <c r="J12">
        <f t="shared" si="4"/>
        <v>6</v>
      </c>
      <c r="K12" s="13">
        <f t="shared" si="0"/>
        <v>9.3749999999999997E-3</v>
      </c>
    </row>
    <row r="13" spans="1:11">
      <c r="A13" s="4">
        <f t="shared" si="1"/>
        <v>10</v>
      </c>
      <c r="B13" s="4" t="s">
        <v>14</v>
      </c>
      <c r="C13" s="2">
        <f t="shared" si="2"/>
        <v>40</v>
      </c>
      <c r="D13" s="2">
        <v>0</v>
      </c>
      <c r="E13" s="2">
        <v>0</v>
      </c>
      <c r="F13" s="2">
        <v>1</v>
      </c>
      <c r="G13" s="2">
        <v>0</v>
      </c>
      <c r="H13" s="2">
        <v>0</v>
      </c>
      <c r="I13">
        <f t="shared" si="3"/>
        <v>1</v>
      </c>
      <c r="J13">
        <f t="shared" si="4"/>
        <v>7</v>
      </c>
      <c r="K13" s="13">
        <f t="shared" si="0"/>
        <v>1.0937499999999999E-2</v>
      </c>
    </row>
    <row r="14" spans="1:11">
      <c r="A14" s="4">
        <f t="shared" si="1"/>
        <v>11</v>
      </c>
      <c r="B14" s="4" t="s">
        <v>15</v>
      </c>
      <c r="C14" s="2">
        <f t="shared" si="2"/>
        <v>42</v>
      </c>
      <c r="D14" s="2">
        <v>0</v>
      </c>
      <c r="E14" s="2">
        <v>1</v>
      </c>
      <c r="F14" s="2">
        <v>0</v>
      </c>
      <c r="G14" s="2">
        <v>0</v>
      </c>
      <c r="H14" s="2">
        <v>0</v>
      </c>
      <c r="I14">
        <f t="shared" si="3"/>
        <v>1</v>
      </c>
      <c r="J14">
        <f t="shared" si="4"/>
        <v>8</v>
      </c>
      <c r="K14" s="13">
        <f t="shared" si="0"/>
        <v>1.2500000000000001E-2</v>
      </c>
    </row>
    <row r="15" spans="1:11">
      <c r="A15" s="4">
        <f t="shared" si="1"/>
        <v>12</v>
      </c>
      <c r="B15" s="4" t="s">
        <v>16</v>
      </c>
      <c r="C15" s="2">
        <f t="shared" si="2"/>
        <v>44</v>
      </c>
      <c r="D15" s="2">
        <v>1</v>
      </c>
      <c r="E15" s="2">
        <v>0</v>
      </c>
      <c r="F15" s="2">
        <v>0</v>
      </c>
      <c r="G15" s="2">
        <v>0</v>
      </c>
      <c r="H15" s="2">
        <v>0</v>
      </c>
      <c r="I15">
        <f t="shared" si="3"/>
        <v>1</v>
      </c>
      <c r="J15">
        <f t="shared" si="4"/>
        <v>9</v>
      </c>
      <c r="K15" s="13">
        <f t="shared" si="0"/>
        <v>1.40625E-2</v>
      </c>
    </row>
    <row r="16" spans="1:11">
      <c r="A16" s="4">
        <f t="shared" si="1"/>
        <v>13</v>
      </c>
      <c r="B16" s="4" t="s">
        <v>17</v>
      </c>
      <c r="C16" s="2">
        <f t="shared" si="2"/>
        <v>46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>
        <f t="shared" si="3"/>
        <v>0</v>
      </c>
      <c r="J16">
        <f t="shared" si="4"/>
        <v>9</v>
      </c>
      <c r="K16" s="13">
        <f t="shared" si="0"/>
        <v>1.40625E-2</v>
      </c>
    </row>
    <row r="17" spans="1:11">
      <c r="A17" s="4">
        <f t="shared" si="1"/>
        <v>14</v>
      </c>
      <c r="B17" s="4" t="s">
        <v>18</v>
      </c>
      <c r="C17" s="2">
        <f t="shared" si="2"/>
        <v>48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>
        <f t="shared" si="3"/>
        <v>0</v>
      </c>
      <c r="J17">
        <f t="shared" si="4"/>
        <v>9</v>
      </c>
      <c r="K17" s="13">
        <f t="shared" si="0"/>
        <v>1.40625E-2</v>
      </c>
    </row>
    <row r="18" spans="1:11">
      <c r="A18" s="4">
        <f t="shared" si="1"/>
        <v>15</v>
      </c>
      <c r="B18" s="4" t="s">
        <v>19</v>
      </c>
      <c r="C18" s="2">
        <f>C17+2</f>
        <v>50</v>
      </c>
      <c r="D18" s="2">
        <v>0</v>
      </c>
      <c r="E18" s="2">
        <v>0</v>
      </c>
      <c r="F18" s="2">
        <v>1</v>
      </c>
      <c r="G18" s="2">
        <v>0</v>
      </c>
      <c r="H18" s="2">
        <v>0</v>
      </c>
      <c r="I18">
        <f t="shared" si="3"/>
        <v>1</v>
      </c>
      <c r="J18">
        <f t="shared" si="4"/>
        <v>10</v>
      </c>
      <c r="K18" s="13">
        <f t="shared" si="0"/>
        <v>1.5625E-2</v>
      </c>
    </row>
    <row r="19" spans="1:11">
      <c r="A19" s="4">
        <f t="shared" si="1"/>
        <v>16</v>
      </c>
      <c r="B19" s="4" t="s">
        <v>20</v>
      </c>
      <c r="C19" s="2">
        <f t="shared" si="2"/>
        <v>52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>
        <f t="shared" si="3"/>
        <v>0</v>
      </c>
      <c r="J19">
        <f t="shared" si="4"/>
        <v>10</v>
      </c>
      <c r="K19" s="13">
        <f t="shared" si="0"/>
        <v>1.5625E-2</v>
      </c>
    </row>
    <row r="20" spans="1:11">
      <c r="A20" s="4">
        <f t="shared" si="1"/>
        <v>17</v>
      </c>
      <c r="B20" s="4" t="s">
        <v>21</v>
      </c>
      <c r="C20" s="2">
        <f t="shared" si="2"/>
        <v>54</v>
      </c>
      <c r="D20" s="2">
        <v>0</v>
      </c>
      <c r="E20" s="2">
        <v>2</v>
      </c>
      <c r="F20" s="2">
        <v>0</v>
      </c>
      <c r="G20" s="2">
        <v>1</v>
      </c>
      <c r="H20" s="2">
        <v>1</v>
      </c>
      <c r="I20">
        <f t="shared" si="3"/>
        <v>4</v>
      </c>
      <c r="J20">
        <f t="shared" si="4"/>
        <v>14</v>
      </c>
      <c r="K20" s="13">
        <f t="shared" si="0"/>
        <v>2.1874999999999999E-2</v>
      </c>
    </row>
    <row r="21" spans="1:11">
      <c r="A21" s="4">
        <f t="shared" si="1"/>
        <v>18</v>
      </c>
      <c r="B21" s="4" t="s">
        <v>22</v>
      </c>
      <c r="C21" s="2">
        <f t="shared" si="2"/>
        <v>56</v>
      </c>
      <c r="D21" s="2">
        <v>1</v>
      </c>
      <c r="E21" s="2">
        <v>0</v>
      </c>
      <c r="F21" s="2">
        <v>1</v>
      </c>
      <c r="G21" s="2">
        <v>0</v>
      </c>
      <c r="H21" s="2">
        <v>1</v>
      </c>
      <c r="I21">
        <f t="shared" si="3"/>
        <v>3</v>
      </c>
      <c r="J21">
        <f t="shared" si="4"/>
        <v>17</v>
      </c>
      <c r="K21" s="13">
        <f t="shared" si="0"/>
        <v>2.6562499999999999E-2</v>
      </c>
    </row>
    <row r="22" spans="1:11">
      <c r="A22" s="4">
        <f t="shared" si="1"/>
        <v>19</v>
      </c>
      <c r="B22" s="4" t="s">
        <v>23</v>
      </c>
      <c r="C22" s="2">
        <f t="shared" si="2"/>
        <v>58</v>
      </c>
      <c r="D22" s="2">
        <v>1</v>
      </c>
      <c r="E22" s="2">
        <v>0</v>
      </c>
      <c r="F22" s="2">
        <v>0</v>
      </c>
      <c r="G22" s="2">
        <v>1</v>
      </c>
      <c r="H22" s="2">
        <v>0</v>
      </c>
      <c r="I22">
        <f t="shared" si="3"/>
        <v>2</v>
      </c>
      <c r="J22">
        <f t="shared" si="4"/>
        <v>19</v>
      </c>
      <c r="K22" s="13">
        <f t="shared" si="0"/>
        <v>2.9687499999999999E-2</v>
      </c>
    </row>
    <row r="23" spans="1:11">
      <c r="A23" s="4">
        <f t="shared" si="1"/>
        <v>20</v>
      </c>
      <c r="B23" s="4" t="s">
        <v>24</v>
      </c>
      <c r="C23" s="2">
        <f t="shared" si="2"/>
        <v>60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>
        <f t="shared" si="3"/>
        <v>0</v>
      </c>
      <c r="J23">
        <f t="shared" si="4"/>
        <v>19</v>
      </c>
      <c r="K23" s="13">
        <f t="shared" si="0"/>
        <v>2.9687499999999999E-2</v>
      </c>
    </row>
    <row r="24" spans="1:11">
      <c r="A24" s="4">
        <f t="shared" si="1"/>
        <v>21</v>
      </c>
      <c r="B24" s="4" t="s">
        <v>25</v>
      </c>
      <c r="C24" s="2">
        <f t="shared" si="2"/>
        <v>62</v>
      </c>
      <c r="D24" s="2">
        <v>0</v>
      </c>
      <c r="E24" s="2">
        <v>0</v>
      </c>
      <c r="F24" s="2">
        <v>1</v>
      </c>
      <c r="G24" s="2">
        <v>1</v>
      </c>
      <c r="H24" s="2">
        <v>0</v>
      </c>
      <c r="I24">
        <f t="shared" si="3"/>
        <v>2</v>
      </c>
      <c r="J24">
        <f t="shared" si="4"/>
        <v>21</v>
      </c>
      <c r="K24" s="13">
        <f t="shared" si="0"/>
        <v>3.2812500000000001E-2</v>
      </c>
    </row>
    <row r="25" spans="1:11">
      <c r="A25" s="4">
        <f t="shared" si="1"/>
        <v>22</v>
      </c>
      <c r="B25" s="4" t="s">
        <v>26</v>
      </c>
      <c r="C25" s="2">
        <f t="shared" si="2"/>
        <v>64</v>
      </c>
      <c r="D25" s="2">
        <v>1</v>
      </c>
      <c r="E25" s="2">
        <v>0</v>
      </c>
      <c r="F25" s="2">
        <v>0</v>
      </c>
      <c r="G25" s="2">
        <v>1</v>
      </c>
      <c r="H25" s="2">
        <v>0</v>
      </c>
      <c r="I25">
        <f t="shared" si="3"/>
        <v>2</v>
      </c>
      <c r="J25">
        <f t="shared" si="4"/>
        <v>23</v>
      </c>
      <c r="K25" s="13">
        <f t="shared" si="0"/>
        <v>3.5937499999999997E-2</v>
      </c>
    </row>
    <row r="26" spans="1:11">
      <c r="A26" s="4">
        <f t="shared" si="1"/>
        <v>23</v>
      </c>
      <c r="B26" s="4" t="s">
        <v>27</v>
      </c>
      <c r="C26" s="2">
        <f t="shared" si="2"/>
        <v>66</v>
      </c>
      <c r="D26" s="2">
        <v>0</v>
      </c>
      <c r="E26" s="2">
        <v>0</v>
      </c>
      <c r="F26" s="2">
        <v>0</v>
      </c>
      <c r="G26" s="2">
        <v>0</v>
      </c>
      <c r="H26" s="2">
        <v>2</v>
      </c>
      <c r="I26">
        <f t="shared" si="3"/>
        <v>2</v>
      </c>
      <c r="J26">
        <f t="shared" si="4"/>
        <v>25</v>
      </c>
      <c r="K26" s="13">
        <f t="shared" si="0"/>
        <v>3.90625E-2</v>
      </c>
    </row>
    <row r="27" spans="1:11">
      <c r="A27" s="4">
        <f t="shared" si="1"/>
        <v>24</v>
      </c>
      <c r="B27" s="4" t="s">
        <v>28</v>
      </c>
      <c r="C27" s="2">
        <f t="shared" si="2"/>
        <v>68</v>
      </c>
      <c r="D27" s="2">
        <v>0</v>
      </c>
      <c r="E27" s="2">
        <v>1</v>
      </c>
      <c r="F27" s="2">
        <v>0</v>
      </c>
      <c r="G27" s="2">
        <v>0</v>
      </c>
      <c r="H27" s="2">
        <v>0</v>
      </c>
      <c r="I27">
        <f t="shared" si="3"/>
        <v>1</v>
      </c>
      <c r="J27">
        <f t="shared" si="4"/>
        <v>26</v>
      </c>
      <c r="K27" s="13">
        <f t="shared" si="0"/>
        <v>4.0625000000000001E-2</v>
      </c>
    </row>
    <row r="28" spans="1:11">
      <c r="A28" s="4">
        <f t="shared" si="1"/>
        <v>25</v>
      </c>
      <c r="B28" s="4" t="s">
        <v>29</v>
      </c>
      <c r="C28" s="2">
        <f t="shared" si="2"/>
        <v>70</v>
      </c>
      <c r="D28" s="2">
        <v>1</v>
      </c>
      <c r="E28" s="2">
        <v>0</v>
      </c>
      <c r="F28" s="2">
        <v>1</v>
      </c>
      <c r="G28" s="2">
        <v>0</v>
      </c>
      <c r="H28" s="2">
        <v>0</v>
      </c>
      <c r="I28">
        <f t="shared" si="3"/>
        <v>2</v>
      </c>
      <c r="J28">
        <f t="shared" si="4"/>
        <v>28</v>
      </c>
      <c r="K28" s="13">
        <f t="shared" si="0"/>
        <v>4.3749999999999997E-2</v>
      </c>
    </row>
    <row r="29" spans="1:11">
      <c r="A29" s="4">
        <f t="shared" si="1"/>
        <v>26</v>
      </c>
      <c r="B29" s="4" t="s">
        <v>30</v>
      </c>
      <c r="C29" s="2">
        <f t="shared" si="2"/>
        <v>72</v>
      </c>
      <c r="D29" s="2">
        <v>1</v>
      </c>
      <c r="E29" s="2">
        <v>0</v>
      </c>
      <c r="F29" s="2">
        <v>0</v>
      </c>
      <c r="G29" s="2">
        <v>2</v>
      </c>
      <c r="H29" s="2">
        <v>0</v>
      </c>
      <c r="I29">
        <f t="shared" si="3"/>
        <v>3</v>
      </c>
      <c r="J29">
        <f t="shared" si="4"/>
        <v>31</v>
      </c>
      <c r="K29" s="13">
        <f t="shared" si="0"/>
        <v>4.8437500000000001E-2</v>
      </c>
    </row>
    <row r="30" spans="1:11">
      <c r="A30" s="4">
        <f t="shared" si="1"/>
        <v>27</v>
      </c>
      <c r="B30" s="4" t="s">
        <v>31</v>
      </c>
      <c r="C30" s="2">
        <f t="shared" si="2"/>
        <v>74</v>
      </c>
      <c r="D30" s="2">
        <v>0</v>
      </c>
      <c r="E30" s="2">
        <v>1</v>
      </c>
      <c r="F30" s="2">
        <v>1</v>
      </c>
      <c r="G30" s="2">
        <v>0</v>
      </c>
      <c r="H30" s="2">
        <v>0</v>
      </c>
      <c r="I30">
        <f t="shared" si="3"/>
        <v>2</v>
      </c>
      <c r="J30">
        <f t="shared" si="4"/>
        <v>33</v>
      </c>
      <c r="K30" s="13">
        <f t="shared" si="0"/>
        <v>5.1562499999999997E-2</v>
      </c>
    </row>
    <row r="31" spans="1:11">
      <c r="A31" s="4">
        <f t="shared" si="1"/>
        <v>28</v>
      </c>
      <c r="B31" s="4" t="s">
        <v>32</v>
      </c>
      <c r="C31" s="2">
        <f t="shared" si="2"/>
        <v>76</v>
      </c>
      <c r="D31" s="2">
        <v>2</v>
      </c>
      <c r="E31" s="2">
        <v>0</v>
      </c>
      <c r="F31" s="2">
        <v>0</v>
      </c>
      <c r="G31" s="2">
        <v>0</v>
      </c>
      <c r="H31" s="2">
        <v>0</v>
      </c>
      <c r="I31">
        <f t="shared" si="3"/>
        <v>2</v>
      </c>
      <c r="J31">
        <f t="shared" si="4"/>
        <v>35</v>
      </c>
      <c r="K31" s="13">
        <f t="shared" si="0"/>
        <v>5.46875E-2</v>
      </c>
    </row>
    <row r="32" spans="1:11">
      <c r="A32" s="4">
        <f t="shared" si="1"/>
        <v>29</v>
      </c>
      <c r="B32" s="4" t="s">
        <v>33</v>
      </c>
      <c r="C32" s="2">
        <f>C31+2</f>
        <v>78</v>
      </c>
      <c r="D32" s="2">
        <v>2</v>
      </c>
      <c r="E32" s="2">
        <v>1</v>
      </c>
      <c r="F32" s="2">
        <v>0</v>
      </c>
      <c r="G32" s="2">
        <v>1</v>
      </c>
      <c r="H32" s="2">
        <v>1</v>
      </c>
      <c r="I32">
        <f t="shared" si="3"/>
        <v>5</v>
      </c>
      <c r="J32">
        <f t="shared" si="4"/>
        <v>40</v>
      </c>
      <c r="K32" s="13">
        <f t="shared" si="0"/>
        <v>6.25E-2</v>
      </c>
    </row>
    <row r="33" spans="1:11">
      <c r="A33" s="4">
        <f t="shared" si="1"/>
        <v>30</v>
      </c>
      <c r="B33" s="4" t="s">
        <v>34</v>
      </c>
      <c r="C33" s="2">
        <f t="shared" si="2"/>
        <v>80</v>
      </c>
      <c r="D33" s="2">
        <v>1</v>
      </c>
      <c r="E33" s="2">
        <v>1</v>
      </c>
      <c r="F33" s="2">
        <v>0</v>
      </c>
      <c r="G33" s="2">
        <v>0</v>
      </c>
      <c r="H33" s="2">
        <v>0</v>
      </c>
      <c r="I33">
        <f t="shared" si="3"/>
        <v>2</v>
      </c>
      <c r="J33">
        <f t="shared" si="4"/>
        <v>42</v>
      </c>
      <c r="K33" s="13">
        <f t="shared" si="0"/>
        <v>6.5625000000000003E-2</v>
      </c>
    </row>
    <row r="34" spans="1:11">
      <c r="A34" s="4">
        <f t="shared" si="1"/>
        <v>31</v>
      </c>
      <c r="B34" s="4" t="s">
        <v>35</v>
      </c>
      <c r="C34" s="2">
        <f t="shared" si="2"/>
        <v>82</v>
      </c>
      <c r="D34" s="2">
        <v>1</v>
      </c>
      <c r="E34" s="2">
        <v>0</v>
      </c>
      <c r="F34" s="2">
        <v>0</v>
      </c>
      <c r="G34" s="2">
        <v>0</v>
      </c>
      <c r="H34" s="2">
        <v>0</v>
      </c>
      <c r="I34">
        <f t="shared" si="3"/>
        <v>1</v>
      </c>
      <c r="J34">
        <f t="shared" si="4"/>
        <v>43</v>
      </c>
      <c r="K34" s="13">
        <f t="shared" si="0"/>
        <v>6.7187499999999997E-2</v>
      </c>
    </row>
    <row r="35" spans="1:11">
      <c r="A35" s="4">
        <f t="shared" si="1"/>
        <v>32</v>
      </c>
      <c r="B35" s="4" t="s">
        <v>36</v>
      </c>
      <c r="C35" s="2">
        <f t="shared" si="2"/>
        <v>84</v>
      </c>
      <c r="D35" s="2">
        <v>1</v>
      </c>
      <c r="E35" s="2">
        <v>0</v>
      </c>
      <c r="F35" s="2">
        <v>0</v>
      </c>
      <c r="G35" s="2">
        <v>2</v>
      </c>
      <c r="H35" s="2">
        <v>1</v>
      </c>
      <c r="I35">
        <f t="shared" si="3"/>
        <v>4</v>
      </c>
      <c r="J35">
        <f t="shared" si="4"/>
        <v>47</v>
      </c>
      <c r="K35" s="13">
        <f t="shared" si="0"/>
        <v>7.3437500000000003E-2</v>
      </c>
    </row>
    <row r="36" spans="1:11">
      <c r="A36" s="4">
        <f t="shared" si="1"/>
        <v>33</v>
      </c>
      <c r="B36" s="4" t="s">
        <v>37</v>
      </c>
      <c r="C36" s="2">
        <f>C35+2</f>
        <v>86</v>
      </c>
      <c r="D36" s="2">
        <v>1</v>
      </c>
      <c r="E36" s="2">
        <v>1</v>
      </c>
      <c r="F36" s="2">
        <v>0</v>
      </c>
      <c r="G36" s="2">
        <v>1</v>
      </c>
      <c r="H36" s="2">
        <v>1</v>
      </c>
      <c r="I36">
        <f t="shared" si="3"/>
        <v>4</v>
      </c>
      <c r="J36">
        <f t="shared" si="4"/>
        <v>51</v>
      </c>
      <c r="K36" s="13">
        <f t="shared" si="0"/>
        <v>7.9687499999999994E-2</v>
      </c>
    </row>
    <row r="37" spans="1:11">
      <c r="A37" s="4">
        <f t="shared" si="1"/>
        <v>34</v>
      </c>
      <c r="B37" s="4" t="s">
        <v>38</v>
      </c>
      <c r="C37" s="2">
        <f t="shared" si="2"/>
        <v>88</v>
      </c>
      <c r="D37" s="2">
        <v>0</v>
      </c>
      <c r="E37" s="2">
        <v>2</v>
      </c>
      <c r="F37" s="2">
        <v>1</v>
      </c>
      <c r="G37" s="2">
        <v>1</v>
      </c>
      <c r="H37" s="2">
        <v>1</v>
      </c>
      <c r="I37">
        <f t="shared" si="3"/>
        <v>5</v>
      </c>
      <c r="J37">
        <f t="shared" si="4"/>
        <v>56</v>
      </c>
      <c r="K37" s="13">
        <f t="shared" si="0"/>
        <v>8.7499999999999994E-2</v>
      </c>
    </row>
    <row r="38" spans="1:11">
      <c r="A38" s="4">
        <f t="shared" si="1"/>
        <v>35</v>
      </c>
      <c r="B38" s="4" t="s">
        <v>39</v>
      </c>
      <c r="C38" s="2">
        <f t="shared" si="2"/>
        <v>90</v>
      </c>
      <c r="D38" s="2">
        <v>0</v>
      </c>
      <c r="E38" s="2">
        <v>0</v>
      </c>
      <c r="F38" s="2">
        <v>1</v>
      </c>
      <c r="G38" s="2">
        <v>1</v>
      </c>
      <c r="H38" s="2">
        <v>2</v>
      </c>
      <c r="I38">
        <f t="shared" si="3"/>
        <v>4</v>
      </c>
      <c r="J38">
        <f t="shared" si="4"/>
        <v>60</v>
      </c>
      <c r="K38" s="13">
        <f t="shared" si="0"/>
        <v>9.375E-2</v>
      </c>
    </row>
    <row r="39" spans="1:11">
      <c r="A39" s="4">
        <f t="shared" si="1"/>
        <v>36</v>
      </c>
      <c r="B39" s="4" t="s">
        <v>40</v>
      </c>
      <c r="C39" s="2">
        <f t="shared" si="2"/>
        <v>92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>
        <f t="shared" si="3"/>
        <v>0</v>
      </c>
      <c r="J39">
        <f t="shared" si="4"/>
        <v>60</v>
      </c>
      <c r="K39" s="13">
        <f t="shared" si="0"/>
        <v>9.375E-2</v>
      </c>
    </row>
    <row r="40" spans="1:11">
      <c r="A40" s="4">
        <f t="shared" si="1"/>
        <v>37</v>
      </c>
      <c r="B40" s="4" t="s">
        <v>41</v>
      </c>
      <c r="C40" s="2">
        <f t="shared" si="2"/>
        <v>94</v>
      </c>
      <c r="D40" s="2">
        <v>1</v>
      </c>
      <c r="E40" s="2">
        <v>0</v>
      </c>
      <c r="F40" s="2">
        <v>0</v>
      </c>
      <c r="G40" s="2">
        <v>0</v>
      </c>
      <c r="H40" s="2">
        <v>1</v>
      </c>
      <c r="I40">
        <f t="shared" si="3"/>
        <v>2</v>
      </c>
      <c r="J40">
        <f t="shared" si="4"/>
        <v>62</v>
      </c>
      <c r="K40" s="13">
        <f t="shared" si="0"/>
        <v>9.6875000000000003E-2</v>
      </c>
    </row>
    <row r="41" spans="1:11">
      <c r="A41" s="4">
        <f t="shared" si="1"/>
        <v>38</v>
      </c>
      <c r="B41" s="4" t="s">
        <v>42</v>
      </c>
      <c r="C41" s="2">
        <f t="shared" si="2"/>
        <v>96</v>
      </c>
      <c r="D41" s="2">
        <v>1</v>
      </c>
      <c r="E41" s="2">
        <v>0</v>
      </c>
      <c r="F41" s="2">
        <v>1</v>
      </c>
      <c r="G41" s="2">
        <v>1</v>
      </c>
      <c r="H41" s="2">
        <v>2</v>
      </c>
      <c r="I41">
        <f t="shared" si="3"/>
        <v>5</v>
      </c>
      <c r="J41">
        <f t="shared" si="4"/>
        <v>67</v>
      </c>
      <c r="K41" s="13">
        <f t="shared" si="0"/>
        <v>0.1046875</v>
      </c>
    </row>
    <row r="42" spans="1:11">
      <c r="A42" s="4">
        <f t="shared" si="1"/>
        <v>39</v>
      </c>
      <c r="B42" s="4" t="s">
        <v>43</v>
      </c>
      <c r="C42" s="2">
        <f>C41+2</f>
        <v>98</v>
      </c>
      <c r="D42" s="2">
        <v>1</v>
      </c>
      <c r="E42" s="2">
        <v>0</v>
      </c>
      <c r="F42" s="2">
        <v>2</v>
      </c>
      <c r="G42" s="2">
        <v>1</v>
      </c>
      <c r="H42" s="2">
        <v>0</v>
      </c>
      <c r="I42">
        <f t="shared" si="3"/>
        <v>4</v>
      </c>
      <c r="J42">
        <f t="shared" si="4"/>
        <v>71</v>
      </c>
      <c r="K42" s="13">
        <f t="shared" si="0"/>
        <v>0.11093749999999999</v>
      </c>
    </row>
    <row r="43" spans="1:11">
      <c r="A43" s="6">
        <f t="shared" si="1"/>
        <v>40</v>
      </c>
      <c r="B43" s="6" t="s">
        <v>44</v>
      </c>
      <c r="C43" s="7">
        <f t="shared" si="2"/>
        <v>100</v>
      </c>
      <c r="D43" s="8">
        <v>11</v>
      </c>
      <c r="E43" s="8">
        <v>12</v>
      </c>
      <c r="F43" s="8">
        <v>17</v>
      </c>
      <c r="G43" s="8">
        <v>19</v>
      </c>
      <c r="H43" s="8">
        <v>15</v>
      </c>
      <c r="I43">
        <f t="shared" si="3"/>
        <v>74</v>
      </c>
      <c r="J43">
        <f t="shared" si="4"/>
        <v>145</v>
      </c>
      <c r="K43" s="13">
        <f t="shared" si="0"/>
        <v>0.2265625</v>
      </c>
    </row>
    <row r="44" spans="1:11">
      <c r="A44" s="4">
        <f t="shared" si="1"/>
        <v>41</v>
      </c>
      <c r="B44" s="4" t="s">
        <v>45</v>
      </c>
      <c r="C44" s="2">
        <v>130</v>
      </c>
      <c r="D44" s="9">
        <v>24</v>
      </c>
      <c r="E44" s="9">
        <v>10</v>
      </c>
      <c r="F44" s="9">
        <v>17</v>
      </c>
      <c r="G44" s="9">
        <v>16</v>
      </c>
      <c r="H44" s="9">
        <v>12</v>
      </c>
      <c r="I44">
        <f t="shared" si="3"/>
        <v>79</v>
      </c>
      <c r="J44">
        <f t="shared" si="4"/>
        <v>224</v>
      </c>
      <c r="K44" s="13">
        <f t="shared" si="0"/>
        <v>0.35</v>
      </c>
    </row>
    <row r="45" spans="1:11">
      <c r="A45" s="4">
        <f>A44+1</f>
        <v>42</v>
      </c>
      <c r="B45" s="4" t="s">
        <v>46</v>
      </c>
      <c r="C45" s="2">
        <f>C44+30</f>
        <v>160</v>
      </c>
      <c r="D45" s="2">
        <v>16</v>
      </c>
      <c r="E45" s="9">
        <v>19</v>
      </c>
      <c r="F45" s="2">
        <v>16</v>
      </c>
      <c r="G45" s="9">
        <v>16</v>
      </c>
      <c r="H45" s="9">
        <v>15</v>
      </c>
      <c r="I45">
        <f t="shared" si="3"/>
        <v>82</v>
      </c>
      <c r="J45">
        <f t="shared" si="4"/>
        <v>306</v>
      </c>
      <c r="K45" s="13">
        <f t="shared" si="0"/>
        <v>0.47812500000000002</v>
      </c>
    </row>
    <row r="46" spans="1:11">
      <c r="A46" s="4">
        <f t="shared" si="1"/>
        <v>43</v>
      </c>
      <c r="B46" s="4" t="s">
        <v>47</v>
      </c>
      <c r="C46" s="2">
        <f t="shared" ref="C46:C51" si="5">C45+30</f>
        <v>190</v>
      </c>
      <c r="D46" s="2">
        <v>11</v>
      </c>
      <c r="E46" s="2">
        <v>15</v>
      </c>
      <c r="F46" s="2">
        <v>14</v>
      </c>
      <c r="G46" s="9">
        <v>13</v>
      </c>
      <c r="H46" s="9">
        <v>10</v>
      </c>
      <c r="I46">
        <f t="shared" si="3"/>
        <v>63</v>
      </c>
      <c r="J46">
        <f t="shared" si="4"/>
        <v>369</v>
      </c>
      <c r="K46" s="13">
        <f t="shared" si="0"/>
        <v>0.57656249999999998</v>
      </c>
    </row>
    <row r="47" spans="1:11">
      <c r="A47" s="4">
        <f t="shared" si="1"/>
        <v>44</v>
      </c>
      <c r="B47" s="4" t="s">
        <v>48</v>
      </c>
      <c r="C47" s="2">
        <f t="shared" si="5"/>
        <v>220</v>
      </c>
      <c r="D47" s="2">
        <v>7</v>
      </c>
      <c r="E47" s="2">
        <v>16</v>
      </c>
      <c r="F47" s="2">
        <v>6</v>
      </c>
      <c r="G47" s="9">
        <v>12</v>
      </c>
      <c r="H47" s="9">
        <v>11</v>
      </c>
      <c r="I47">
        <f t="shared" si="3"/>
        <v>52</v>
      </c>
      <c r="J47">
        <f t="shared" si="4"/>
        <v>421</v>
      </c>
      <c r="K47" s="13">
        <f t="shared" si="0"/>
        <v>0.65781250000000002</v>
      </c>
    </row>
    <row r="48" spans="1:11">
      <c r="A48" s="4">
        <f t="shared" si="1"/>
        <v>45</v>
      </c>
      <c r="B48" s="4" t="s">
        <v>49</v>
      </c>
      <c r="C48" s="2">
        <f t="shared" si="5"/>
        <v>250</v>
      </c>
      <c r="D48" s="2">
        <v>6</v>
      </c>
      <c r="E48" s="2">
        <v>10</v>
      </c>
      <c r="F48" s="2">
        <v>7</v>
      </c>
      <c r="G48" s="9">
        <v>8</v>
      </c>
      <c r="H48" s="9">
        <v>16</v>
      </c>
      <c r="I48">
        <f t="shared" si="3"/>
        <v>47</v>
      </c>
      <c r="J48">
        <f t="shared" si="4"/>
        <v>468</v>
      </c>
      <c r="K48" s="13">
        <f t="shared" si="0"/>
        <v>0.73124999999999996</v>
      </c>
    </row>
    <row r="49" spans="1:11">
      <c r="A49" s="4">
        <f t="shared" si="1"/>
        <v>46</v>
      </c>
      <c r="B49" s="4" t="s">
        <v>50</v>
      </c>
      <c r="C49" s="2">
        <f t="shared" si="5"/>
        <v>280</v>
      </c>
      <c r="D49" s="2">
        <v>6</v>
      </c>
      <c r="E49" s="2">
        <v>8</v>
      </c>
      <c r="F49" s="2">
        <v>13</v>
      </c>
      <c r="G49" s="9">
        <v>6</v>
      </c>
      <c r="H49" s="9">
        <v>7</v>
      </c>
      <c r="I49">
        <f t="shared" si="3"/>
        <v>40</v>
      </c>
      <c r="J49">
        <f t="shared" si="4"/>
        <v>508</v>
      </c>
      <c r="K49" s="13">
        <f t="shared" si="0"/>
        <v>0.79374999999999996</v>
      </c>
    </row>
    <row r="50" spans="1:11">
      <c r="A50" s="4">
        <f t="shared" si="1"/>
        <v>47</v>
      </c>
      <c r="B50" s="4" t="s">
        <v>51</v>
      </c>
      <c r="C50" s="2">
        <f t="shared" si="5"/>
        <v>310</v>
      </c>
      <c r="D50" s="2">
        <v>6</v>
      </c>
      <c r="E50" s="2">
        <v>7</v>
      </c>
      <c r="F50" s="2">
        <v>4</v>
      </c>
      <c r="G50" s="9">
        <v>6</v>
      </c>
      <c r="H50" s="9">
        <v>5</v>
      </c>
      <c r="I50">
        <f t="shared" si="3"/>
        <v>28</v>
      </c>
      <c r="J50">
        <f t="shared" si="4"/>
        <v>536</v>
      </c>
      <c r="K50" s="13">
        <f t="shared" si="0"/>
        <v>0.83750000000000002</v>
      </c>
    </row>
    <row r="51" spans="1:11">
      <c r="A51" s="4">
        <f t="shared" si="1"/>
        <v>48</v>
      </c>
      <c r="B51" s="4" t="s">
        <v>52</v>
      </c>
      <c r="C51" s="2">
        <f t="shared" si="5"/>
        <v>340</v>
      </c>
      <c r="D51" s="2">
        <v>4</v>
      </c>
      <c r="E51" s="2">
        <v>1</v>
      </c>
      <c r="F51" s="2">
        <v>6</v>
      </c>
      <c r="G51" s="9">
        <v>4</v>
      </c>
      <c r="H51" s="9">
        <v>4</v>
      </c>
      <c r="I51">
        <f t="shared" si="3"/>
        <v>19</v>
      </c>
      <c r="J51">
        <f t="shared" si="4"/>
        <v>555</v>
      </c>
      <c r="K51" s="13">
        <f t="shared" si="0"/>
        <v>0.8671875</v>
      </c>
    </row>
    <row r="52" spans="1:11">
      <c r="A52" s="4">
        <f>A51+1</f>
        <v>49</v>
      </c>
      <c r="B52" s="4" t="s">
        <v>53</v>
      </c>
      <c r="C52" s="2">
        <f>C51+30</f>
        <v>370</v>
      </c>
      <c r="D52" s="2">
        <v>8</v>
      </c>
      <c r="E52" s="2">
        <v>2</v>
      </c>
      <c r="F52" s="2">
        <v>4</v>
      </c>
      <c r="G52" s="9">
        <v>1</v>
      </c>
      <c r="H52" s="9">
        <v>9</v>
      </c>
      <c r="I52">
        <f t="shared" si="3"/>
        <v>24</v>
      </c>
      <c r="J52">
        <f t="shared" si="4"/>
        <v>579</v>
      </c>
      <c r="K52" s="13">
        <f t="shared" si="0"/>
        <v>0.90468749999999998</v>
      </c>
    </row>
    <row r="53" spans="1:11">
      <c r="A53" s="4">
        <f>A52+1</f>
        <v>50</v>
      </c>
      <c r="B53" s="4" t="s">
        <v>54</v>
      </c>
      <c r="C53" s="2">
        <f>C52+30</f>
        <v>400</v>
      </c>
      <c r="D53" s="2">
        <v>2</v>
      </c>
      <c r="E53" s="2">
        <v>1</v>
      </c>
      <c r="F53" s="2">
        <v>1</v>
      </c>
      <c r="G53" s="9">
        <v>0</v>
      </c>
      <c r="H53" s="9">
        <v>3</v>
      </c>
      <c r="I53">
        <f t="shared" si="3"/>
        <v>7</v>
      </c>
      <c r="J53">
        <f t="shared" si="4"/>
        <v>586</v>
      </c>
      <c r="K53" s="13">
        <f t="shared" si="0"/>
        <v>0.91562500000000002</v>
      </c>
    </row>
    <row r="56" spans="1:11">
      <c r="A56" s="10" t="s">
        <v>113</v>
      </c>
    </row>
    <row r="57" spans="1:11" ht="16.8" thickBot="1">
      <c r="A57" s="3" t="s">
        <v>1</v>
      </c>
      <c r="B57" s="3" t="s">
        <v>2</v>
      </c>
      <c r="C57" s="14" t="s">
        <v>127</v>
      </c>
      <c r="D57" s="14" t="s">
        <v>117</v>
      </c>
      <c r="E57" s="14" t="s">
        <v>119</v>
      </c>
      <c r="F57" s="14" t="s">
        <v>121</v>
      </c>
      <c r="G57" s="14" t="s">
        <v>123</v>
      </c>
      <c r="H57" t="s">
        <v>125</v>
      </c>
      <c r="I57" t="s">
        <v>115</v>
      </c>
      <c r="J57" t="s">
        <v>126</v>
      </c>
    </row>
    <row r="58" spans="1:11" ht="16.8" thickTop="1">
      <c r="A58" s="4" t="s">
        <v>4</v>
      </c>
      <c r="B58" s="2">
        <v>5</v>
      </c>
      <c r="C58" s="2">
        <v>0</v>
      </c>
      <c r="D58" s="2">
        <v>0</v>
      </c>
      <c r="E58" s="2">
        <v>1</v>
      </c>
      <c r="F58" s="2">
        <v>0</v>
      </c>
      <c r="G58" s="2">
        <v>0</v>
      </c>
      <c r="H58">
        <f>SUM(C58:G58)</f>
        <v>1</v>
      </c>
      <c r="I58">
        <f>H58</f>
        <v>1</v>
      </c>
      <c r="J58" s="13">
        <f>I58/(128*5)</f>
        <v>1.5625000000000001E-3</v>
      </c>
    </row>
    <row r="59" spans="1:11">
      <c r="A59" s="4" t="s">
        <v>5</v>
      </c>
      <c r="B59" s="2">
        <f>B58+1</f>
        <v>6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>
        <f>SUM(C59:G59)</f>
        <v>0</v>
      </c>
      <c r="I59">
        <f>H59+I58</f>
        <v>1</v>
      </c>
      <c r="J59" s="13">
        <f t="shared" ref="J59:J99" si="6">I59/(128*5)</f>
        <v>1.5625000000000001E-3</v>
      </c>
    </row>
    <row r="60" spans="1:11">
      <c r="A60" s="4" t="s">
        <v>6</v>
      </c>
      <c r="B60" s="2">
        <f t="shared" ref="B60:B83" si="7">B59+1</f>
        <v>7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>
        <f t="shared" ref="H60:H99" si="8">SUM(C60:G60)</f>
        <v>0</v>
      </c>
      <c r="I60">
        <f t="shared" ref="I60:I99" si="9">H60+I59</f>
        <v>1</v>
      </c>
      <c r="J60" s="13">
        <f t="shared" si="6"/>
        <v>1.5625000000000001E-3</v>
      </c>
    </row>
    <row r="61" spans="1:11">
      <c r="A61" s="4" t="s">
        <v>7</v>
      </c>
      <c r="B61" s="2">
        <f t="shared" si="7"/>
        <v>8</v>
      </c>
      <c r="C61" s="2">
        <v>0</v>
      </c>
      <c r="D61" s="2">
        <v>0</v>
      </c>
      <c r="E61" s="2">
        <v>1</v>
      </c>
      <c r="F61" s="2">
        <v>0</v>
      </c>
      <c r="G61" s="2">
        <v>0</v>
      </c>
      <c r="H61">
        <f t="shared" si="8"/>
        <v>1</v>
      </c>
      <c r="I61">
        <f t="shared" si="9"/>
        <v>2</v>
      </c>
      <c r="J61" s="13">
        <f t="shared" si="6"/>
        <v>3.1250000000000002E-3</v>
      </c>
    </row>
    <row r="62" spans="1:11">
      <c r="A62" s="4" t="s">
        <v>8</v>
      </c>
      <c r="B62" s="2">
        <f t="shared" si="7"/>
        <v>9</v>
      </c>
      <c r="C62" s="2">
        <v>1</v>
      </c>
      <c r="D62" s="2">
        <v>0</v>
      </c>
      <c r="E62" s="2">
        <v>1</v>
      </c>
      <c r="F62" s="2">
        <v>0</v>
      </c>
      <c r="G62" s="2">
        <v>0</v>
      </c>
      <c r="H62">
        <f t="shared" si="8"/>
        <v>2</v>
      </c>
      <c r="I62">
        <f t="shared" si="9"/>
        <v>4</v>
      </c>
      <c r="J62" s="13">
        <f t="shared" si="6"/>
        <v>6.2500000000000003E-3</v>
      </c>
    </row>
    <row r="63" spans="1:11">
      <c r="A63" s="4" t="s">
        <v>9</v>
      </c>
      <c r="B63" s="2">
        <f t="shared" si="7"/>
        <v>10</v>
      </c>
      <c r="C63" s="2">
        <v>0</v>
      </c>
      <c r="D63" s="2">
        <v>1</v>
      </c>
      <c r="E63" s="2">
        <v>1</v>
      </c>
      <c r="F63" s="2">
        <v>0</v>
      </c>
      <c r="G63" s="2">
        <v>0</v>
      </c>
      <c r="H63">
        <f t="shared" si="8"/>
        <v>2</v>
      </c>
      <c r="I63">
        <f t="shared" si="9"/>
        <v>6</v>
      </c>
      <c r="J63" s="13">
        <f t="shared" si="6"/>
        <v>9.3749999999999997E-3</v>
      </c>
    </row>
    <row r="64" spans="1:11">
      <c r="A64" s="4" t="s">
        <v>10</v>
      </c>
      <c r="B64" s="2">
        <f t="shared" si="7"/>
        <v>11</v>
      </c>
      <c r="C64" s="2">
        <v>1</v>
      </c>
      <c r="D64" s="2">
        <v>0</v>
      </c>
      <c r="E64" s="2">
        <v>1</v>
      </c>
      <c r="F64" s="2">
        <v>0</v>
      </c>
      <c r="G64" s="2">
        <v>0</v>
      </c>
      <c r="H64">
        <f t="shared" si="8"/>
        <v>2</v>
      </c>
      <c r="I64">
        <f t="shared" si="9"/>
        <v>8</v>
      </c>
      <c r="J64" s="13">
        <f t="shared" si="6"/>
        <v>1.2500000000000001E-2</v>
      </c>
    </row>
    <row r="65" spans="1:10">
      <c r="A65" s="4" t="s">
        <v>11</v>
      </c>
      <c r="B65" s="2">
        <f t="shared" si="7"/>
        <v>12</v>
      </c>
      <c r="C65" s="2">
        <v>0</v>
      </c>
      <c r="D65" s="2">
        <v>0</v>
      </c>
      <c r="E65" s="2">
        <v>1</v>
      </c>
      <c r="F65" s="2">
        <v>0</v>
      </c>
      <c r="G65" s="2">
        <v>1</v>
      </c>
      <c r="H65">
        <f t="shared" si="8"/>
        <v>2</v>
      </c>
      <c r="I65">
        <f t="shared" si="9"/>
        <v>10</v>
      </c>
      <c r="J65" s="13">
        <f t="shared" si="6"/>
        <v>1.5625E-2</v>
      </c>
    </row>
    <row r="66" spans="1:10">
      <c r="A66" s="4" t="s">
        <v>12</v>
      </c>
      <c r="B66" s="2">
        <f t="shared" si="7"/>
        <v>13</v>
      </c>
      <c r="C66" s="2">
        <v>1</v>
      </c>
      <c r="D66" s="2">
        <v>1</v>
      </c>
      <c r="E66" s="2">
        <v>1</v>
      </c>
      <c r="F66" s="2">
        <v>1</v>
      </c>
      <c r="G66" s="2">
        <v>1</v>
      </c>
      <c r="H66">
        <f t="shared" si="8"/>
        <v>5</v>
      </c>
      <c r="I66">
        <f t="shared" si="9"/>
        <v>15</v>
      </c>
      <c r="J66" s="13">
        <f t="shared" si="6"/>
        <v>2.34375E-2</v>
      </c>
    </row>
    <row r="67" spans="1:10">
      <c r="A67" s="4" t="s">
        <v>13</v>
      </c>
      <c r="B67" s="2">
        <f t="shared" si="7"/>
        <v>14</v>
      </c>
      <c r="C67" s="2">
        <v>0</v>
      </c>
      <c r="D67" s="2">
        <v>1</v>
      </c>
      <c r="E67" s="2">
        <v>2</v>
      </c>
      <c r="F67" s="2">
        <v>0</v>
      </c>
      <c r="G67" s="2">
        <v>0</v>
      </c>
      <c r="H67">
        <f t="shared" si="8"/>
        <v>3</v>
      </c>
      <c r="I67">
        <f t="shared" si="9"/>
        <v>18</v>
      </c>
      <c r="J67" s="13">
        <f t="shared" si="6"/>
        <v>2.8125000000000001E-2</v>
      </c>
    </row>
    <row r="68" spans="1:10">
      <c r="A68" s="4" t="s">
        <v>14</v>
      </c>
      <c r="B68" s="2">
        <f t="shared" si="7"/>
        <v>15</v>
      </c>
      <c r="C68" s="2">
        <v>1</v>
      </c>
      <c r="D68" s="2">
        <v>0</v>
      </c>
      <c r="E68" s="2">
        <v>0</v>
      </c>
      <c r="F68" s="2">
        <v>2</v>
      </c>
      <c r="G68" s="2">
        <v>0</v>
      </c>
      <c r="H68">
        <f t="shared" si="8"/>
        <v>3</v>
      </c>
      <c r="I68">
        <f t="shared" si="9"/>
        <v>21</v>
      </c>
      <c r="J68" s="13">
        <f t="shared" si="6"/>
        <v>3.2812500000000001E-2</v>
      </c>
    </row>
    <row r="69" spans="1:10">
      <c r="A69" s="4" t="s">
        <v>15</v>
      </c>
      <c r="B69" s="2">
        <f t="shared" si="7"/>
        <v>16</v>
      </c>
      <c r="C69" s="2">
        <v>0</v>
      </c>
      <c r="D69" s="2">
        <v>0</v>
      </c>
      <c r="E69" s="2">
        <v>1</v>
      </c>
      <c r="F69" s="2">
        <v>4</v>
      </c>
      <c r="G69" s="2">
        <v>1</v>
      </c>
      <c r="H69">
        <f t="shared" si="8"/>
        <v>6</v>
      </c>
      <c r="I69">
        <f t="shared" si="9"/>
        <v>27</v>
      </c>
      <c r="J69" s="13">
        <f t="shared" si="6"/>
        <v>4.2187500000000003E-2</v>
      </c>
    </row>
    <row r="70" spans="1:10">
      <c r="A70" s="4" t="s">
        <v>16</v>
      </c>
      <c r="B70" s="2">
        <f t="shared" si="7"/>
        <v>17</v>
      </c>
      <c r="C70" s="2">
        <v>2</v>
      </c>
      <c r="D70" s="2">
        <v>0</v>
      </c>
      <c r="E70" s="2">
        <v>0</v>
      </c>
      <c r="F70" s="2">
        <v>0</v>
      </c>
      <c r="G70" s="2">
        <v>0</v>
      </c>
      <c r="H70">
        <f t="shared" si="8"/>
        <v>2</v>
      </c>
      <c r="I70">
        <f t="shared" si="9"/>
        <v>29</v>
      </c>
      <c r="J70" s="13">
        <f t="shared" si="6"/>
        <v>4.5312499999999999E-2</v>
      </c>
    </row>
    <row r="71" spans="1:10">
      <c r="A71" s="4" t="s">
        <v>17</v>
      </c>
      <c r="B71" s="2">
        <f t="shared" si="7"/>
        <v>18</v>
      </c>
      <c r="C71" s="2">
        <v>1</v>
      </c>
      <c r="D71" s="2">
        <v>3</v>
      </c>
      <c r="E71" s="2">
        <v>0</v>
      </c>
      <c r="F71" s="2">
        <v>0</v>
      </c>
      <c r="G71" s="2">
        <v>0</v>
      </c>
      <c r="H71">
        <f t="shared" si="8"/>
        <v>4</v>
      </c>
      <c r="I71">
        <f t="shared" si="9"/>
        <v>33</v>
      </c>
      <c r="J71" s="13">
        <f t="shared" si="6"/>
        <v>5.1562499999999997E-2</v>
      </c>
    </row>
    <row r="72" spans="1:10">
      <c r="A72" s="4" t="s">
        <v>18</v>
      </c>
      <c r="B72" s="2">
        <f t="shared" si="7"/>
        <v>19</v>
      </c>
      <c r="C72" s="2">
        <v>4</v>
      </c>
      <c r="D72" s="2">
        <v>1</v>
      </c>
      <c r="E72" s="2">
        <v>1</v>
      </c>
      <c r="F72" s="2">
        <v>0</v>
      </c>
      <c r="G72" s="2">
        <v>2</v>
      </c>
      <c r="H72">
        <f t="shared" si="8"/>
        <v>8</v>
      </c>
      <c r="I72">
        <f t="shared" si="9"/>
        <v>41</v>
      </c>
      <c r="J72" s="13">
        <f t="shared" si="6"/>
        <v>6.4062499999999994E-2</v>
      </c>
    </row>
    <row r="73" spans="1:10">
      <c r="A73" s="4" t="s">
        <v>19</v>
      </c>
      <c r="B73" s="2">
        <f t="shared" si="7"/>
        <v>20</v>
      </c>
      <c r="C73" s="2">
        <v>2</v>
      </c>
      <c r="D73" s="2">
        <v>1</v>
      </c>
      <c r="E73" s="2">
        <v>1</v>
      </c>
      <c r="F73" s="2">
        <v>1</v>
      </c>
      <c r="G73" s="2">
        <v>3</v>
      </c>
      <c r="H73">
        <f t="shared" si="8"/>
        <v>8</v>
      </c>
      <c r="I73">
        <f t="shared" si="9"/>
        <v>49</v>
      </c>
      <c r="J73" s="13">
        <f t="shared" si="6"/>
        <v>7.6562500000000006E-2</v>
      </c>
    </row>
    <row r="74" spans="1:10">
      <c r="A74" s="4" t="s">
        <v>20</v>
      </c>
      <c r="B74" s="2">
        <f>B73+1</f>
        <v>21</v>
      </c>
      <c r="C74" s="2">
        <v>2</v>
      </c>
      <c r="D74" s="2">
        <v>3</v>
      </c>
      <c r="E74" s="2">
        <v>0</v>
      </c>
      <c r="F74" s="2">
        <v>1</v>
      </c>
      <c r="G74" s="2">
        <v>0</v>
      </c>
      <c r="H74">
        <f t="shared" si="8"/>
        <v>6</v>
      </c>
      <c r="I74">
        <f t="shared" si="9"/>
        <v>55</v>
      </c>
      <c r="J74" s="13">
        <f t="shared" si="6"/>
        <v>8.59375E-2</v>
      </c>
    </row>
    <row r="75" spans="1:10">
      <c r="A75" s="4" t="s">
        <v>21</v>
      </c>
      <c r="B75" s="2">
        <f t="shared" si="7"/>
        <v>22</v>
      </c>
      <c r="C75" s="2">
        <v>0</v>
      </c>
      <c r="D75" s="2">
        <v>1</v>
      </c>
      <c r="E75" s="2">
        <v>3</v>
      </c>
      <c r="F75" s="2">
        <v>4</v>
      </c>
      <c r="G75" s="2">
        <v>8</v>
      </c>
      <c r="H75">
        <f t="shared" si="8"/>
        <v>16</v>
      </c>
      <c r="I75">
        <f t="shared" si="9"/>
        <v>71</v>
      </c>
      <c r="J75" s="13">
        <f t="shared" si="6"/>
        <v>0.11093749999999999</v>
      </c>
    </row>
    <row r="76" spans="1:10">
      <c r="A76" s="4" t="s">
        <v>22</v>
      </c>
      <c r="B76" s="2">
        <f t="shared" si="7"/>
        <v>23</v>
      </c>
      <c r="C76" s="2">
        <v>1</v>
      </c>
      <c r="D76" s="2">
        <v>1</v>
      </c>
      <c r="E76" s="2">
        <v>5</v>
      </c>
      <c r="F76" s="2">
        <v>0</v>
      </c>
      <c r="G76" s="2">
        <v>1</v>
      </c>
      <c r="H76">
        <f t="shared" si="8"/>
        <v>8</v>
      </c>
      <c r="I76">
        <f t="shared" si="9"/>
        <v>79</v>
      </c>
      <c r="J76" s="13">
        <f t="shared" si="6"/>
        <v>0.12343750000000001</v>
      </c>
    </row>
    <row r="77" spans="1:10">
      <c r="A77" s="4" t="s">
        <v>23</v>
      </c>
      <c r="B77" s="2">
        <f t="shared" si="7"/>
        <v>24</v>
      </c>
      <c r="C77" s="2">
        <v>4</v>
      </c>
      <c r="D77" s="2">
        <v>2</v>
      </c>
      <c r="E77" s="2">
        <v>1</v>
      </c>
      <c r="F77" s="2">
        <v>1</v>
      </c>
      <c r="G77" s="2">
        <v>0</v>
      </c>
      <c r="H77">
        <f t="shared" si="8"/>
        <v>8</v>
      </c>
      <c r="I77">
        <f t="shared" si="9"/>
        <v>87</v>
      </c>
      <c r="J77" s="13">
        <f t="shared" si="6"/>
        <v>0.13593749999999999</v>
      </c>
    </row>
    <row r="78" spans="1:10">
      <c r="A78" s="4" t="s">
        <v>24</v>
      </c>
      <c r="B78" s="2">
        <f t="shared" si="7"/>
        <v>25</v>
      </c>
      <c r="C78" s="2">
        <v>3</v>
      </c>
      <c r="D78" s="2">
        <v>0</v>
      </c>
      <c r="E78" s="2">
        <v>5</v>
      </c>
      <c r="F78" s="2">
        <v>1</v>
      </c>
      <c r="G78" s="2">
        <v>6</v>
      </c>
      <c r="H78">
        <f t="shared" si="8"/>
        <v>15</v>
      </c>
      <c r="I78">
        <f t="shared" si="9"/>
        <v>102</v>
      </c>
      <c r="J78" s="13">
        <f t="shared" si="6"/>
        <v>0.15937499999999999</v>
      </c>
    </row>
    <row r="79" spans="1:10">
      <c r="A79" s="4" t="s">
        <v>25</v>
      </c>
      <c r="B79" s="2">
        <f t="shared" si="7"/>
        <v>26</v>
      </c>
      <c r="C79" s="2">
        <v>0</v>
      </c>
      <c r="D79" s="2">
        <v>8</v>
      </c>
      <c r="E79" s="2">
        <v>2</v>
      </c>
      <c r="F79" s="2">
        <v>5</v>
      </c>
      <c r="G79" s="2">
        <v>0</v>
      </c>
      <c r="H79">
        <f t="shared" si="8"/>
        <v>15</v>
      </c>
      <c r="I79">
        <f t="shared" si="9"/>
        <v>117</v>
      </c>
      <c r="J79" s="13">
        <f t="shared" si="6"/>
        <v>0.18281249999999999</v>
      </c>
    </row>
    <row r="80" spans="1:10">
      <c r="A80" s="4" t="s">
        <v>26</v>
      </c>
      <c r="B80" s="2">
        <f t="shared" si="7"/>
        <v>27</v>
      </c>
      <c r="C80" s="2">
        <v>2</v>
      </c>
      <c r="D80" s="2">
        <v>0</v>
      </c>
      <c r="E80" s="2">
        <v>4</v>
      </c>
      <c r="F80" s="2">
        <v>5</v>
      </c>
      <c r="G80" s="2">
        <v>3</v>
      </c>
      <c r="H80">
        <f t="shared" si="8"/>
        <v>14</v>
      </c>
      <c r="I80">
        <f t="shared" si="9"/>
        <v>131</v>
      </c>
      <c r="J80" s="13">
        <f t="shared" si="6"/>
        <v>0.20468749999999999</v>
      </c>
    </row>
    <row r="81" spans="1:10">
      <c r="A81" s="4" t="s">
        <v>27</v>
      </c>
      <c r="B81" s="2">
        <f t="shared" si="7"/>
        <v>28</v>
      </c>
      <c r="C81" s="2">
        <v>2</v>
      </c>
      <c r="D81" s="2">
        <v>3</v>
      </c>
      <c r="E81" s="2">
        <v>3</v>
      </c>
      <c r="F81" s="2">
        <v>6</v>
      </c>
      <c r="G81" s="2">
        <v>0</v>
      </c>
      <c r="H81">
        <f t="shared" si="8"/>
        <v>14</v>
      </c>
      <c r="I81">
        <f t="shared" si="9"/>
        <v>145</v>
      </c>
      <c r="J81" s="13">
        <f t="shared" si="6"/>
        <v>0.2265625</v>
      </c>
    </row>
    <row r="82" spans="1:10">
      <c r="A82" s="4" t="s">
        <v>28</v>
      </c>
      <c r="B82" s="2">
        <f t="shared" si="7"/>
        <v>29</v>
      </c>
      <c r="C82" s="2">
        <v>6</v>
      </c>
      <c r="D82" s="2">
        <v>0</v>
      </c>
      <c r="E82" s="2">
        <v>2</v>
      </c>
      <c r="F82" s="2">
        <v>2</v>
      </c>
      <c r="G82" s="2">
        <v>2</v>
      </c>
      <c r="H82">
        <f t="shared" si="8"/>
        <v>12</v>
      </c>
      <c r="I82">
        <f t="shared" si="9"/>
        <v>157</v>
      </c>
      <c r="J82" s="13">
        <f t="shared" si="6"/>
        <v>0.24531249999999999</v>
      </c>
    </row>
    <row r="83" spans="1:10" ht="16.8" thickBot="1">
      <c r="A83" s="15" t="s">
        <v>29</v>
      </c>
      <c r="B83" s="16">
        <f t="shared" si="7"/>
        <v>30</v>
      </c>
      <c r="C83" s="8">
        <v>14</v>
      </c>
      <c r="D83" s="8">
        <v>12</v>
      </c>
      <c r="E83" s="8">
        <v>15</v>
      </c>
      <c r="F83" s="8">
        <v>17</v>
      </c>
      <c r="G83" s="8">
        <v>11</v>
      </c>
      <c r="H83">
        <f t="shared" si="8"/>
        <v>69</v>
      </c>
      <c r="I83">
        <f t="shared" si="9"/>
        <v>226</v>
      </c>
      <c r="J83" s="13">
        <f t="shared" si="6"/>
        <v>0.35312500000000002</v>
      </c>
    </row>
    <row r="84" spans="1:10" ht="16.8" thickTop="1">
      <c r="A84" s="4" t="s">
        <v>30</v>
      </c>
      <c r="B84" s="2">
        <f>B83+5</f>
        <v>35</v>
      </c>
      <c r="C84" s="9">
        <v>17</v>
      </c>
      <c r="D84" s="9">
        <v>15</v>
      </c>
      <c r="E84" s="9">
        <v>9</v>
      </c>
      <c r="F84" s="9">
        <v>13</v>
      </c>
      <c r="G84" s="9">
        <v>14</v>
      </c>
      <c r="H84">
        <f t="shared" si="8"/>
        <v>68</v>
      </c>
      <c r="I84">
        <f t="shared" si="9"/>
        <v>294</v>
      </c>
      <c r="J84" s="13">
        <f t="shared" si="6"/>
        <v>0.45937499999999998</v>
      </c>
    </row>
    <row r="85" spans="1:10">
      <c r="A85" s="4" t="s">
        <v>31</v>
      </c>
      <c r="B85" s="2">
        <f>B84+5</f>
        <v>40</v>
      </c>
      <c r="C85" s="2">
        <v>13</v>
      </c>
      <c r="D85" s="9">
        <v>11</v>
      </c>
      <c r="E85" s="9">
        <v>8</v>
      </c>
      <c r="F85" s="9">
        <v>13</v>
      </c>
      <c r="G85" s="2">
        <v>6</v>
      </c>
      <c r="H85">
        <f t="shared" si="8"/>
        <v>51</v>
      </c>
      <c r="I85">
        <f t="shared" si="9"/>
        <v>345</v>
      </c>
      <c r="J85" s="13">
        <f t="shared" si="6"/>
        <v>0.5390625</v>
      </c>
    </row>
    <row r="86" spans="1:10">
      <c r="A86" s="4" t="s">
        <v>32</v>
      </c>
      <c r="B86" s="2">
        <f t="shared" ref="B86:B99" si="10">B85+5</f>
        <v>45</v>
      </c>
      <c r="C86" s="2">
        <v>9</v>
      </c>
      <c r="D86" s="9">
        <v>18</v>
      </c>
      <c r="E86" s="9">
        <v>11</v>
      </c>
      <c r="F86" s="9">
        <v>7</v>
      </c>
      <c r="G86" s="2">
        <v>8</v>
      </c>
      <c r="H86">
        <f t="shared" si="8"/>
        <v>53</v>
      </c>
      <c r="I86">
        <f t="shared" si="9"/>
        <v>398</v>
      </c>
      <c r="J86" s="13">
        <f t="shared" si="6"/>
        <v>0.62187499999999996</v>
      </c>
    </row>
    <row r="87" spans="1:10">
      <c r="A87" s="4" t="s">
        <v>33</v>
      </c>
      <c r="B87" s="2">
        <f t="shared" si="10"/>
        <v>50</v>
      </c>
      <c r="C87" s="2">
        <v>7</v>
      </c>
      <c r="D87" s="2">
        <v>11</v>
      </c>
      <c r="E87" s="2">
        <v>7</v>
      </c>
      <c r="F87" s="9">
        <v>10</v>
      </c>
      <c r="G87" s="2">
        <v>14</v>
      </c>
      <c r="H87">
        <f t="shared" si="8"/>
        <v>49</v>
      </c>
      <c r="I87">
        <f t="shared" si="9"/>
        <v>447</v>
      </c>
      <c r="J87" s="13">
        <f t="shared" si="6"/>
        <v>0.69843750000000004</v>
      </c>
    </row>
    <row r="88" spans="1:10">
      <c r="A88" s="4" t="s">
        <v>34</v>
      </c>
      <c r="B88" s="2">
        <f t="shared" si="10"/>
        <v>55</v>
      </c>
      <c r="C88" s="2">
        <v>7</v>
      </c>
      <c r="D88" s="2">
        <v>5</v>
      </c>
      <c r="E88" s="2">
        <v>8</v>
      </c>
      <c r="F88" s="9">
        <v>8</v>
      </c>
      <c r="G88" s="2">
        <v>12</v>
      </c>
      <c r="H88">
        <f t="shared" si="8"/>
        <v>40</v>
      </c>
      <c r="I88">
        <f t="shared" si="9"/>
        <v>487</v>
      </c>
      <c r="J88" s="13">
        <f t="shared" si="6"/>
        <v>0.76093750000000004</v>
      </c>
    </row>
    <row r="89" spans="1:10">
      <c r="A89" s="4" t="s">
        <v>35</v>
      </c>
      <c r="B89" s="2">
        <f t="shared" si="10"/>
        <v>60</v>
      </c>
      <c r="C89" s="2">
        <v>2</v>
      </c>
      <c r="D89" s="2">
        <v>8</v>
      </c>
      <c r="E89" s="2">
        <v>9</v>
      </c>
      <c r="F89" s="9">
        <v>4</v>
      </c>
      <c r="G89" s="2">
        <v>6</v>
      </c>
      <c r="H89">
        <f t="shared" si="8"/>
        <v>29</v>
      </c>
      <c r="I89">
        <f t="shared" si="9"/>
        <v>516</v>
      </c>
      <c r="J89" s="13">
        <f t="shared" si="6"/>
        <v>0.80625000000000002</v>
      </c>
    </row>
    <row r="90" spans="1:10">
      <c r="A90" s="4" t="s">
        <v>36</v>
      </c>
      <c r="B90" s="2">
        <f t="shared" si="10"/>
        <v>65</v>
      </c>
      <c r="C90" s="2">
        <v>7</v>
      </c>
      <c r="D90" s="2">
        <v>5</v>
      </c>
      <c r="E90" s="2">
        <v>13</v>
      </c>
      <c r="F90" s="9">
        <v>4</v>
      </c>
      <c r="G90" s="2">
        <v>3</v>
      </c>
      <c r="H90">
        <f t="shared" si="8"/>
        <v>32</v>
      </c>
      <c r="I90">
        <f t="shared" si="9"/>
        <v>548</v>
      </c>
      <c r="J90" s="13">
        <f t="shared" si="6"/>
        <v>0.85624999999999996</v>
      </c>
    </row>
    <row r="91" spans="1:10">
      <c r="A91" s="4" t="s">
        <v>37</v>
      </c>
      <c r="B91" s="2">
        <f t="shared" si="10"/>
        <v>70</v>
      </c>
      <c r="C91" s="2">
        <v>3</v>
      </c>
      <c r="D91" s="2">
        <v>5</v>
      </c>
      <c r="E91" s="2">
        <v>1</v>
      </c>
      <c r="F91" s="9">
        <v>4</v>
      </c>
      <c r="G91" s="2">
        <v>9</v>
      </c>
      <c r="H91">
        <f t="shared" si="8"/>
        <v>22</v>
      </c>
      <c r="I91">
        <f t="shared" si="9"/>
        <v>570</v>
      </c>
      <c r="J91" s="13">
        <f t="shared" si="6"/>
        <v>0.890625</v>
      </c>
    </row>
    <row r="92" spans="1:10">
      <c r="A92" s="4" t="s">
        <v>38</v>
      </c>
      <c r="B92" s="2">
        <f>B91+5</f>
        <v>75</v>
      </c>
      <c r="C92" s="2">
        <v>3</v>
      </c>
      <c r="D92" s="2">
        <v>1</v>
      </c>
      <c r="E92" s="2">
        <v>2</v>
      </c>
      <c r="F92" s="9">
        <v>1</v>
      </c>
      <c r="G92" s="2">
        <v>5</v>
      </c>
      <c r="H92">
        <f t="shared" si="8"/>
        <v>12</v>
      </c>
      <c r="I92">
        <f t="shared" si="9"/>
        <v>582</v>
      </c>
      <c r="J92" s="13">
        <f t="shared" si="6"/>
        <v>0.90937500000000004</v>
      </c>
    </row>
    <row r="93" spans="1:10">
      <c r="A93" s="4" t="s">
        <v>39</v>
      </c>
      <c r="B93" s="2">
        <f t="shared" si="10"/>
        <v>80</v>
      </c>
      <c r="C93" s="2">
        <v>4</v>
      </c>
      <c r="D93" s="2">
        <v>2</v>
      </c>
      <c r="E93" s="2">
        <v>1</v>
      </c>
      <c r="F93" s="9">
        <v>0</v>
      </c>
      <c r="G93" s="2">
        <v>3</v>
      </c>
      <c r="H93">
        <f t="shared" si="8"/>
        <v>10</v>
      </c>
      <c r="I93">
        <f t="shared" si="9"/>
        <v>592</v>
      </c>
      <c r="J93" s="13">
        <f t="shared" si="6"/>
        <v>0.92500000000000004</v>
      </c>
    </row>
    <row r="94" spans="1:10">
      <c r="A94" s="4" t="s">
        <v>40</v>
      </c>
      <c r="B94" s="2">
        <f t="shared" si="10"/>
        <v>85</v>
      </c>
      <c r="C94" s="2">
        <v>3</v>
      </c>
      <c r="D94" s="2">
        <v>0</v>
      </c>
      <c r="E94" s="2">
        <v>1</v>
      </c>
      <c r="F94" s="9">
        <v>5</v>
      </c>
      <c r="G94" s="2">
        <v>1</v>
      </c>
      <c r="H94">
        <f t="shared" si="8"/>
        <v>10</v>
      </c>
      <c r="I94">
        <f t="shared" si="9"/>
        <v>602</v>
      </c>
      <c r="J94" s="13">
        <f t="shared" si="6"/>
        <v>0.94062500000000004</v>
      </c>
    </row>
    <row r="95" spans="1:10">
      <c r="A95" s="4" t="s">
        <v>41</v>
      </c>
      <c r="B95" s="2">
        <f t="shared" si="10"/>
        <v>90</v>
      </c>
      <c r="C95" s="2">
        <v>0</v>
      </c>
      <c r="D95" s="2">
        <v>0</v>
      </c>
      <c r="E95" s="2">
        <v>0</v>
      </c>
      <c r="F95" s="9">
        <v>3</v>
      </c>
      <c r="G95" s="2">
        <v>1</v>
      </c>
      <c r="H95">
        <f t="shared" si="8"/>
        <v>4</v>
      </c>
      <c r="I95">
        <f t="shared" si="9"/>
        <v>606</v>
      </c>
      <c r="J95" s="13">
        <f t="shared" si="6"/>
        <v>0.94687500000000002</v>
      </c>
    </row>
    <row r="96" spans="1:10">
      <c r="A96" s="4" t="s">
        <v>42</v>
      </c>
      <c r="B96" s="2">
        <f>B95+5</f>
        <v>95</v>
      </c>
      <c r="C96" s="2">
        <v>0</v>
      </c>
      <c r="D96" s="2">
        <v>0</v>
      </c>
      <c r="E96" s="2">
        <v>2</v>
      </c>
      <c r="F96" s="9">
        <v>2</v>
      </c>
      <c r="G96" s="2">
        <v>0</v>
      </c>
      <c r="H96">
        <f t="shared" si="8"/>
        <v>4</v>
      </c>
      <c r="I96">
        <f t="shared" si="9"/>
        <v>610</v>
      </c>
      <c r="J96" s="13">
        <f t="shared" si="6"/>
        <v>0.953125</v>
      </c>
    </row>
    <row r="97" spans="1:11">
      <c r="A97" s="4" t="s">
        <v>43</v>
      </c>
      <c r="B97" s="2">
        <f t="shared" si="10"/>
        <v>100</v>
      </c>
      <c r="C97" s="2">
        <v>3</v>
      </c>
      <c r="D97" s="2">
        <v>1</v>
      </c>
      <c r="E97" s="2">
        <v>1</v>
      </c>
      <c r="F97" s="9">
        <v>0</v>
      </c>
      <c r="G97" s="2">
        <v>2</v>
      </c>
      <c r="H97">
        <f t="shared" si="8"/>
        <v>7</v>
      </c>
      <c r="I97">
        <f t="shared" si="9"/>
        <v>617</v>
      </c>
      <c r="J97" s="13">
        <f t="shared" si="6"/>
        <v>0.96406250000000004</v>
      </c>
    </row>
    <row r="98" spans="1:11">
      <c r="A98" s="17" t="s">
        <v>44</v>
      </c>
      <c r="B98" s="2">
        <f t="shared" si="10"/>
        <v>105</v>
      </c>
      <c r="C98" s="2">
        <v>2</v>
      </c>
      <c r="D98" s="2">
        <v>3</v>
      </c>
      <c r="E98" s="2">
        <v>0</v>
      </c>
      <c r="F98" s="9">
        <v>0</v>
      </c>
      <c r="G98" s="2">
        <v>2</v>
      </c>
      <c r="H98">
        <f t="shared" si="8"/>
        <v>7</v>
      </c>
      <c r="I98">
        <f t="shared" si="9"/>
        <v>624</v>
      </c>
      <c r="J98" s="13">
        <f t="shared" si="6"/>
        <v>0.97499999999999998</v>
      </c>
    </row>
    <row r="99" spans="1:11">
      <c r="A99" s="4" t="s">
        <v>45</v>
      </c>
      <c r="B99" s="2">
        <f t="shared" si="10"/>
        <v>110</v>
      </c>
      <c r="C99" s="2">
        <v>1</v>
      </c>
      <c r="D99" s="2">
        <v>0</v>
      </c>
      <c r="E99" s="2">
        <v>0</v>
      </c>
      <c r="F99" s="9">
        <v>2</v>
      </c>
      <c r="G99" s="2">
        <v>1</v>
      </c>
      <c r="H99">
        <f t="shared" si="8"/>
        <v>4</v>
      </c>
      <c r="I99">
        <f t="shared" si="9"/>
        <v>628</v>
      </c>
      <c r="J99" s="13">
        <f t="shared" si="6"/>
        <v>0.98124999999999996</v>
      </c>
    </row>
    <row r="102" spans="1:11">
      <c r="A102" s="10" t="s">
        <v>55</v>
      </c>
    </row>
    <row r="103" spans="1:11" ht="16.8" thickBot="1">
      <c r="A103" s="3" t="s">
        <v>56</v>
      </c>
      <c r="B103" s="3" t="s">
        <v>57</v>
      </c>
      <c r="C103" s="3" t="s">
        <v>58</v>
      </c>
      <c r="D103" s="3" t="s">
        <v>128</v>
      </c>
      <c r="E103" s="3" t="s">
        <v>129</v>
      </c>
      <c r="F103" s="3" t="s">
        <v>130</v>
      </c>
      <c r="G103" s="3" t="s">
        <v>131</v>
      </c>
      <c r="H103" s="3" t="s">
        <v>132</v>
      </c>
      <c r="I103" t="s">
        <v>125</v>
      </c>
      <c r="J103" t="s">
        <v>115</v>
      </c>
      <c r="K103" t="s">
        <v>126</v>
      </c>
    </row>
    <row r="104" spans="1:11" ht="16.8" thickTop="1">
      <c r="A104" s="4">
        <v>0</v>
      </c>
      <c r="B104" s="4" t="s">
        <v>60</v>
      </c>
      <c r="C104" s="4">
        <v>60</v>
      </c>
      <c r="D104" s="4">
        <v>0</v>
      </c>
      <c r="E104" s="4">
        <v>0</v>
      </c>
      <c r="F104" s="20">
        <v>0</v>
      </c>
      <c r="G104" s="4">
        <v>0</v>
      </c>
      <c r="H104" s="4">
        <v>0</v>
      </c>
      <c r="I104">
        <f>SUM(D104:H104)</f>
        <v>0</v>
      </c>
      <c r="J104">
        <f>I104</f>
        <v>0</v>
      </c>
      <c r="K104" s="13">
        <f>J104/(128*5)</f>
        <v>0</v>
      </c>
    </row>
    <row r="105" spans="1:11">
      <c r="A105" s="4">
        <f>A104+1</f>
        <v>1</v>
      </c>
      <c r="B105" s="4" t="s">
        <v>61</v>
      </c>
      <c r="C105" s="11">
        <f>60+5</f>
        <v>65</v>
      </c>
      <c r="D105" s="4">
        <v>0</v>
      </c>
      <c r="E105" s="4">
        <v>0</v>
      </c>
      <c r="F105" s="20">
        <v>0</v>
      </c>
      <c r="G105" s="4">
        <v>0</v>
      </c>
      <c r="H105" s="4">
        <v>0</v>
      </c>
      <c r="I105">
        <f>SUM(D105:H105)</f>
        <v>0</v>
      </c>
      <c r="J105">
        <f>I105+J104</f>
        <v>0</v>
      </c>
      <c r="K105" s="13">
        <f t="shared" ref="K105:K157" si="11">J105/(128*5)</f>
        <v>0</v>
      </c>
    </row>
    <row r="106" spans="1:11">
      <c r="A106" s="4">
        <f t="shared" ref="A106:A157" si="12">A105+1</f>
        <v>2</v>
      </c>
      <c r="B106" s="4" t="s">
        <v>62</v>
      </c>
      <c r="C106" s="11">
        <f>C105+5</f>
        <v>70</v>
      </c>
      <c r="D106" s="4">
        <v>0</v>
      </c>
      <c r="E106" s="4">
        <v>0</v>
      </c>
      <c r="F106" s="20">
        <v>0</v>
      </c>
      <c r="G106" s="4">
        <v>0</v>
      </c>
      <c r="H106" s="4">
        <v>0</v>
      </c>
      <c r="I106">
        <f t="shared" ref="I106:I157" si="13">SUM(D106:H106)</f>
        <v>0</v>
      </c>
      <c r="J106">
        <f t="shared" ref="J106:J157" si="14">I106+J105</f>
        <v>0</v>
      </c>
      <c r="K106" s="13">
        <f t="shared" si="11"/>
        <v>0</v>
      </c>
    </row>
    <row r="107" spans="1:11">
      <c r="A107" s="4">
        <f t="shared" si="12"/>
        <v>3</v>
      </c>
      <c r="B107" s="4" t="s">
        <v>63</v>
      </c>
      <c r="C107" s="11">
        <f t="shared" ref="C107:C152" si="15">C106+5</f>
        <v>75</v>
      </c>
      <c r="D107" s="4">
        <v>0</v>
      </c>
      <c r="E107" s="4">
        <v>0</v>
      </c>
      <c r="F107" s="20">
        <v>1</v>
      </c>
      <c r="G107" s="4">
        <v>0</v>
      </c>
      <c r="H107" s="4">
        <v>0</v>
      </c>
      <c r="I107">
        <f t="shared" si="13"/>
        <v>1</v>
      </c>
      <c r="J107">
        <f t="shared" si="14"/>
        <v>1</v>
      </c>
      <c r="K107" s="13">
        <f t="shared" si="11"/>
        <v>1.5625000000000001E-3</v>
      </c>
    </row>
    <row r="108" spans="1:11">
      <c r="A108" s="4">
        <f t="shared" si="12"/>
        <v>4</v>
      </c>
      <c r="B108" s="4" t="s">
        <v>64</v>
      </c>
      <c r="C108" s="11">
        <f t="shared" si="15"/>
        <v>80</v>
      </c>
      <c r="D108" s="4">
        <v>0</v>
      </c>
      <c r="E108" s="4">
        <v>0</v>
      </c>
      <c r="F108" s="20">
        <v>0</v>
      </c>
      <c r="G108" s="4">
        <v>0</v>
      </c>
      <c r="H108" s="4">
        <v>0</v>
      </c>
      <c r="I108">
        <f t="shared" si="13"/>
        <v>0</v>
      </c>
      <c r="J108">
        <f t="shared" si="14"/>
        <v>1</v>
      </c>
      <c r="K108" s="13">
        <f t="shared" si="11"/>
        <v>1.5625000000000001E-3</v>
      </c>
    </row>
    <row r="109" spans="1:11">
      <c r="A109" s="4">
        <f t="shared" si="12"/>
        <v>5</v>
      </c>
      <c r="B109" s="4" t="s">
        <v>65</v>
      </c>
      <c r="C109" s="11">
        <f t="shared" si="15"/>
        <v>85</v>
      </c>
      <c r="D109" s="4">
        <v>0</v>
      </c>
      <c r="E109" s="4">
        <v>0</v>
      </c>
      <c r="F109" s="20">
        <v>0</v>
      </c>
      <c r="G109" s="4">
        <v>0</v>
      </c>
      <c r="H109" s="4">
        <v>0</v>
      </c>
      <c r="I109">
        <f t="shared" si="13"/>
        <v>0</v>
      </c>
      <c r="J109">
        <f t="shared" si="14"/>
        <v>1</v>
      </c>
      <c r="K109" s="13">
        <f t="shared" si="11"/>
        <v>1.5625000000000001E-3</v>
      </c>
    </row>
    <row r="110" spans="1:11">
      <c r="A110" s="4">
        <f t="shared" si="12"/>
        <v>6</v>
      </c>
      <c r="B110" s="4" t="s">
        <v>66</v>
      </c>
      <c r="C110" s="11">
        <f t="shared" si="15"/>
        <v>90</v>
      </c>
      <c r="D110" s="4">
        <v>0</v>
      </c>
      <c r="E110" s="4">
        <v>0</v>
      </c>
      <c r="F110" s="20">
        <v>0</v>
      </c>
      <c r="G110" s="4">
        <v>0</v>
      </c>
      <c r="H110" s="4">
        <v>0</v>
      </c>
      <c r="I110">
        <f t="shared" si="13"/>
        <v>0</v>
      </c>
      <c r="J110">
        <f t="shared" si="14"/>
        <v>1</v>
      </c>
      <c r="K110" s="13">
        <f t="shared" si="11"/>
        <v>1.5625000000000001E-3</v>
      </c>
    </row>
    <row r="111" spans="1:11">
      <c r="A111" s="4">
        <f t="shared" si="12"/>
        <v>7</v>
      </c>
      <c r="B111" s="4" t="s">
        <v>11</v>
      </c>
      <c r="C111" s="11">
        <f t="shared" si="15"/>
        <v>95</v>
      </c>
      <c r="D111" s="11">
        <v>1</v>
      </c>
      <c r="E111" s="4">
        <v>0</v>
      </c>
      <c r="F111" s="20">
        <v>0</v>
      </c>
      <c r="G111" s="4">
        <v>0</v>
      </c>
      <c r="H111" s="4">
        <v>0</v>
      </c>
      <c r="I111">
        <f t="shared" si="13"/>
        <v>1</v>
      </c>
      <c r="J111">
        <f t="shared" si="14"/>
        <v>2</v>
      </c>
      <c r="K111" s="13">
        <f t="shared" si="11"/>
        <v>3.1250000000000002E-3</v>
      </c>
    </row>
    <row r="112" spans="1:11">
      <c r="A112" s="4">
        <f t="shared" si="12"/>
        <v>8</v>
      </c>
      <c r="B112" s="4" t="s">
        <v>12</v>
      </c>
      <c r="C112" s="11">
        <f t="shared" si="15"/>
        <v>100</v>
      </c>
      <c r="D112" s="11">
        <v>0</v>
      </c>
      <c r="E112" s="4">
        <v>0</v>
      </c>
      <c r="F112" s="20">
        <v>0</v>
      </c>
      <c r="G112" s="4">
        <v>0</v>
      </c>
      <c r="H112" s="4">
        <v>0</v>
      </c>
      <c r="I112">
        <f t="shared" si="13"/>
        <v>0</v>
      </c>
      <c r="J112">
        <f t="shared" si="14"/>
        <v>2</v>
      </c>
      <c r="K112" s="13">
        <f t="shared" si="11"/>
        <v>3.1250000000000002E-3</v>
      </c>
    </row>
    <row r="113" spans="1:11">
      <c r="A113" s="4">
        <f t="shared" si="12"/>
        <v>9</v>
      </c>
      <c r="B113" s="4" t="s">
        <v>13</v>
      </c>
      <c r="C113" s="11">
        <f t="shared" si="15"/>
        <v>105</v>
      </c>
      <c r="D113" s="11">
        <v>1</v>
      </c>
      <c r="E113" s="4">
        <v>0</v>
      </c>
      <c r="F113" s="20">
        <v>0</v>
      </c>
      <c r="G113" s="4">
        <v>0</v>
      </c>
      <c r="H113" s="4">
        <v>0</v>
      </c>
      <c r="I113">
        <f t="shared" si="13"/>
        <v>1</v>
      </c>
      <c r="J113">
        <f t="shared" si="14"/>
        <v>3</v>
      </c>
      <c r="K113" s="13">
        <f t="shared" si="11"/>
        <v>4.6874999999999998E-3</v>
      </c>
    </row>
    <row r="114" spans="1:11">
      <c r="A114" s="4">
        <f t="shared" si="12"/>
        <v>10</v>
      </c>
      <c r="B114" s="4" t="s">
        <v>67</v>
      </c>
      <c r="C114" s="11">
        <f t="shared" si="15"/>
        <v>110</v>
      </c>
      <c r="D114" s="11">
        <v>0</v>
      </c>
      <c r="E114" s="4">
        <v>0</v>
      </c>
      <c r="F114" s="20">
        <v>0</v>
      </c>
      <c r="G114" s="4">
        <v>0</v>
      </c>
      <c r="H114" s="4">
        <v>0</v>
      </c>
      <c r="I114">
        <f t="shared" si="13"/>
        <v>0</v>
      </c>
      <c r="J114">
        <f t="shared" si="14"/>
        <v>3</v>
      </c>
      <c r="K114" s="13">
        <f t="shared" si="11"/>
        <v>4.6874999999999998E-3</v>
      </c>
    </row>
    <row r="115" spans="1:11">
      <c r="A115" s="4">
        <f t="shared" si="12"/>
        <v>11</v>
      </c>
      <c r="B115" s="4" t="s">
        <v>68</v>
      </c>
      <c r="C115" s="11">
        <f t="shared" si="15"/>
        <v>115</v>
      </c>
      <c r="D115" s="11">
        <v>1</v>
      </c>
      <c r="E115" s="4">
        <v>0</v>
      </c>
      <c r="F115" s="20">
        <v>1</v>
      </c>
      <c r="G115" s="4">
        <v>0</v>
      </c>
      <c r="H115" s="4">
        <v>0</v>
      </c>
      <c r="I115">
        <f t="shared" si="13"/>
        <v>2</v>
      </c>
      <c r="J115">
        <f t="shared" si="14"/>
        <v>5</v>
      </c>
      <c r="K115" s="13">
        <f t="shared" si="11"/>
        <v>7.8125E-3</v>
      </c>
    </row>
    <row r="116" spans="1:11">
      <c r="A116" s="4">
        <f t="shared" si="12"/>
        <v>12</v>
      </c>
      <c r="B116" s="4" t="s">
        <v>69</v>
      </c>
      <c r="C116" s="11">
        <f t="shared" si="15"/>
        <v>120</v>
      </c>
      <c r="D116" s="11">
        <v>1</v>
      </c>
      <c r="E116" s="4">
        <v>0</v>
      </c>
      <c r="F116" s="20">
        <v>0</v>
      </c>
      <c r="G116" s="4">
        <v>0</v>
      </c>
      <c r="H116" s="4">
        <v>0</v>
      </c>
      <c r="I116">
        <f t="shared" si="13"/>
        <v>1</v>
      </c>
      <c r="J116">
        <f t="shared" si="14"/>
        <v>6</v>
      </c>
      <c r="K116" s="13">
        <f t="shared" si="11"/>
        <v>9.3749999999999997E-3</v>
      </c>
    </row>
    <row r="117" spans="1:11">
      <c r="A117" s="4">
        <f t="shared" si="12"/>
        <v>13</v>
      </c>
      <c r="B117" s="4" t="s">
        <v>70</v>
      </c>
      <c r="C117" s="11">
        <f t="shared" si="15"/>
        <v>125</v>
      </c>
      <c r="D117" s="11">
        <v>0</v>
      </c>
      <c r="E117" s="11">
        <v>1</v>
      </c>
      <c r="F117" s="20">
        <v>0</v>
      </c>
      <c r="G117" s="4">
        <v>0</v>
      </c>
      <c r="H117" s="4">
        <v>0</v>
      </c>
      <c r="I117">
        <f t="shared" si="13"/>
        <v>1</v>
      </c>
      <c r="J117">
        <f t="shared" si="14"/>
        <v>7</v>
      </c>
      <c r="K117" s="13">
        <f t="shared" si="11"/>
        <v>1.0937499999999999E-2</v>
      </c>
    </row>
    <row r="118" spans="1:11">
      <c r="A118" s="4">
        <f t="shared" si="12"/>
        <v>14</v>
      </c>
      <c r="B118" s="4" t="s">
        <v>71</v>
      </c>
      <c r="C118" s="11">
        <f t="shared" si="15"/>
        <v>130</v>
      </c>
      <c r="D118" s="11">
        <v>0</v>
      </c>
      <c r="E118" s="11">
        <v>0</v>
      </c>
      <c r="F118" s="20">
        <v>0</v>
      </c>
      <c r="G118" s="4">
        <v>0</v>
      </c>
      <c r="H118" s="4">
        <v>0</v>
      </c>
      <c r="I118">
        <f t="shared" si="13"/>
        <v>0</v>
      </c>
      <c r="J118">
        <f t="shared" si="14"/>
        <v>7</v>
      </c>
      <c r="K118" s="13">
        <f t="shared" si="11"/>
        <v>1.0937499999999999E-2</v>
      </c>
    </row>
    <row r="119" spans="1:11">
      <c r="A119" s="4">
        <f t="shared" si="12"/>
        <v>15</v>
      </c>
      <c r="B119" s="4" t="s">
        <v>72</v>
      </c>
      <c r="C119" s="11">
        <f t="shared" si="15"/>
        <v>135</v>
      </c>
      <c r="D119" s="11">
        <v>1</v>
      </c>
      <c r="E119" s="11">
        <v>0</v>
      </c>
      <c r="F119" s="20">
        <v>0</v>
      </c>
      <c r="G119" s="4">
        <v>0</v>
      </c>
      <c r="H119" s="4">
        <v>0</v>
      </c>
      <c r="I119">
        <f t="shared" si="13"/>
        <v>1</v>
      </c>
      <c r="J119">
        <f t="shared" si="14"/>
        <v>8</v>
      </c>
      <c r="K119" s="13">
        <f t="shared" si="11"/>
        <v>1.2500000000000001E-2</v>
      </c>
    </row>
    <row r="120" spans="1:11">
      <c r="A120" s="4">
        <f t="shared" si="12"/>
        <v>16</v>
      </c>
      <c r="B120" s="4" t="s">
        <v>73</v>
      </c>
      <c r="C120" s="11">
        <f t="shared" si="15"/>
        <v>140</v>
      </c>
      <c r="D120" s="11">
        <v>0</v>
      </c>
      <c r="E120" s="11">
        <v>0</v>
      </c>
      <c r="F120" s="20">
        <v>0</v>
      </c>
      <c r="G120" s="4">
        <v>0</v>
      </c>
      <c r="H120" s="4">
        <v>0</v>
      </c>
      <c r="I120">
        <f t="shared" si="13"/>
        <v>0</v>
      </c>
      <c r="J120">
        <f t="shared" si="14"/>
        <v>8</v>
      </c>
      <c r="K120" s="13">
        <f t="shared" si="11"/>
        <v>1.2500000000000001E-2</v>
      </c>
    </row>
    <row r="121" spans="1:11">
      <c r="A121" s="4">
        <f t="shared" si="12"/>
        <v>17</v>
      </c>
      <c r="B121" s="4" t="s">
        <v>74</v>
      </c>
      <c r="C121" s="11">
        <f t="shared" si="15"/>
        <v>145</v>
      </c>
      <c r="D121" s="11">
        <v>0</v>
      </c>
      <c r="E121" s="11">
        <v>1</v>
      </c>
      <c r="F121" s="20">
        <v>1</v>
      </c>
      <c r="G121" s="4">
        <v>0</v>
      </c>
      <c r="H121" s="4">
        <v>0</v>
      </c>
      <c r="I121">
        <f t="shared" si="13"/>
        <v>2</v>
      </c>
      <c r="J121">
        <f t="shared" si="14"/>
        <v>10</v>
      </c>
      <c r="K121" s="13">
        <f t="shared" si="11"/>
        <v>1.5625E-2</v>
      </c>
    </row>
    <row r="122" spans="1:11">
      <c r="A122" s="4">
        <f t="shared" si="12"/>
        <v>18</v>
      </c>
      <c r="B122" s="4" t="s">
        <v>75</v>
      </c>
      <c r="C122" s="11">
        <f t="shared" si="15"/>
        <v>150</v>
      </c>
      <c r="D122" s="11">
        <v>0</v>
      </c>
      <c r="E122" s="11">
        <v>0</v>
      </c>
      <c r="F122" s="20">
        <v>1</v>
      </c>
      <c r="G122" s="4">
        <v>0</v>
      </c>
      <c r="H122" s="4">
        <v>0</v>
      </c>
      <c r="I122">
        <f t="shared" si="13"/>
        <v>1</v>
      </c>
      <c r="J122">
        <f t="shared" si="14"/>
        <v>11</v>
      </c>
      <c r="K122" s="13">
        <f t="shared" si="11"/>
        <v>1.7187500000000001E-2</v>
      </c>
    </row>
    <row r="123" spans="1:11">
      <c r="A123" s="4">
        <f t="shared" si="12"/>
        <v>19</v>
      </c>
      <c r="B123" s="4" t="s">
        <v>76</v>
      </c>
      <c r="C123" s="11">
        <f t="shared" si="15"/>
        <v>155</v>
      </c>
      <c r="D123" s="11">
        <v>0</v>
      </c>
      <c r="E123" s="11">
        <v>0</v>
      </c>
      <c r="F123" s="20">
        <v>0</v>
      </c>
      <c r="G123" s="4">
        <v>0</v>
      </c>
      <c r="H123" s="4">
        <v>0</v>
      </c>
      <c r="I123">
        <f t="shared" si="13"/>
        <v>0</v>
      </c>
      <c r="J123">
        <f t="shared" si="14"/>
        <v>11</v>
      </c>
      <c r="K123" s="13">
        <f t="shared" si="11"/>
        <v>1.7187500000000001E-2</v>
      </c>
    </row>
    <row r="124" spans="1:11">
      <c r="A124" s="4">
        <f t="shared" si="12"/>
        <v>20</v>
      </c>
      <c r="B124" s="4" t="s">
        <v>77</v>
      </c>
      <c r="C124" s="11">
        <f t="shared" si="15"/>
        <v>160</v>
      </c>
      <c r="D124" s="11">
        <v>1</v>
      </c>
      <c r="E124" s="11">
        <v>0</v>
      </c>
      <c r="F124" s="20">
        <v>0</v>
      </c>
      <c r="G124" s="4">
        <v>0</v>
      </c>
      <c r="H124" s="4">
        <v>0</v>
      </c>
      <c r="I124">
        <f t="shared" si="13"/>
        <v>1</v>
      </c>
      <c r="J124">
        <f t="shared" si="14"/>
        <v>12</v>
      </c>
      <c r="K124" s="13">
        <f t="shared" si="11"/>
        <v>1.8749999999999999E-2</v>
      </c>
    </row>
    <row r="125" spans="1:11">
      <c r="A125" s="4">
        <f t="shared" si="12"/>
        <v>21</v>
      </c>
      <c r="B125" s="4" t="s">
        <v>78</v>
      </c>
      <c r="C125" s="11">
        <f t="shared" si="15"/>
        <v>165</v>
      </c>
      <c r="D125" s="11">
        <v>0</v>
      </c>
      <c r="E125" s="11">
        <v>0</v>
      </c>
      <c r="F125" s="20">
        <v>0</v>
      </c>
      <c r="G125" s="4">
        <v>0</v>
      </c>
      <c r="H125" s="4">
        <v>0</v>
      </c>
      <c r="I125">
        <f t="shared" si="13"/>
        <v>0</v>
      </c>
      <c r="J125">
        <f t="shared" si="14"/>
        <v>12</v>
      </c>
      <c r="K125" s="13">
        <f t="shared" si="11"/>
        <v>1.8749999999999999E-2</v>
      </c>
    </row>
    <row r="126" spans="1:11">
      <c r="A126" s="4">
        <f t="shared" si="12"/>
        <v>22</v>
      </c>
      <c r="B126" s="4" t="s">
        <v>79</v>
      </c>
      <c r="C126" s="11">
        <f t="shared" si="15"/>
        <v>170</v>
      </c>
      <c r="D126" s="11">
        <v>0</v>
      </c>
      <c r="E126" s="11">
        <v>0</v>
      </c>
      <c r="F126" s="20">
        <v>1</v>
      </c>
      <c r="G126" s="4">
        <v>0</v>
      </c>
      <c r="H126" s="4">
        <v>0</v>
      </c>
      <c r="I126">
        <f t="shared" si="13"/>
        <v>1</v>
      </c>
      <c r="J126">
        <f t="shared" si="14"/>
        <v>13</v>
      </c>
      <c r="K126" s="13">
        <f t="shared" si="11"/>
        <v>2.0312500000000001E-2</v>
      </c>
    </row>
    <row r="127" spans="1:11">
      <c r="A127" s="4">
        <f t="shared" si="12"/>
        <v>23</v>
      </c>
      <c r="B127" s="4" t="s">
        <v>80</v>
      </c>
      <c r="C127" s="11">
        <f t="shared" si="15"/>
        <v>175</v>
      </c>
      <c r="D127" s="11">
        <v>1</v>
      </c>
      <c r="E127" s="11">
        <v>0</v>
      </c>
      <c r="F127" s="20">
        <v>0</v>
      </c>
      <c r="G127" s="4">
        <v>0</v>
      </c>
      <c r="H127" s="4">
        <v>0</v>
      </c>
      <c r="I127">
        <f t="shared" si="13"/>
        <v>1</v>
      </c>
      <c r="J127">
        <f t="shared" si="14"/>
        <v>14</v>
      </c>
      <c r="K127" s="13">
        <f t="shared" si="11"/>
        <v>2.1874999999999999E-2</v>
      </c>
    </row>
    <row r="128" spans="1:11">
      <c r="A128" s="4">
        <f t="shared" si="12"/>
        <v>24</v>
      </c>
      <c r="B128" s="4" t="s">
        <v>81</v>
      </c>
      <c r="C128" s="11">
        <f t="shared" si="15"/>
        <v>180</v>
      </c>
      <c r="D128" s="11">
        <v>0</v>
      </c>
      <c r="E128" s="11">
        <v>0</v>
      </c>
      <c r="F128" s="20">
        <v>0</v>
      </c>
      <c r="G128" s="4">
        <v>0</v>
      </c>
      <c r="H128" s="4">
        <v>0</v>
      </c>
      <c r="I128">
        <f t="shared" si="13"/>
        <v>0</v>
      </c>
      <c r="J128">
        <f t="shared" si="14"/>
        <v>14</v>
      </c>
      <c r="K128" s="13">
        <f t="shared" si="11"/>
        <v>2.1874999999999999E-2</v>
      </c>
    </row>
    <row r="129" spans="1:11">
      <c r="A129" s="4">
        <f t="shared" si="12"/>
        <v>25</v>
      </c>
      <c r="B129" s="4" t="s">
        <v>82</v>
      </c>
      <c r="C129" s="11">
        <f t="shared" si="15"/>
        <v>185</v>
      </c>
      <c r="D129" s="11">
        <v>0</v>
      </c>
      <c r="E129" s="11">
        <v>1</v>
      </c>
      <c r="F129" s="20">
        <v>1</v>
      </c>
      <c r="G129" s="4">
        <v>0</v>
      </c>
      <c r="H129" s="4">
        <v>0</v>
      </c>
      <c r="I129">
        <f t="shared" si="13"/>
        <v>2</v>
      </c>
      <c r="J129">
        <f t="shared" si="14"/>
        <v>16</v>
      </c>
      <c r="K129" s="13">
        <f t="shared" si="11"/>
        <v>2.5000000000000001E-2</v>
      </c>
    </row>
    <row r="130" spans="1:11">
      <c r="A130" s="4">
        <f t="shared" si="12"/>
        <v>26</v>
      </c>
      <c r="B130" s="4" t="s">
        <v>83</v>
      </c>
      <c r="C130" s="11">
        <f t="shared" si="15"/>
        <v>190</v>
      </c>
      <c r="D130" s="11">
        <v>1</v>
      </c>
      <c r="E130" s="11">
        <v>0</v>
      </c>
      <c r="F130" s="20">
        <v>0</v>
      </c>
      <c r="G130" s="4">
        <v>0</v>
      </c>
      <c r="H130" s="4">
        <v>0</v>
      </c>
      <c r="I130">
        <f t="shared" si="13"/>
        <v>1</v>
      </c>
      <c r="J130">
        <f t="shared" si="14"/>
        <v>17</v>
      </c>
      <c r="K130" s="13">
        <f t="shared" si="11"/>
        <v>2.6562499999999999E-2</v>
      </c>
    </row>
    <row r="131" spans="1:11">
      <c r="A131" s="4">
        <f t="shared" si="12"/>
        <v>27</v>
      </c>
      <c r="B131" s="4" t="s">
        <v>84</v>
      </c>
      <c r="C131" s="11">
        <f t="shared" si="15"/>
        <v>195</v>
      </c>
      <c r="D131" s="11">
        <v>2</v>
      </c>
      <c r="E131" s="11">
        <v>0</v>
      </c>
      <c r="F131" s="20">
        <v>1</v>
      </c>
      <c r="G131" s="4">
        <v>0</v>
      </c>
      <c r="H131" s="4">
        <v>0</v>
      </c>
      <c r="I131">
        <f t="shared" si="13"/>
        <v>3</v>
      </c>
      <c r="J131">
        <f t="shared" si="14"/>
        <v>20</v>
      </c>
      <c r="K131" s="13">
        <f t="shared" si="11"/>
        <v>3.125E-2</v>
      </c>
    </row>
    <row r="132" spans="1:11">
      <c r="A132" s="4">
        <f t="shared" si="12"/>
        <v>28</v>
      </c>
      <c r="B132" s="4" t="s">
        <v>85</v>
      </c>
      <c r="C132" s="11">
        <f t="shared" si="15"/>
        <v>200</v>
      </c>
      <c r="D132" s="11">
        <v>2</v>
      </c>
      <c r="E132" s="11">
        <v>1</v>
      </c>
      <c r="F132" s="20">
        <v>0</v>
      </c>
      <c r="G132" s="4">
        <v>0</v>
      </c>
      <c r="H132" s="4">
        <v>0</v>
      </c>
      <c r="I132">
        <f t="shared" si="13"/>
        <v>3</v>
      </c>
      <c r="J132">
        <f t="shared" si="14"/>
        <v>23</v>
      </c>
      <c r="K132" s="13">
        <f t="shared" si="11"/>
        <v>3.5937499999999997E-2</v>
      </c>
    </row>
    <row r="133" spans="1:11">
      <c r="A133" s="4">
        <f t="shared" si="12"/>
        <v>29</v>
      </c>
      <c r="B133" s="4" t="s">
        <v>86</v>
      </c>
      <c r="C133" s="11">
        <f t="shared" si="15"/>
        <v>205</v>
      </c>
      <c r="D133" s="11">
        <v>1</v>
      </c>
      <c r="E133" s="11">
        <v>0</v>
      </c>
      <c r="F133" s="20">
        <v>0</v>
      </c>
      <c r="G133" s="4">
        <v>0</v>
      </c>
      <c r="H133" s="4">
        <v>0</v>
      </c>
      <c r="I133">
        <f t="shared" si="13"/>
        <v>1</v>
      </c>
      <c r="J133">
        <f t="shared" si="14"/>
        <v>24</v>
      </c>
      <c r="K133" s="13">
        <f t="shared" si="11"/>
        <v>3.7499999999999999E-2</v>
      </c>
    </row>
    <row r="134" spans="1:11">
      <c r="A134" s="4">
        <f t="shared" si="12"/>
        <v>30</v>
      </c>
      <c r="B134" s="4" t="s">
        <v>87</v>
      </c>
      <c r="C134" s="11">
        <f t="shared" si="15"/>
        <v>210</v>
      </c>
      <c r="D134" s="11">
        <v>0</v>
      </c>
      <c r="E134" s="11">
        <v>2</v>
      </c>
      <c r="F134" s="20">
        <v>0</v>
      </c>
      <c r="G134" s="4">
        <v>0</v>
      </c>
      <c r="H134" s="4">
        <v>0</v>
      </c>
      <c r="I134">
        <f t="shared" si="13"/>
        <v>2</v>
      </c>
      <c r="J134">
        <f t="shared" si="14"/>
        <v>26</v>
      </c>
      <c r="K134" s="13">
        <f t="shared" si="11"/>
        <v>4.0625000000000001E-2</v>
      </c>
    </row>
    <row r="135" spans="1:11">
      <c r="A135" s="4">
        <f t="shared" si="12"/>
        <v>31</v>
      </c>
      <c r="B135" s="4" t="s">
        <v>88</v>
      </c>
      <c r="C135" s="11">
        <f t="shared" si="15"/>
        <v>215</v>
      </c>
      <c r="D135" s="11">
        <v>0</v>
      </c>
      <c r="E135" s="11">
        <v>0</v>
      </c>
      <c r="F135" s="20">
        <v>1</v>
      </c>
      <c r="G135" s="4">
        <v>0</v>
      </c>
      <c r="H135" s="4">
        <v>0</v>
      </c>
      <c r="I135">
        <f t="shared" si="13"/>
        <v>1</v>
      </c>
      <c r="J135">
        <f t="shared" si="14"/>
        <v>27</v>
      </c>
      <c r="K135" s="13">
        <f t="shared" si="11"/>
        <v>4.2187500000000003E-2</v>
      </c>
    </row>
    <row r="136" spans="1:11">
      <c r="A136" s="4">
        <f t="shared" si="12"/>
        <v>32</v>
      </c>
      <c r="B136" s="4" t="s">
        <v>89</v>
      </c>
      <c r="C136" s="12">
        <f t="shared" si="15"/>
        <v>220</v>
      </c>
      <c r="D136" s="12">
        <v>1</v>
      </c>
      <c r="E136" s="12">
        <v>0</v>
      </c>
      <c r="F136" s="20">
        <v>0</v>
      </c>
      <c r="G136" s="4">
        <v>1</v>
      </c>
      <c r="H136" s="4">
        <v>0</v>
      </c>
      <c r="I136">
        <f t="shared" si="13"/>
        <v>2</v>
      </c>
      <c r="J136">
        <f t="shared" si="14"/>
        <v>29</v>
      </c>
      <c r="K136" s="13">
        <f t="shared" si="11"/>
        <v>4.5312499999999999E-2</v>
      </c>
    </row>
    <row r="137" spans="1:11">
      <c r="A137" s="4">
        <f t="shared" si="12"/>
        <v>33</v>
      </c>
      <c r="B137" s="4" t="s">
        <v>90</v>
      </c>
      <c r="C137" s="11">
        <f t="shared" si="15"/>
        <v>225</v>
      </c>
      <c r="D137" s="11">
        <v>0</v>
      </c>
      <c r="E137" s="11">
        <v>0</v>
      </c>
      <c r="F137" s="20">
        <v>0</v>
      </c>
      <c r="G137" s="4">
        <v>0</v>
      </c>
      <c r="H137" s="4">
        <v>0</v>
      </c>
      <c r="I137">
        <f t="shared" si="13"/>
        <v>0</v>
      </c>
      <c r="J137">
        <f t="shared" si="14"/>
        <v>29</v>
      </c>
      <c r="K137" s="13">
        <f t="shared" si="11"/>
        <v>4.5312499999999999E-2</v>
      </c>
    </row>
    <row r="138" spans="1:11">
      <c r="A138" s="4">
        <f t="shared" si="12"/>
        <v>34</v>
      </c>
      <c r="B138" s="4" t="s">
        <v>91</v>
      </c>
      <c r="C138" s="11">
        <f t="shared" si="15"/>
        <v>230</v>
      </c>
      <c r="D138" s="11">
        <v>0</v>
      </c>
      <c r="E138" s="11">
        <v>1</v>
      </c>
      <c r="F138" s="20">
        <v>0</v>
      </c>
      <c r="G138" s="4">
        <v>0</v>
      </c>
      <c r="H138" s="4">
        <v>0</v>
      </c>
      <c r="I138">
        <f t="shared" si="13"/>
        <v>1</v>
      </c>
      <c r="J138">
        <f t="shared" si="14"/>
        <v>30</v>
      </c>
      <c r="K138" s="13">
        <f t="shared" si="11"/>
        <v>4.6875E-2</v>
      </c>
    </row>
    <row r="139" spans="1:11">
      <c r="A139" s="4">
        <f t="shared" si="12"/>
        <v>35</v>
      </c>
      <c r="B139" s="4" t="s">
        <v>92</v>
      </c>
      <c r="C139" s="11">
        <f t="shared" si="15"/>
        <v>235</v>
      </c>
      <c r="D139" s="11">
        <v>1</v>
      </c>
      <c r="E139" s="11">
        <v>0</v>
      </c>
      <c r="F139" s="20">
        <v>0</v>
      </c>
      <c r="G139" s="4">
        <v>1</v>
      </c>
      <c r="H139" s="4">
        <v>0</v>
      </c>
      <c r="I139">
        <f t="shared" si="13"/>
        <v>2</v>
      </c>
      <c r="J139">
        <f t="shared" si="14"/>
        <v>32</v>
      </c>
      <c r="K139" s="13">
        <f t="shared" si="11"/>
        <v>0.05</v>
      </c>
    </row>
    <row r="140" spans="1:11">
      <c r="A140" s="4">
        <f t="shared" si="12"/>
        <v>36</v>
      </c>
      <c r="B140" s="4" t="s">
        <v>93</v>
      </c>
      <c r="C140" s="11">
        <f t="shared" si="15"/>
        <v>240</v>
      </c>
      <c r="D140" s="11">
        <v>2</v>
      </c>
      <c r="E140" s="11">
        <v>0</v>
      </c>
      <c r="F140" s="20">
        <v>0</v>
      </c>
      <c r="G140" s="4">
        <v>1</v>
      </c>
      <c r="H140" s="4">
        <v>0</v>
      </c>
      <c r="I140">
        <f t="shared" si="13"/>
        <v>3</v>
      </c>
      <c r="J140">
        <f t="shared" si="14"/>
        <v>35</v>
      </c>
      <c r="K140" s="13">
        <f t="shared" si="11"/>
        <v>5.46875E-2</v>
      </c>
    </row>
    <row r="141" spans="1:11">
      <c r="A141" s="4">
        <f t="shared" si="12"/>
        <v>37</v>
      </c>
      <c r="B141" s="4" t="s">
        <v>94</v>
      </c>
      <c r="C141" s="11">
        <f t="shared" si="15"/>
        <v>245</v>
      </c>
      <c r="D141" s="11">
        <v>1</v>
      </c>
      <c r="E141" s="11">
        <v>0</v>
      </c>
      <c r="F141" s="20">
        <v>0</v>
      </c>
      <c r="G141" s="4">
        <v>0</v>
      </c>
      <c r="H141" s="4">
        <v>0</v>
      </c>
      <c r="I141">
        <f t="shared" si="13"/>
        <v>1</v>
      </c>
      <c r="J141">
        <f t="shared" si="14"/>
        <v>36</v>
      </c>
      <c r="K141" s="13">
        <f t="shared" si="11"/>
        <v>5.6250000000000001E-2</v>
      </c>
    </row>
    <row r="142" spans="1:11">
      <c r="A142" s="4">
        <f t="shared" si="12"/>
        <v>38</v>
      </c>
      <c r="B142" s="4" t="s">
        <v>95</v>
      </c>
      <c r="C142" s="11">
        <f t="shared" si="15"/>
        <v>250</v>
      </c>
      <c r="D142" s="11">
        <v>1</v>
      </c>
      <c r="E142" s="11">
        <v>0</v>
      </c>
      <c r="F142" s="20">
        <v>2</v>
      </c>
      <c r="G142" s="4">
        <v>0</v>
      </c>
      <c r="H142" s="4">
        <v>0</v>
      </c>
      <c r="I142">
        <f t="shared" si="13"/>
        <v>3</v>
      </c>
      <c r="J142">
        <f t="shared" si="14"/>
        <v>39</v>
      </c>
      <c r="K142" s="13">
        <f t="shared" si="11"/>
        <v>6.0937499999999999E-2</v>
      </c>
    </row>
    <row r="143" spans="1:11">
      <c r="A143" s="4">
        <f t="shared" si="12"/>
        <v>39</v>
      </c>
      <c r="B143" s="4" t="s">
        <v>96</v>
      </c>
      <c r="C143" s="11">
        <f t="shared" si="15"/>
        <v>255</v>
      </c>
      <c r="D143" s="11">
        <v>1</v>
      </c>
      <c r="E143" s="11">
        <v>0</v>
      </c>
      <c r="F143" s="20">
        <v>0</v>
      </c>
      <c r="G143" s="4">
        <v>1</v>
      </c>
      <c r="H143" s="4">
        <v>0</v>
      </c>
      <c r="I143">
        <f t="shared" si="13"/>
        <v>2</v>
      </c>
      <c r="J143">
        <f t="shared" si="14"/>
        <v>41</v>
      </c>
      <c r="K143" s="13">
        <f t="shared" si="11"/>
        <v>6.4062499999999994E-2</v>
      </c>
    </row>
    <row r="144" spans="1:11">
      <c r="A144" s="4">
        <f t="shared" si="12"/>
        <v>40</v>
      </c>
      <c r="B144" s="4" t="s">
        <v>97</v>
      </c>
      <c r="C144" s="11">
        <f t="shared" si="15"/>
        <v>260</v>
      </c>
      <c r="D144" s="11">
        <v>0</v>
      </c>
      <c r="E144" s="11">
        <v>0</v>
      </c>
      <c r="F144" s="20">
        <v>0</v>
      </c>
      <c r="G144" s="4">
        <v>0</v>
      </c>
      <c r="H144" s="4">
        <v>0</v>
      </c>
      <c r="I144">
        <f t="shared" si="13"/>
        <v>0</v>
      </c>
      <c r="J144">
        <f t="shared" si="14"/>
        <v>41</v>
      </c>
      <c r="K144" s="13">
        <f t="shared" si="11"/>
        <v>6.4062499999999994E-2</v>
      </c>
    </row>
    <row r="145" spans="1:11">
      <c r="A145" s="4">
        <f t="shared" si="12"/>
        <v>41</v>
      </c>
      <c r="B145" s="4" t="s">
        <v>98</v>
      </c>
      <c r="C145" s="11">
        <f t="shared" si="15"/>
        <v>265</v>
      </c>
      <c r="D145" s="11">
        <v>0</v>
      </c>
      <c r="E145" s="11">
        <v>0</v>
      </c>
      <c r="F145" s="20">
        <v>1</v>
      </c>
      <c r="G145" s="4">
        <v>0</v>
      </c>
      <c r="H145" s="4">
        <v>0</v>
      </c>
      <c r="I145">
        <f t="shared" si="13"/>
        <v>1</v>
      </c>
      <c r="J145">
        <f t="shared" si="14"/>
        <v>42</v>
      </c>
      <c r="K145" s="13">
        <f t="shared" si="11"/>
        <v>6.5625000000000003E-2</v>
      </c>
    </row>
    <row r="146" spans="1:11">
      <c r="A146" s="4">
        <f t="shared" si="12"/>
        <v>42</v>
      </c>
      <c r="B146" s="4" t="s">
        <v>99</v>
      </c>
      <c r="C146" s="11">
        <f t="shared" si="15"/>
        <v>270</v>
      </c>
      <c r="D146" s="11">
        <v>0</v>
      </c>
      <c r="E146" s="11">
        <v>0</v>
      </c>
      <c r="F146" s="20">
        <v>0</v>
      </c>
      <c r="G146" s="4">
        <v>0</v>
      </c>
      <c r="H146" s="4">
        <v>0</v>
      </c>
      <c r="I146">
        <f t="shared" si="13"/>
        <v>0</v>
      </c>
      <c r="J146">
        <f t="shared" si="14"/>
        <v>42</v>
      </c>
      <c r="K146" s="13">
        <f t="shared" si="11"/>
        <v>6.5625000000000003E-2</v>
      </c>
    </row>
    <row r="147" spans="1:11">
      <c r="A147" s="4">
        <f t="shared" si="12"/>
        <v>43</v>
      </c>
      <c r="B147" s="4" t="s">
        <v>100</v>
      </c>
      <c r="C147" s="11">
        <f t="shared" si="15"/>
        <v>275</v>
      </c>
      <c r="D147" s="11">
        <v>1</v>
      </c>
      <c r="E147" s="11">
        <v>0</v>
      </c>
      <c r="F147" s="20">
        <v>0</v>
      </c>
      <c r="G147" s="4">
        <v>0</v>
      </c>
      <c r="H147" s="4">
        <v>1</v>
      </c>
      <c r="I147">
        <f t="shared" si="13"/>
        <v>2</v>
      </c>
      <c r="J147">
        <f t="shared" si="14"/>
        <v>44</v>
      </c>
      <c r="K147" s="13">
        <f t="shared" si="11"/>
        <v>6.8750000000000006E-2</v>
      </c>
    </row>
    <row r="148" spans="1:11">
      <c r="A148" s="4">
        <f t="shared" si="12"/>
        <v>44</v>
      </c>
      <c r="B148" s="4" t="s">
        <v>101</v>
      </c>
      <c r="C148" s="11">
        <f t="shared" si="15"/>
        <v>280</v>
      </c>
      <c r="D148" s="11">
        <v>0</v>
      </c>
      <c r="E148" s="11">
        <v>0</v>
      </c>
      <c r="F148" s="20">
        <v>0</v>
      </c>
      <c r="G148" s="4">
        <v>1</v>
      </c>
      <c r="H148" s="4">
        <v>0</v>
      </c>
      <c r="I148">
        <f t="shared" si="13"/>
        <v>1</v>
      </c>
      <c r="J148">
        <f t="shared" si="14"/>
        <v>45</v>
      </c>
      <c r="K148" s="13">
        <f t="shared" si="11"/>
        <v>7.03125E-2</v>
      </c>
    </row>
    <row r="149" spans="1:11">
      <c r="A149" s="4">
        <f t="shared" si="12"/>
        <v>45</v>
      </c>
      <c r="B149" s="4" t="s">
        <v>102</v>
      </c>
      <c r="C149" s="11">
        <f t="shared" si="15"/>
        <v>285</v>
      </c>
      <c r="D149" s="11">
        <v>1</v>
      </c>
      <c r="E149" s="11">
        <v>0</v>
      </c>
      <c r="F149" s="20">
        <v>0</v>
      </c>
      <c r="G149" s="4">
        <v>0</v>
      </c>
      <c r="H149" s="4">
        <v>1</v>
      </c>
      <c r="I149">
        <f t="shared" si="13"/>
        <v>2</v>
      </c>
      <c r="J149">
        <f t="shared" si="14"/>
        <v>47</v>
      </c>
      <c r="K149" s="13">
        <f t="shared" si="11"/>
        <v>7.3437500000000003E-2</v>
      </c>
    </row>
    <row r="150" spans="1:11">
      <c r="A150" s="4">
        <f t="shared" si="12"/>
        <v>46</v>
      </c>
      <c r="B150" s="4" t="s">
        <v>103</v>
      </c>
      <c r="C150" s="11">
        <f t="shared" si="15"/>
        <v>290</v>
      </c>
      <c r="D150" s="11">
        <v>2</v>
      </c>
      <c r="E150" s="11">
        <v>0</v>
      </c>
      <c r="F150" s="20">
        <v>1</v>
      </c>
      <c r="G150" s="4">
        <v>1</v>
      </c>
      <c r="H150" s="4">
        <v>0</v>
      </c>
      <c r="I150">
        <f t="shared" si="13"/>
        <v>4</v>
      </c>
      <c r="J150">
        <f t="shared" si="14"/>
        <v>51</v>
      </c>
      <c r="K150" s="13">
        <f t="shared" si="11"/>
        <v>7.9687499999999994E-2</v>
      </c>
    </row>
    <row r="151" spans="1:11">
      <c r="A151" s="4">
        <f t="shared" si="12"/>
        <v>47</v>
      </c>
      <c r="B151" s="4" t="s">
        <v>104</v>
      </c>
      <c r="C151" s="11">
        <f t="shared" si="15"/>
        <v>295</v>
      </c>
      <c r="D151" s="11">
        <v>0</v>
      </c>
      <c r="E151" s="11">
        <v>0</v>
      </c>
      <c r="F151" s="20">
        <v>1</v>
      </c>
      <c r="G151" s="4">
        <v>0</v>
      </c>
      <c r="H151" s="4">
        <v>2</v>
      </c>
      <c r="I151">
        <f t="shared" si="13"/>
        <v>3</v>
      </c>
      <c r="J151">
        <f t="shared" si="14"/>
        <v>54</v>
      </c>
      <c r="K151" s="13">
        <f t="shared" si="11"/>
        <v>8.4375000000000006E-2</v>
      </c>
    </row>
    <row r="152" spans="1:11">
      <c r="A152" s="4">
        <f t="shared" si="12"/>
        <v>48</v>
      </c>
      <c r="B152" s="4" t="s">
        <v>105</v>
      </c>
      <c r="C152" s="11">
        <f t="shared" si="15"/>
        <v>300</v>
      </c>
      <c r="D152" s="11">
        <v>27</v>
      </c>
      <c r="E152" s="11">
        <v>17</v>
      </c>
      <c r="F152" s="20">
        <v>17</v>
      </c>
      <c r="G152" s="4">
        <v>17</v>
      </c>
      <c r="H152" s="4">
        <v>11</v>
      </c>
      <c r="I152">
        <f t="shared" si="13"/>
        <v>89</v>
      </c>
      <c r="J152">
        <f t="shared" si="14"/>
        <v>143</v>
      </c>
      <c r="K152" s="13">
        <f t="shared" si="11"/>
        <v>0.22343750000000001</v>
      </c>
    </row>
    <row r="153" spans="1:11">
      <c r="A153" s="4">
        <f>A152+1</f>
        <v>49</v>
      </c>
      <c r="B153" s="4" t="s">
        <v>106</v>
      </c>
      <c r="C153" s="11">
        <f>300+180</f>
        <v>480</v>
      </c>
      <c r="D153" s="11">
        <v>31</v>
      </c>
      <c r="E153" s="11">
        <v>19</v>
      </c>
      <c r="F153" s="20">
        <v>23</v>
      </c>
      <c r="G153" s="4">
        <v>18</v>
      </c>
      <c r="H153" s="4">
        <v>20</v>
      </c>
      <c r="I153">
        <f t="shared" si="13"/>
        <v>111</v>
      </c>
      <c r="J153">
        <f t="shared" si="14"/>
        <v>254</v>
      </c>
      <c r="K153" s="13">
        <f t="shared" si="11"/>
        <v>0.39687499999999998</v>
      </c>
    </row>
    <row r="154" spans="1:11">
      <c r="A154" s="4">
        <f>A153+1</f>
        <v>50</v>
      </c>
      <c r="B154" s="4" t="s">
        <v>107</v>
      </c>
      <c r="C154" s="11">
        <f>C153+180</f>
        <v>660</v>
      </c>
      <c r="D154" s="11">
        <v>19</v>
      </c>
      <c r="E154" s="11">
        <v>16</v>
      </c>
      <c r="F154" s="20">
        <v>21</v>
      </c>
      <c r="G154" s="4">
        <v>16</v>
      </c>
      <c r="H154" s="4">
        <v>12</v>
      </c>
      <c r="I154">
        <f t="shared" si="13"/>
        <v>84</v>
      </c>
      <c r="J154">
        <f t="shared" si="14"/>
        <v>338</v>
      </c>
      <c r="K154" s="13">
        <f t="shared" si="11"/>
        <v>0.52812499999999996</v>
      </c>
    </row>
    <row r="155" spans="1:11">
      <c r="A155" s="4">
        <f t="shared" si="12"/>
        <v>51</v>
      </c>
      <c r="B155" s="4" t="s">
        <v>108</v>
      </c>
      <c r="C155" s="11">
        <f t="shared" ref="C155:C157" si="16">C154+180</f>
        <v>840</v>
      </c>
      <c r="D155" s="11">
        <v>10</v>
      </c>
      <c r="E155" s="11">
        <v>22</v>
      </c>
      <c r="F155" s="20">
        <v>23</v>
      </c>
      <c r="G155" s="4">
        <v>21</v>
      </c>
      <c r="H155" s="4">
        <v>13</v>
      </c>
      <c r="I155">
        <f t="shared" si="13"/>
        <v>89</v>
      </c>
      <c r="J155">
        <f t="shared" si="14"/>
        <v>427</v>
      </c>
      <c r="K155" s="13">
        <f t="shared" si="11"/>
        <v>0.66718750000000004</v>
      </c>
    </row>
    <row r="156" spans="1:11">
      <c r="A156" s="4">
        <f t="shared" si="12"/>
        <v>52</v>
      </c>
      <c r="B156" s="4" t="s">
        <v>109</v>
      </c>
      <c r="C156" s="11">
        <f t="shared" si="16"/>
        <v>1020</v>
      </c>
      <c r="D156" s="11">
        <v>9</v>
      </c>
      <c r="E156" s="11">
        <v>22</v>
      </c>
      <c r="F156" s="20">
        <v>16</v>
      </c>
      <c r="G156" s="4">
        <v>14</v>
      </c>
      <c r="H156" s="4">
        <v>6</v>
      </c>
      <c r="I156">
        <f t="shared" si="13"/>
        <v>67</v>
      </c>
      <c r="J156">
        <f t="shared" si="14"/>
        <v>494</v>
      </c>
      <c r="K156" s="13">
        <f t="shared" si="11"/>
        <v>0.77187499999999998</v>
      </c>
    </row>
    <row r="157" spans="1:11">
      <c r="A157" s="4">
        <f t="shared" si="12"/>
        <v>53</v>
      </c>
      <c r="B157" s="4" t="s">
        <v>110</v>
      </c>
      <c r="C157" s="11">
        <f t="shared" si="16"/>
        <v>1200</v>
      </c>
      <c r="D157" s="11">
        <v>0</v>
      </c>
      <c r="E157" s="11">
        <v>17</v>
      </c>
      <c r="F157" s="20">
        <v>3</v>
      </c>
      <c r="G157" s="4">
        <v>27</v>
      </c>
      <c r="H157" s="4">
        <v>54</v>
      </c>
      <c r="I157">
        <f t="shared" si="13"/>
        <v>101</v>
      </c>
      <c r="J157">
        <f t="shared" si="14"/>
        <v>595</v>
      </c>
      <c r="K157" s="13">
        <f t="shared" si="11"/>
        <v>0.9296875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292"/>
  <sheetViews>
    <sheetView tabSelected="1" topLeftCell="K46" zoomScaleNormal="100" workbookViewId="0">
      <selection activeCell="N67" sqref="N67"/>
    </sheetView>
  </sheetViews>
  <sheetFormatPr defaultRowHeight="16.2"/>
  <cols>
    <col min="4" max="8" width="3.5546875" bestFit="1" customWidth="1"/>
    <col min="14" max="14" width="18.77734375" bestFit="1" customWidth="1"/>
    <col min="17" max="21" width="3.5546875" bestFit="1" customWidth="1"/>
    <col min="22" max="22" width="4.5546875" bestFit="1" customWidth="1"/>
    <col min="31" max="34" width="3.5546875" bestFit="1" customWidth="1"/>
  </cols>
  <sheetData>
    <row r="1" spans="1:38">
      <c r="A1" s="1" t="s">
        <v>114</v>
      </c>
      <c r="B1" s="2"/>
      <c r="C1" s="2"/>
      <c r="D1" s="2"/>
      <c r="E1" s="2"/>
      <c r="F1" s="2"/>
      <c r="G1" s="2"/>
      <c r="H1" s="2"/>
      <c r="I1" s="2"/>
      <c r="J1" s="2"/>
      <c r="N1" s="10" t="s">
        <v>135</v>
      </c>
      <c r="AB1" s="10" t="s">
        <v>136</v>
      </c>
    </row>
    <row r="2" spans="1:38" ht="16.8" thickBot="1">
      <c r="A2" s="3" t="s">
        <v>0</v>
      </c>
      <c r="B2" s="3" t="s">
        <v>1</v>
      </c>
      <c r="C2" s="3" t="s">
        <v>2</v>
      </c>
      <c r="D2" s="3">
        <v>0</v>
      </c>
      <c r="E2" s="3">
        <v>1</v>
      </c>
      <c r="F2" s="3">
        <v>2</v>
      </c>
      <c r="G2" s="3">
        <v>3</v>
      </c>
      <c r="H2" s="3">
        <v>4</v>
      </c>
      <c r="I2" s="3" t="s">
        <v>133</v>
      </c>
      <c r="J2" s="3" t="s">
        <v>134</v>
      </c>
      <c r="N2" s="3" t="s">
        <v>56</v>
      </c>
      <c r="O2" s="3" t="s">
        <v>57</v>
      </c>
      <c r="P2" s="3" t="s">
        <v>58</v>
      </c>
      <c r="Q2" s="3">
        <v>0</v>
      </c>
      <c r="R2" s="3">
        <v>1</v>
      </c>
      <c r="S2" s="3">
        <v>2</v>
      </c>
      <c r="T2" s="3">
        <v>3</v>
      </c>
      <c r="U2" s="3">
        <v>4</v>
      </c>
      <c r="V2" s="3" t="s">
        <v>133</v>
      </c>
      <c r="W2" s="3" t="s">
        <v>59</v>
      </c>
      <c r="X2" s="3" t="s">
        <v>3</v>
      </c>
      <c r="AB2" s="3" t="s">
        <v>111</v>
      </c>
      <c r="AC2" s="3" t="s">
        <v>112</v>
      </c>
      <c r="AD2" s="22">
        <v>0</v>
      </c>
      <c r="AE2" s="14">
        <v>1</v>
      </c>
      <c r="AF2" s="14">
        <v>2</v>
      </c>
      <c r="AG2" s="21">
        <v>3</v>
      </c>
      <c r="AH2" s="21">
        <v>4</v>
      </c>
    </row>
    <row r="3" spans="1:38" ht="16.8" thickTop="1">
      <c r="A3" s="4">
        <v>0</v>
      </c>
      <c r="B3" s="4" t="s">
        <v>4</v>
      </c>
      <c r="C3" s="2">
        <v>20</v>
      </c>
      <c r="D3" s="2">
        <v>0</v>
      </c>
      <c r="E3" s="2">
        <v>0</v>
      </c>
      <c r="F3" s="2">
        <v>1</v>
      </c>
      <c r="G3" s="2">
        <v>0</v>
      </c>
      <c r="H3" s="2">
        <v>0</v>
      </c>
      <c r="I3" s="2">
        <f>SUM(D3:H3)</f>
        <v>1</v>
      </c>
      <c r="J3" s="2">
        <f>I3</f>
        <v>1</v>
      </c>
      <c r="K3" s="5">
        <f>J3/640</f>
        <v>1.5625000000000001E-3</v>
      </c>
      <c r="L3" s="5">
        <f>1-K3</f>
        <v>0.99843749999999998</v>
      </c>
      <c r="M3" s="5"/>
      <c r="N3" s="4">
        <v>0</v>
      </c>
      <c r="O3" s="4" t="s">
        <v>60</v>
      </c>
      <c r="P3" s="4">
        <v>60</v>
      </c>
      <c r="Q3" s="4">
        <v>0</v>
      </c>
      <c r="R3" s="4">
        <v>0</v>
      </c>
      <c r="S3" s="20">
        <v>0</v>
      </c>
      <c r="T3" s="4">
        <v>0</v>
      </c>
      <c r="U3" s="4">
        <v>0</v>
      </c>
      <c r="V3" s="4">
        <f>SUM(Q3:U3)</f>
        <v>0</v>
      </c>
      <c r="W3">
        <f>V3</f>
        <v>0</v>
      </c>
      <c r="X3" s="13">
        <f>W3/640</f>
        <v>0</v>
      </c>
      <c r="Y3" s="13">
        <f>1-X3</f>
        <v>1</v>
      </c>
      <c r="AB3" s="4" t="s">
        <v>4</v>
      </c>
      <c r="AC3" s="2">
        <v>5</v>
      </c>
      <c r="AD3" s="2">
        <v>0</v>
      </c>
      <c r="AE3" s="2">
        <v>0</v>
      </c>
      <c r="AF3" s="2">
        <v>1</v>
      </c>
      <c r="AG3" s="2">
        <v>0</v>
      </c>
      <c r="AH3" s="2">
        <v>0</v>
      </c>
      <c r="AI3">
        <f>SUM(AD3:AH3)</f>
        <v>1</v>
      </c>
      <c r="AJ3">
        <f>AI3</f>
        <v>1</v>
      </c>
      <c r="AK3" s="13">
        <f>AJ3/640</f>
        <v>1.5625000000000001E-3</v>
      </c>
      <c r="AL3" s="13">
        <f>1-AK3</f>
        <v>0.99843749999999998</v>
      </c>
    </row>
    <row r="4" spans="1:38">
      <c r="A4" s="4">
        <f>A3+1</f>
        <v>1</v>
      </c>
      <c r="B4" s="4" t="s">
        <v>5</v>
      </c>
      <c r="C4" s="2">
        <f>C3+2</f>
        <v>22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f t="shared" ref="I4:I53" si="0">SUM(D4:H4)</f>
        <v>0</v>
      </c>
      <c r="J4" s="2">
        <f>I4+J3</f>
        <v>1</v>
      </c>
      <c r="K4" s="5">
        <f t="shared" ref="K4:K53" si="1">J4/640</f>
        <v>1.5625000000000001E-3</v>
      </c>
      <c r="L4" s="5">
        <f t="shared" ref="L4:L53" si="2">1-K4</f>
        <v>0.99843749999999998</v>
      </c>
      <c r="M4" s="5"/>
      <c r="N4" s="4">
        <f>N3+1</f>
        <v>1</v>
      </c>
      <c r="O4" s="4" t="s">
        <v>61</v>
      </c>
      <c r="P4" s="11">
        <f>60+5</f>
        <v>65</v>
      </c>
      <c r="Q4" s="4">
        <v>0</v>
      </c>
      <c r="R4" s="4">
        <v>0</v>
      </c>
      <c r="S4" s="20">
        <v>0</v>
      </c>
      <c r="T4" s="4">
        <v>0</v>
      </c>
      <c r="U4" s="4">
        <v>0</v>
      </c>
      <c r="V4" s="4">
        <f t="shared" ref="V4:V56" si="3">SUM(Q4:U4)</f>
        <v>0</v>
      </c>
      <c r="W4">
        <f>V4+W3</f>
        <v>0</v>
      </c>
      <c r="X4" s="13">
        <f t="shared" ref="X4:X56" si="4">W4/640</f>
        <v>0</v>
      </c>
      <c r="Y4" s="13">
        <f t="shared" ref="Y4:Y56" si="5">1-X4</f>
        <v>1</v>
      </c>
      <c r="AB4" s="4" t="s">
        <v>5</v>
      </c>
      <c r="AC4" s="2">
        <f>AC3+1</f>
        <v>6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>
        <f>SUM(AD4:AH4)</f>
        <v>0</v>
      </c>
      <c r="AJ4">
        <f>AI4+AJ3</f>
        <v>1</v>
      </c>
      <c r="AK4" s="13">
        <f>AJ4/640</f>
        <v>1.5625000000000001E-3</v>
      </c>
      <c r="AL4" s="13">
        <f>1-AK4</f>
        <v>0.99843749999999998</v>
      </c>
    </row>
    <row r="5" spans="1:38">
      <c r="A5" s="4">
        <f t="shared" ref="A5:A51" si="6">A4+1</f>
        <v>2</v>
      </c>
      <c r="B5" s="4" t="s">
        <v>6</v>
      </c>
      <c r="C5" s="2">
        <f t="shared" ref="C5:C43" si="7">C4+2</f>
        <v>24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f t="shared" si="0"/>
        <v>0</v>
      </c>
      <c r="J5" s="2">
        <f t="shared" ref="J5:J53" si="8">I5+J4</f>
        <v>1</v>
      </c>
      <c r="K5" s="5">
        <f t="shared" si="1"/>
        <v>1.5625000000000001E-3</v>
      </c>
      <c r="L5" s="5">
        <f t="shared" si="2"/>
        <v>0.99843749999999998</v>
      </c>
      <c r="M5" s="5"/>
      <c r="N5" s="4">
        <f t="shared" ref="N5:N56" si="9">N4+1</f>
        <v>2</v>
      </c>
      <c r="O5" s="4" t="s">
        <v>62</v>
      </c>
      <c r="P5" s="11">
        <f>P4+5</f>
        <v>70</v>
      </c>
      <c r="Q5" s="4">
        <v>0</v>
      </c>
      <c r="R5" s="4">
        <v>0</v>
      </c>
      <c r="S5" s="20">
        <v>0</v>
      </c>
      <c r="T5" s="4">
        <v>0</v>
      </c>
      <c r="U5" s="4">
        <v>0</v>
      </c>
      <c r="V5" s="4">
        <f t="shared" si="3"/>
        <v>0</v>
      </c>
      <c r="W5">
        <f t="shared" ref="W5:W56" si="10">V5+W4</f>
        <v>0</v>
      </c>
      <c r="X5" s="13">
        <f t="shared" si="4"/>
        <v>0</v>
      </c>
      <c r="Y5" s="13">
        <f t="shared" si="5"/>
        <v>1</v>
      </c>
      <c r="AB5" s="4" t="s">
        <v>6</v>
      </c>
      <c r="AC5" s="2">
        <f t="shared" ref="AC5:AC28" si="11">AC4+1</f>
        <v>7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>
        <f t="shared" ref="AI5:AI44" si="12">SUM(AD5:AH5)</f>
        <v>0</v>
      </c>
      <c r="AJ5">
        <f t="shared" ref="AJ5:AJ44" si="13">AI5+AJ4</f>
        <v>1</v>
      </c>
      <c r="AK5" s="13">
        <f t="shared" ref="AK5:AK44" si="14">AJ5/640</f>
        <v>1.5625000000000001E-3</v>
      </c>
      <c r="AL5" s="13">
        <f t="shared" ref="AL5:AL44" si="15">1-AK5</f>
        <v>0.99843749999999998</v>
      </c>
    </row>
    <row r="6" spans="1:38">
      <c r="A6" s="4">
        <f t="shared" si="6"/>
        <v>3</v>
      </c>
      <c r="B6" s="4" t="s">
        <v>7</v>
      </c>
      <c r="C6" s="2">
        <f t="shared" si="7"/>
        <v>26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f t="shared" si="0"/>
        <v>0</v>
      </c>
      <c r="J6" s="2">
        <f t="shared" si="8"/>
        <v>1</v>
      </c>
      <c r="K6" s="5">
        <f t="shared" si="1"/>
        <v>1.5625000000000001E-3</v>
      </c>
      <c r="L6" s="5">
        <f t="shared" si="2"/>
        <v>0.99843749999999998</v>
      </c>
      <c r="M6" s="5"/>
      <c r="N6" s="4">
        <f t="shared" si="9"/>
        <v>3</v>
      </c>
      <c r="O6" s="4" t="s">
        <v>63</v>
      </c>
      <c r="P6" s="11">
        <f t="shared" ref="P6:P51" si="16">P5+5</f>
        <v>75</v>
      </c>
      <c r="Q6" s="4">
        <v>0</v>
      </c>
      <c r="R6" s="4">
        <v>0</v>
      </c>
      <c r="S6" s="20">
        <v>1</v>
      </c>
      <c r="T6" s="4">
        <v>0</v>
      </c>
      <c r="U6" s="4">
        <v>0</v>
      </c>
      <c r="V6" s="4">
        <f t="shared" si="3"/>
        <v>1</v>
      </c>
      <c r="W6">
        <f t="shared" si="10"/>
        <v>1</v>
      </c>
      <c r="X6" s="13">
        <f t="shared" si="4"/>
        <v>1.5625000000000001E-3</v>
      </c>
      <c r="Y6" s="13">
        <f t="shared" si="5"/>
        <v>0.99843749999999998</v>
      </c>
      <c r="AB6" s="4" t="s">
        <v>7</v>
      </c>
      <c r="AC6" s="2">
        <f t="shared" si="11"/>
        <v>8</v>
      </c>
      <c r="AD6" s="2">
        <v>0</v>
      </c>
      <c r="AE6" s="2">
        <v>0</v>
      </c>
      <c r="AF6" s="2">
        <v>1</v>
      </c>
      <c r="AG6" s="2">
        <v>0</v>
      </c>
      <c r="AH6" s="2">
        <v>0</v>
      </c>
      <c r="AI6">
        <f t="shared" si="12"/>
        <v>1</v>
      </c>
      <c r="AJ6">
        <f t="shared" si="13"/>
        <v>2</v>
      </c>
      <c r="AK6" s="13">
        <f t="shared" si="14"/>
        <v>3.1250000000000002E-3</v>
      </c>
      <c r="AL6" s="13">
        <f t="shared" si="15"/>
        <v>0.99687499999999996</v>
      </c>
    </row>
    <row r="7" spans="1:38">
      <c r="A7" s="4">
        <f t="shared" si="6"/>
        <v>4</v>
      </c>
      <c r="B7" s="4" t="s">
        <v>8</v>
      </c>
      <c r="C7" s="2">
        <f t="shared" si="7"/>
        <v>28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f t="shared" si="0"/>
        <v>0</v>
      </c>
      <c r="J7" s="2">
        <f t="shared" si="8"/>
        <v>1</v>
      </c>
      <c r="K7" s="5">
        <f t="shared" si="1"/>
        <v>1.5625000000000001E-3</v>
      </c>
      <c r="L7" s="5">
        <f t="shared" si="2"/>
        <v>0.99843749999999998</v>
      </c>
      <c r="M7" s="5"/>
      <c r="N7" s="4">
        <f t="shared" si="9"/>
        <v>4</v>
      </c>
      <c r="O7" s="4" t="s">
        <v>64</v>
      </c>
      <c r="P7" s="11">
        <f t="shared" si="16"/>
        <v>80</v>
      </c>
      <c r="Q7" s="4">
        <v>0</v>
      </c>
      <c r="R7" s="4">
        <v>0</v>
      </c>
      <c r="S7" s="20">
        <v>0</v>
      </c>
      <c r="T7" s="4">
        <v>0</v>
      </c>
      <c r="U7" s="4">
        <v>0</v>
      </c>
      <c r="V7" s="4">
        <f t="shared" si="3"/>
        <v>0</v>
      </c>
      <c r="W7">
        <f t="shared" si="10"/>
        <v>1</v>
      </c>
      <c r="X7" s="13">
        <f t="shared" si="4"/>
        <v>1.5625000000000001E-3</v>
      </c>
      <c r="Y7" s="13">
        <f t="shared" si="5"/>
        <v>0.99843749999999998</v>
      </c>
      <c r="AB7" s="4" t="s">
        <v>8</v>
      </c>
      <c r="AC7" s="2">
        <f t="shared" si="11"/>
        <v>9</v>
      </c>
      <c r="AD7" s="2">
        <v>1</v>
      </c>
      <c r="AE7" s="2">
        <v>0</v>
      </c>
      <c r="AF7" s="2">
        <v>1</v>
      </c>
      <c r="AG7" s="2">
        <v>0</v>
      </c>
      <c r="AH7" s="2">
        <v>0</v>
      </c>
      <c r="AI7">
        <f t="shared" si="12"/>
        <v>2</v>
      </c>
      <c r="AJ7">
        <f t="shared" si="13"/>
        <v>4</v>
      </c>
      <c r="AK7" s="13">
        <f t="shared" si="14"/>
        <v>6.2500000000000003E-3</v>
      </c>
      <c r="AL7" s="13">
        <f t="shared" si="15"/>
        <v>0.99375000000000002</v>
      </c>
    </row>
    <row r="8" spans="1:38">
      <c r="A8" s="4">
        <f t="shared" si="6"/>
        <v>5</v>
      </c>
      <c r="B8" s="4" t="s">
        <v>9</v>
      </c>
      <c r="C8" s="2">
        <f t="shared" si="7"/>
        <v>30</v>
      </c>
      <c r="D8" s="2">
        <v>0</v>
      </c>
      <c r="E8" s="2">
        <v>0</v>
      </c>
      <c r="F8" s="2">
        <v>1</v>
      </c>
      <c r="G8" s="2">
        <v>0</v>
      </c>
      <c r="H8" s="2">
        <v>0</v>
      </c>
      <c r="I8" s="2">
        <f t="shared" si="0"/>
        <v>1</v>
      </c>
      <c r="J8" s="2">
        <f t="shared" si="8"/>
        <v>2</v>
      </c>
      <c r="K8" s="5">
        <f t="shared" si="1"/>
        <v>3.1250000000000002E-3</v>
      </c>
      <c r="L8" s="5">
        <f t="shared" si="2"/>
        <v>0.99687499999999996</v>
      </c>
      <c r="M8" s="5"/>
      <c r="N8" s="4">
        <f t="shared" si="9"/>
        <v>5</v>
      </c>
      <c r="O8" s="4" t="s">
        <v>65</v>
      </c>
      <c r="P8" s="11">
        <f t="shared" si="16"/>
        <v>85</v>
      </c>
      <c r="Q8" s="4">
        <v>1</v>
      </c>
      <c r="R8" s="4">
        <v>0</v>
      </c>
      <c r="S8" s="20">
        <v>0</v>
      </c>
      <c r="T8" s="4">
        <v>0</v>
      </c>
      <c r="U8" s="4">
        <v>0</v>
      </c>
      <c r="V8" s="4">
        <f t="shared" si="3"/>
        <v>1</v>
      </c>
      <c r="W8">
        <f t="shared" si="10"/>
        <v>2</v>
      </c>
      <c r="X8" s="13">
        <f t="shared" si="4"/>
        <v>3.1250000000000002E-3</v>
      </c>
      <c r="Y8" s="13">
        <f t="shared" si="5"/>
        <v>0.99687499999999996</v>
      </c>
      <c r="AB8" s="4" t="s">
        <v>9</v>
      </c>
      <c r="AC8" s="2">
        <f t="shared" si="11"/>
        <v>10</v>
      </c>
      <c r="AD8" s="2">
        <v>0</v>
      </c>
      <c r="AE8" s="2">
        <v>1</v>
      </c>
      <c r="AF8" s="2">
        <v>1</v>
      </c>
      <c r="AG8" s="2">
        <v>0</v>
      </c>
      <c r="AH8" s="2">
        <v>0</v>
      </c>
      <c r="AI8">
        <f t="shared" si="12"/>
        <v>2</v>
      </c>
      <c r="AJ8">
        <f t="shared" si="13"/>
        <v>6</v>
      </c>
      <c r="AK8" s="13">
        <f t="shared" si="14"/>
        <v>9.3749999999999997E-3</v>
      </c>
      <c r="AL8" s="13">
        <f t="shared" si="15"/>
        <v>0.99062499999999998</v>
      </c>
    </row>
    <row r="9" spans="1:38">
      <c r="A9" s="4">
        <f t="shared" si="6"/>
        <v>6</v>
      </c>
      <c r="B9" s="4" t="s">
        <v>10</v>
      </c>
      <c r="C9" s="2">
        <f t="shared" si="7"/>
        <v>32</v>
      </c>
      <c r="D9" s="2">
        <v>1</v>
      </c>
      <c r="E9" s="2">
        <v>0</v>
      </c>
      <c r="F9" s="2">
        <v>0</v>
      </c>
      <c r="G9" s="2">
        <v>0</v>
      </c>
      <c r="H9" s="2">
        <v>0</v>
      </c>
      <c r="I9" s="2">
        <f t="shared" si="0"/>
        <v>1</v>
      </c>
      <c r="J9" s="2">
        <f t="shared" si="8"/>
        <v>3</v>
      </c>
      <c r="K9" s="5">
        <f t="shared" si="1"/>
        <v>4.6874999999999998E-3</v>
      </c>
      <c r="L9" s="5">
        <f t="shared" si="2"/>
        <v>0.99531250000000004</v>
      </c>
      <c r="M9" s="5"/>
      <c r="N9" s="4">
        <f t="shared" si="9"/>
        <v>6</v>
      </c>
      <c r="O9" s="4" t="s">
        <v>66</v>
      </c>
      <c r="P9" s="11">
        <f t="shared" si="16"/>
        <v>90</v>
      </c>
      <c r="Q9" s="4">
        <v>0</v>
      </c>
      <c r="R9" s="4">
        <v>0</v>
      </c>
      <c r="S9" s="20">
        <v>0</v>
      </c>
      <c r="T9" s="4">
        <v>0</v>
      </c>
      <c r="U9" s="4">
        <v>0</v>
      </c>
      <c r="V9" s="4">
        <f t="shared" si="3"/>
        <v>0</v>
      </c>
      <c r="W9">
        <f t="shared" si="10"/>
        <v>2</v>
      </c>
      <c r="X9" s="13">
        <f t="shared" si="4"/>
        <v>3.1250000000000002E-3</v>
      </c>
      <c r="Y9" s="13">
        <f t="shared" si="5"/>
        <v>0.99687499999999996</v>
      </c>
      <c r="AB9" s="4" t="s">
        <v>10</v>
      </c>
      <c r="AC9" s="2">
        <f t="shared" si="11"/>
        <v>11</v>
      </c>
      <c r="AD9" s="2">
        <v>1</v>
      </c>
      <c r="AE9" s="2">
        <v>0</v>
      </c>
      <c r="AF9" s="2">
        <v>1</v>
      </c>
      <c r="AG9" s="2">
        <v>0</v>
      </c>
      <c r="AH9" s="2">
        <v>0</v>
      </c>
      <c r="AI9">
        <f t="shared" si="12"/>
        <v>2</v>
      </c>
      <c r="AJ9">
        <f t="shared" si="13"/>
        <v>8</v>
      </c>
      <c r="AK9" s="13">
        <f t="shared" si="14"/>
        <v>1.2500000000000001E-2</v>
      </c>
      <c r="AL9" s="13">
        <f t="shared" si="15"/>
        <v>0.98750000000000004</v>
      </c>
    </row>
    <row r="10" spans="1:38">
      <c r="A10" s="4">
        <f t="shared" si="6"/>
        <v>7</v>
      </c>
      <c r="B10" s="4" t="s">
        <v>11</v>
      </c>
      <c r="C10" s="2">
        <f t="shared" si="7"/>
        <v>34</v>
      </c>
      <c r="D10" s="2">
        <v>0</v>
      </c>
      <c r="E10" s="2">
        <v>0</v>
      </c>
      <c r="F10" s="2">
        <v>2</v>
      </c>
      <c r="G10" s="2">
        <v>0</v>
      </c>
      <c r="H10" s="2">
        <v>0</v>
      </c>
      <c r="I10" s="2">
        <f t="shared" si="0"/>
        <v>2</v>
      </c>
      <c r="J10" s="2">
        <f t="shared" si="8"/>
        <v>5</v>
      </c>
      <c r="K10" s="5">
        <f t="shared" si="1"/>
        <v>7.8125E-3</v>
      </c>
      <c r="L10" s="5">
        <f t="shared" si="2"/>
        <v>0.9921875</v>
      </c>
      <c r="M10" s="5"/>
      <c r="N10" s="4">
        <f t="shared" si="9"/>
        <v>7</v>
      </c>
      <c r="O10" s="4" t="s">
        <v>11</v>
      </c>
      <c r="P10" s="11">
        <f t="shared" si="16"/>
        <v>95</v>
      </c>
      <c r="Q10" s="4">
        <v>0</v>
      </c>
      <c r="R10" s="4">
        <v>0</v>
      </c>
      <c r="S10" s="20">
        <v>0</v>
      </c>
      <c r="T10" s="4">
        <v>0</v>
      </c>
      <c r="U10" s="4">
        <v>0</v>
      </c>
      <c r="V10" s="4">
        <f t="shared" si="3"/>
        <v>0</v>
      </c>
      <c r="W10">
        <f t="shared" si="10"/>
        <v>2</v>
      </c>
      <c r="X10" s="13">
        <f t="shared" si="4"/>
        <v>3.1250000000000002E-3</v>
      </c>
      <c r="Y10" s="13">
        <f t="shared" si="5"/>
        <v>0.99687499999999996</v>
      </c>
      <c r="AB10" s="4" t="s">
        <v>11</v>
      </c>
      <c r="AC10" s="2">
        <f t="shared" si="11"/>
        <v>12</v>
      </c>
      <c r="AD10" s="2">
        <v>0</v>
      </c>
      <c r="AE10" s="2">
        <v>0</v>
      </c>
      <c r="AF10" s="2">
        <v>1</v>
      </c>
      <c r="AG10" s="2">
        <v>0</v>
      </c>
      <c r="AH10" s="2">
        <v>1</v>
      </c>
      <c r="AI10">
        <f t="shared" si="12"/>
        <v>2</v>
      </c>
      <c r="AJ10">
        <f t="shared" si="13"/>
        <v>10</v>
      </c>
      <c r="AK10" s="13">
        <f t="shared" si="14"/>
        <v>1.5625E-2</v>
      </c>
      <c r="AL10" s="13">
        <f t="shared" si="15"/>
        <v>0.984375</v>
      </c>
    </row>
    <row r="11" spans="1:38">
      <c r="A11" s="4">
        <f t="shared" si="6"/>
        <v>8</v>
      </c>
      <c r="B11" s="4" t="s">
        <v>12</v>
      </c>
      <c r="C11" s="2">
        <f t="shared" si="7"/>
        <v>36</v>
      </c>
      <c r="D11" s="2">
        <v>0</v>
      </c>
      <c r="E11" s="2">
        <v>0</v>
      </c>
      <c r="F11" s="2">
        <v>1</v>
      </c>
      <c r="G11" s="2">
        <v>0</v>
      </c>
      <c r="H11" s="2">
        <v>0</v>
      </c>
      <c r="I11" s="2">
        <f t="shared" si="0"/>
        <v>1</v>
      </c>
      <c r="J11" s="2">
        <f t="shared" si="8"/>
        <v>6</v>
      </c>
      <c r="K11" s="5">
        <f t="shared" si="1"/>
        <v>9.3749999999999997E-3</v>
      </c>
      <c r="L11" s="5">
        <f t="shared" si="2"/>
        <v>0.99062499999999998</v>
      </c>
      <c r="M11" s="5"/>
      <c r="N11" s="4">
        <f t="shared" si="9"/>
        <v>8</v>
      </c>
      <c r="O11" s="4" t="s">
        <v>12</v>
      </c>
      <c r="P11" s="11">
        <f t="shared" si="16"/>
        <v>100</v>
      </c>
      <c r="Q11" s="4">
        <v>0</v>
      </c>
      <c r="R11" s="4">
        <v>0</v>
      </c>
      <c r="S11" s="20">
        <v>0</v>
      </c>
      <c r="T11" s="4">
        <v>0</v>
      </c>
      <c r="U11" s="4">
        <v>0</v>
      </c>
      <c r="V11" s="4">
        <f t="shared" si="3"/>
        <v>0</v>
      </c>
      <c r="W11">
        <f t="shared" si="10"/>
        <v>2</v>
      </c>
      <c r="X11" s="13">
        <f t="shared" si="4"/>
        <v>3.1250000000000002E-3</v>
      </c>
      <c r="Y11" s="13">
        <f t="shared" si="5"/>
        <v>0.99687499999999996</v>
      </c>
      <c r="AB11" s="4" t="s">
        <v>12</v>
      </c>
      <c r="AC11" s="2">
        <f t="shared" si="11"/>
        <v>13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>
        <f t="shared" si="12"/>
        <v>5</v>
      </c>
      <c r="AJ11">
        <f t="shared" si="13"/>
        <v>15</v>
      </c>
      <c r="AK11" s="13">
        <f t="shared" si="14"/>
        <v>2.34375E-2</v>
      </c>
      <c r="AL11" s="13">
        <f t="shared" si="15"/>
        <v>0.9765625</v>
      </c>
    </row>
    <row r="12" spans="1:38">
      <c r="A12" s="4">
        <f t="shared" si="6"/>
        <v>9</v>
      </c>
      <c r="B12" s="4" t="s">
        <v>13</v>
      </c>
      <c r="C12" s="2">
        <f t="shared" si="7"/>
        <v>38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f t="shared" si="0"/>
        <v>0</v>
      </c>
      <c r="J12" s="2">
        <f t="shared" si="8"/>
        <v>6</v>
      </c>
      <c r="K12" s="5">
        <f t="shared" si="1"/>
        <v>9.3749999999999997E-3</v>
      </c>
      <c r="L12" s="5">
        <f t="shared" si="2"/>
        <v>0.99062499999999998</v>
      </c>
      <c r="M12" s="5"/>
      <c r="N12" s="4">
        <f t="shared" si="9"/>
        <v>9</v>
      </c>
      <c r="O12" s="4" t="s">
        <v>13</v>
      </c>
      <c r="P12" s="11">
        <f t="shared" si="16"/>
        <v>105</v>
      </c>
      <c r="Q12" s="4">
        <v>0</v>
      </c>
      <c r="R12" s="4">
        <v>0</v>
      </c>
      <c r="S12" s="20">
        <v>0</v>
      </c>
      <c r="T12" s="4">
        <v>0</v>
      </c>
      <c r="U12" s="4">
        <v>0</v>
      </c>
      <c r="V12" s="4">
        <f t="shared" si="3"/>
        <v>0</v>
      </c>
      <c r="W12">
        <f t="shared" si="10"/>
        <v>2</v>
      </c>
      <c r="X12" s="13">
        <f t="shared" si="4"/>
        <v>3.1250000000000002E-3</v>
      </c>
      <c r="Y12" s="13">
        <f t="shared" si="5"/>
        <v>0.99687499999999996</v>
      </c>
      <c r="AB12" s="4" t="s">
        <v>13</v>
      </c>
      <c r="AC12" s="2">
        <f t="shared" si="11"/>
        <v>14</v>
      </c>
      <c r="AD12" s="2">
        <v>0</v>
      </c>
      <c r="AE12" s="2">
        <v>1</v>
      </c>
      <c r="AF12" s="2">
        <v>2</v>
      </c>
      <c r="AG12" s="2">
        <v>0</v>
      </c>
      <c r="AH12" s="2">
        <v>0</v>
      </c>
      <c r="AI12">
        <f t="shared" si="12"/>
        <v>3</v>
      </c>
      <c r="AJ12">
        <f t="shared" si="13"/>
        <v>18</v>
      </c>
      <c r="AK12" s="13">
        <f t="shared" si="14"/>
        <v>2.8125000000000001E-2</v>
      </c>
      <c r="AL12" s="13">
        <f t="shared" si="15"/>
        <v>0.97187500000000004</v>
      </c>
    </row>
    <row r="13" spans="1:38">
      <c r="A13" s="4">
        <f t="shared" si="6"/>
        <v>10</v>
      </c>
      <c r="B13" s="4" t="s">
        <v>14</v>
      </c>
      <c r="C13" s="2">
        <f t="shared" si="7"/>
        <v>40</v>
      </c>
      <c r="D13" s="2">
        <v>0</v>
      </c>
      <c r="E13" s="2">
        <v>0</v>
      </c>
      <c r="F13" s="2">
        <v>1</v>
      </c>
      <c r="G13" s="2">
        <v>0</v>
      </c>
      <c r="H13" s="2">
        <v>0</v>
      </c>
      <c r="I13" s="2">
        <f t="shared" si="0"/>
        <v>1</v>
      </c>
      <c r="J13" s="2">
        <f t="shared" si="8"/>
        <v>7</v>
      </c>
      <c r="K13" s="5">
        <f t="shared" si="1"/>
        <v>1.0937499999999999E-2</v>
      </c>
      <c r="L13" s="5">
        <f t="shared" si="2"/>
        <v>0.98906249999999996</v>
      </c>
      <c r="M13" s="5"/>
      <c r="N13" s="4">
        <f t="shared" si="9"/>
        <v>10</v>
      </c>
      <c r="O13" s="4" t="s">
        <v>67</v>
      </c>
      <c r="P13" s="11">
        <f t="shared" si="16"/>
        <v>110</v>
      </c>
      <c r="Q13" s="4">
        <v>0</v>
      </c>
      <c r="R13" s="4">
        <v>0</v>
      </c>
      <c r="S13" s="20">
        <v>0</v>
      </c>
      <c r="T13" s="4">
        <v>0</v>
      </c>
      <c r="U13" s="4">
        <v>0</v>
      </c>
      <c r="V13" s="4">
        <f t="shared" si="3"/>
        <v>0</v>
      </c>
      <c r="W13">
        <f t="shared" si="10"/>
        <v>2</v>
      </c>
      <c r="X13" s="13">
        <f t="shared" si="4"/>
        <v>3.1250000000000002E-3</v>
      </c>
      <c r="Y13" s="13">
        <f t="shared" si="5"/>
        <v>0.99687499999999996</v>
      </c>
      <c r="AB13" s="4" t="s">
        <v>14</v>
      </c>
      <c r="AC13" s="2">
        <f t="shared" si="11"/>
        <v>15</v>
      </c>
      <c r="AD13" s="2">
        <v>1</v>
      </c>
      <c r="AE13" s="2">
        <v>0</v>
      </c>
      <c r="AF13" s="2">
        <v>0</v>
      </c>
      <c r="AG13" s="2">
        <v>2</v>
      </c>
      <c r="AH13" s="2">
        <v>0</v>
      </c>
      <c r="AI13">
        <f t="shared" si="12"/>
        <v>3</v>
      </c>
      <c r="AJ13">
        <f t="shared" si="13"/>
        <v>21</v>
      </c>
      <c r="AK13" s="13">
        <f t="shared" si="14"/>
        <v>3.2812500000000001E-2</v>
      </c>
      <c r="AL13" s="13">
        <f t="shared" si="15"/>
        <v>0.96718749999999998</v>
      </c>
    </row>
    <row r="14" spans="1:38">
      <c r="A14" s="4">
        <f t="shared" si="6"/>
        <v>11</v>
      </c>
      <c r="B14" s="4" t="s">
        <v>15</v>
      </c>
      <c r="C14" s="2">
        <f t="shared" si="7"/>
        <v>42</v>
      </c>
      <c r="D14" s="2">
        <v>0</v>
      </c>
      <c r="E14" s="2">
        <v>1</v>
      </c>
      <c r="F14" s="2">
        <v>0</v>
      </c>
      <c r="G14" s="2">
        <v>0</v>
      </c>
      <c r="H14" s="2">
        <v>0</v>
      </c>
      <c r="I14" s="2">
        <f t="shared" si="0"/>
        <v>1</v>
      </c>
      <c r="J14" s="2">
        <f t="shared" si="8"/>
        <v>8</v>
      </c>
      <c r="K14" s="5">
        <f t="shared" si="1"/>
        <v>1.2500000000000001E-2</v>
      </c>
      <c r="L14" s="5">
        <f t="shared" si="2"/>
        <v>0.98750000000000004</v>
      </c>
      <c r="M14" s="5"/>
      <c r="N14" s="4">
        <f t="shared" si="9"/>
        <v>11</v>
      </c>
      <c r="O14" s="4" t="s">
        <v>68</v>
      </c>
      <c r="P14" s="11">
        <f t="shared" si="16"/>
        <v>115</v>
      </c>
      <c r="Q14" s="4">
        <v>0</v>
      </c>
      <c r="R14" s="4">
        <v>0</v>
      </c>
      <c r="S14" s="20">
        <v>1</v>
      </c>
      <c r="T14" s="4">
        <v>0</v>
      </c>
      <c r="U14" s="4">
        <v>0</v>
      </c>
      <c r="V14" s="4">
        <f t="shared" si="3"/>
        <v>1</v>
      </c>
      <c r="W14">
        <f t="shared" si="10"/>
        <v>3</v>
      </c>
      <c r="X14" s="13">
        <f t="shared" si="4"/>
        <v>4.6874999999999998E-3</v>
      </c>
      <c r="Y14" s="13">
        <f t="shared" si="5"/>
        <v>0.99531250000000004</v>
      </c>
      <c r="AB14" s="4" t="s">
        <v>15</v>
      </c>
      <c r="AC14" s="2">
        <f t="shared" si="11"/>
        <v>16</v>
      </c>
      <c r="AD14" s="2">
        <v>0</v>
      </c>
      <c r="AE14" s="2">
        <v>0</v>
      </c>
      <c r="AF14" s="2">
        <v>1</v>
      </c>
      <c r="AG14" s="2">
        <v>4</v>
      </c>
      <c r="AH14" s="2">
        <v>1</v>
      </c>
      <c r="AI14">
        <f t="shared" si="12"/>
        <v>6</v>
      </c>
      <c r="AJ14">
        <f t="shared" si="13"/>
        <v>27</v>
      </c>
      <c r="AK14" s="13">
        <f t="shared" si="14"/>
        <v>4.2187500000000003E-2</v>
      </c>
      <c r="AL14" s="13">
        <f t="shared" si="15"/>
        <v>0.95781249999999996</v>
      </c>
    </row>
    <row r="15" spans="1:38">
      <c r="A15" s="4">
        <f t="shared" si="6"/>
        <v>12</v>
      </c>
      <c r="B15" s="4" t="s">
        <v>16</v>
      </c>
      <c r="C15" s="2">
        <f t="shared" si="7"/>
        <v>44</v>
      </c>
      <c r="D15" s="2">
        <v>1</v>
      </c>
      <c r="E15" s="2">
        <v>0</v>
      </c>
      <c r="F15" s="2">
        <v>0</v>
      </c>
      <c r="G15" s="2">
        <v>0</v>
      </c>
      <c r="H15" s="2">
        <v>0</v>
      </c>
      <c r="I15" s="2">
        <f t="shared" si="0"/>
        <v>1</v>
      </c>
      <c r="J15" s="2">
        <f t="shared" si="8"/>
        <v>9</v>
      </c>
      <c r="K15" s="5">
        <f t="shared" si="1"/>
        <v>1.40625E-2</v>
      </c>
      <c r="L15" s="5">
        <f t="shared" si="2"/>
        <v>0.98593750000000002</v>
      </c>
      <c r="M15" s="5"/>
      <c r="N15" s="4">
        <f t="shared" si="9"/>
        <v>12</v>
      </c>
      <c r="O15" s="4" t="s">
        <v>69</v>
      </c>
      <c r="P15" s="11">
        <f t="shared" si="16"/>
        <v>120</v>
      </c>
      <c r="Q15" s="4">
        <v>0</v>
      </c>
      <c r="R15" s="4">
        <v>0</v>
      </c>
      <c r="S15" s="20">
        <v>0</v>
      </c>
      <c r="T15" s="4">
        <v>0</v>
      </c>
      <c r="U15" s="4">
        <v>0</v>
      </c>
      <c r="V15" s="4">
        <f t="shared" si="3"/>
        <v>0</v>
      </c>
      <c r="W15">
        <f t="shared" si="10"/>
        <v>3</v>
      </c>
      <c r="X15" s="13">
        <f t="shared" si="4"/>
        <v>4.6874999999999998E-3</v>
      </c>
      <c r="Y15" s="13">
        <f t="shared" si="5"/>
        <v>0.99531250000000004</v>
      </c>
      <c r="AB15" s="4" t="s">
        <v>16</v>
      </c>
      <c r="AC15" s="2">
        <f t="shared" si="11"/>
        <v>17</v>
      </c>
      <c r="AD15" s="2">
        <v>2</v>
      </c>
      <c r="AE15" s="2">
        <v>0</v>
      </c>
      <c r="AF15" s="2">
        <v>0</v>
      </c>
      <c r="AG15" s="2">
        <v>0</v>
      </c>
      <c r="AH15" s="2">
        <v>0</v>
      </c>
      <c r="AI15">
        <f t="shared" si="12"/>
        <v>2</v>
      </c>
      <c r="AJ15">
        <f t="shared" si="13"/>
        <v>29</v>
      </c>
      <c r="AK15" s="13">
        <f t="shared" si="14"/>
        <v>4.5312499999999999E-2</v>
      </c>
      <c r="AL15" s="13">
        <f t="shared" si="15"/>
        <v>0.95468750000000002</v>
      </c>
    </row>
    <row r="16" spans="1:38">
      <c r="A16" s="4">
        <f t="shared" si="6"/>
        <v>13</v>
      </c>
      <c r="B16" s="4" t="s">
        <v>17</v>
      </c>
      <c r="C16" s="2">
        <f t="shared" si="7"/>
        <v>46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f t="shared" si="0"/>
        <v>0</v>
      </c>
      <c r="J16" s="2">
        <f t="shared" si="8"/>
        <v>9</v>
      </c>
      <c r="K16" s="5">
        <f t="shared" si="1"/>
        <v>1.40625E-2</v>
      </c>
      <c r="L16" s="5">
        <f t="shared" si="2"/>
        <v>0.98593750000000002</v>
      </c>
      <c r="M16" s="5"/>
      <c r="N16" s="4">
        <f t="shared" si="9"/>
        <v>13</v>
      </c>
      <c r="O16" s="4" t="s">
        <v>70</v>
      </c>
      <c r="P16" s="11">
        <f t="shared" si="16"/>
        <v>125</v>
      </c>
      <c r="Q16" s="11">
        <v>1</v>
      </c>
      <c r="R16" s="11">
        <v>1</v>
      </c>
      <c r="S16" s="20">
        <v>0</v>
      </c>
      <c r="T16" s="4">
        <v>0</v>
      </c>
      <c r="U16" s="4">
        <v>0</v>
      </c>
      <c r="V16" s="4">
        <f t="shared" si="3"/>
        <v>2</v>
      </c>
      <c r="W16">
        <f t="shared" si="10"/>
        <v>5</v>
      </c>
      <c r="X16" s="13">
        <f t="shared" si="4"/>
        <v>7.8125E-3</v>
      </c>
      <c r="Y16" s="13">
        <f t="shared" si="5"/>
        <v>0.9921875</v>
      </c>
      <c r="AB16" s="4" t="s">
        <v>17</v>
      </c>
      <c r="AC16" s="2">
        <f t="shared" si="11"/>
        <v>18</v>
      </c>
      <c r="AD16" s="2">
        <v>1</v>
      </c>
      <c r="AE16" s="2">
        <v>3</v>
      </c>
      <c r="AF16" s="2">
        <v>0</v>
      </c>
      <c r="AG16" s="2">
        <v>0</v>
      </c>
      <c r="AH16" s="2">
        <v>0</v>
      </c>
      <c r="AI16">
        <f t="shared" si="12"/>
        <v>4</v>
      </c>
      <c r="AJ16">
        <f t="shared" si="13"/>
        <v>33</v>
      </c>
      <c r="AK16" s="13">
        <f t="shared" si="14"/>
        <v>5.1562499999999997E-2</v>
      </c>
      <c r="AL16" s="13">
        <f t="shared" si="15"/>
        <v>0.94843750000000004</v>
      </c>
    </row>
    <row r="17" spans="1:38">
      <c r="A17" s="4">
        <f t="shared" si="6"/>
        <v>14</v>
      </c>
      <c r="B17" s="4" t="s">
        <v>18</v>
      </c>
      <c r="C17" s="2">
        <f t="shared" si="7"/>
        <v>48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f t="shared" si="0"/>
        <v>0</v>
      </c>
      <c r="J17" s="2">
        <f t="shared" si="8"/>
        <v>9</v>
      </c>
      <c r="K17" s="5">
        <f t="shared" si="1"/>
        <v>1.40625E-2</v>
      </c>
      <c r="L17" s="5">
        <f t="shared" si="2"/>
        <v>0.98593750000000002</v>
      </c>
      <c r="M17" s="5"/>
      <c r="N17" s="4">
        <f t="shared" si="9"/>
        <v>14</v>
      </c>
      <c r="O17" s="4" t="s">
        <v>71</v>
      </c>
      <c r="P17" s="11">
        <f t="shared" si="16"/>
        <v>130</v>
      </c>
      <c r="Q17" s="11">
        <v>0</v>
      </c>
      <c r="R17" s="11">
        <v>0</v>
      </c>
      <c r="S17" s="20">
        <v>0</v>
      </c>
      <c r="T17" s="4">
        <v>0</v>
      </c>
      <c r="U17" s="4">
        <v>0</v>
      </c>
      <c r="V17" s="4">
        <f t="shared" si="3"/>
        <v>0</v>
      </c>
      <c r="W17">
        <f t="shared" si="10"/>
        <v>5</v>
      </c>
      <c r="X17" s="13">
        <f t="shared" si="4"/>
        <v>7.8125E-3</v>
      </c>
      <c r="Y17" s="13">
        <f t="shared" si="5"/>
        <v>0.9921875</v>
      </c>
      <c r="AB17" s="4" t="s">
        <v>18</v>
      </c>
      <c r="AC17" s="2">
        <f t="shared" si="11"/>
        <v>19</v>
      </c>
      <c r="AD17" s="2">
        <v>4</v>
      </c>
      <c r="AE17" s="2">
        <v>1</v>
      </c>
      <c r="AF17" s="2">
        <v>1</v>
      </c>
      <c r="AG17" s="2">
        <v>0</v>
      </c>
      <c r="AH17" s="2">
        <v>2</v>
      </c>
      <c r="AI17">
        <f t="shared" si="12"/>
        <v>8</v>
      </c>
      <c r="AJ17">
        <f t="shared" si="13"/>
        <v>41</v>
      </c>
      <c r="AK17" s="13">
        <f t="shared" si="14"/>
        <v>6.4062499999999994E-2</v>
      </c>
      <c r="AL17" s="13">
        <f t="shared" si="15"/>
        <v>0.93593749999999998</v>
      </c>
    </row>
    <row r="18" spans="1:38">
      <c r="A18" s="4">
        <f t="shared" si="6"/>
        <v>15</v>
      </c>
      <c r="B18" s="4" t="s">
        <v>19</v>
      </c>
      <c r="C18" s="2">
        <f>C17+2</f>
        <v>50</v>
      </c>
      <c r="D18" s="2">
        <v>0</v>
      </c>
      <c r="E18" s="2">
        <v>0</v>
      </c>
      <c r="F18" s="2">
        <v>1</v>
      </c>
      <c r="G18" s="2">
        <v>0</v>
      </c>
      <c r="H18" s="2">
        <v>0</v>
      </c>
      <c r="I18" s="2">
        <f t="shared" si="0"/>
        <v>1</v>
      </c>
      <c r="J18" s="2">
        <f t="shared" si="8"/>
        <v>10</v>
      </c>
      <c r="K18" s="5">
        <f t="shared" si="1"/>
        <v>1.5625E-2</v>
      </c>
      <c r="L18" s="5">
        <f t="shared" si="2"/>
        <v>0.984375</v>
      </c>
      <c r="M18" s="5"/>
      <c r="N18" s="4">
        <f t="shared" si="9"/>
        <v>15</v>
      </c>
      <c r="O18" s="4" t="s">
        <v>72</v>
      </c>
      <c r="P18" s="11">
        <f t="shared" si="16"/>
        <v>135</v>
      </c>
      <c r="Q18" s="11">
        <v>0</v>
      </c>
      <c r="R18" s="11">
        <v>0</v>
      </c>
      <c r="S18" s="20">
        <v>0</v>
      </c>
      <c r="T18" s="4">
        <v>0</v>
      </c>
      <c r="U18" s="4">
        <v>0</v>
      </c>
      <c r="V18" s="4">
        <f t="shared" si="3"/>
        <v>0</v>
      </c>
      <c r="W18">
        <f t="shared" si="10"/>
        <v>5</v>
      </c>
      <c r="X18" s="13">
        <f t="shared" si="4"/>
        <v>7.8125E-3</v>
      </c>
      <c r="Y18" s="13">
        <f t="shared" si="5"/>
        <v>0.9921875</v>
      </c>
      <c r="AB18" s="4" t="s">
        <v>19</v>
      </c>
      <c r="AC18" s="2">
        <f t="shared" si="11"/>
        <v>20</v>
      </c>
      <c r="AD18" s="2">
        <v>2</v>
      </c>
      <c r="AE18" s="2">
        <v>1</v>
      </c>
      <c r="AF18" s="2">
        <v>1</v>
      </c>
      <c r="AG18" s="2">
        <v>1</v>
      </c>
      <c r="AH18" s="2">
        <v>3</v>
      </c>
      <c r="AI18">
        <f t="shared" si="12"/>
        <v>8</v>
      </c>
      <c r="AJ18">
        <f t="shared" si="13"/>
        <v>49</v>
      </c>
      <c r="AK18" s="13">
        <f t="shared" si="14"/>
        <v>7.6562500000000006E-2</v>
      </c>
      <c r="AL18" s="13">
        <f t="shared" si="15"/>
        <v>0.92343750000000002</v>
      </c>
    </row>
    <row r="19" spans="1:38">
      <c r="A19" s="4">
        <f t="shared" si="6"/>
        <v>16</v>
      </c>
      <c r="B19" s="4" t="s">
        <v>20</v>
      </c>
      <c r="C19" s="2">
        <f t="shared" si="7"/>
        <v>52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f t="shared" si="0"/>
        <v>0</v>
      </c>
      <c r="J19" s="2">
        <f t="shared" si="8"/>
        <v>10</v>
      </c>
      <c r="K19" s="5">
        <f t="shared" si="1"/>
        <v>1.5625E-2</v>
      </c>
      <c r="L19" s="5">
        <f t="shared" si="2"/>
        <v>0.984375</v>
      </c>
      <c r="M19" s="5"/>
      <c r="N19" s="4">
        <f t="shared" si="9"/>
        <v>16</v>
      </c>
      <c r="O19" s="4" t="s">
        <v>73</v>
      </c>
      <c r="P19" s="11">
        <f t="shared" si="16"/>
        <v>140</v>
      </c>
      <c r="Q19" s="11">
        <v>0</v>
      </c>
      <c r="R19" s="11">
        <v>0</v>
      </c>
      <c r="S19" s="20">
        <v>0</v>
      </c>
      <c r="T19" s="4">
        <v>0</v>
      </c>
      <c r="U19" s="4">
        <v>0</v>
      </c>
      <c r="V19" s="4">
        <f t="shared" si="3"/>
        <v>0</v>
      </c>
      <c r="W19">
        <f t="shared" si="10"/>
        <v>5</v>
      </c>
      <c r="X19" s="13">
        <f t="shared" si="4"/>
        <v>7.8125E-3</v>
      </c>
      <c r="Y19" s="13">
        <f t="shared" si="5"/>
        <v>0.9921875</v>
      </c>
      <c r="AB19" s="4" t="s">
        <v>20</v>
      </c>
      <c r="AC19" s="2">
        <f>AC18+1</f>
        <v>21</v>
      </c>
      <c r="AD19" s="2">
        <v>2</v>
      </c>
      <c r="AE19" s="2">
        <v>3</v>
      </c>
      <c r="AF19" s="2">
        <v>0</v>
      </c>
      <c r="AG19" s="2">
        <v>1</v>
      </c>
      <c r="AH19" s="2">
        <v>0</v>
      </c>
      <c r="AI19">
        <f t="shared" si="12"/>
        <v>6</v>
      </c>
      <c r="AJ19">
        <f t="shared" si="13"/>
        <v>55</v>
      </c>
      <c r="AK19" s="13">
        <f t="shared" si="14"/>
        <v>8.59375E-2</v>
      </c>
      <c r="AL19" s="13">
        <f t="shared" si="15"/>
        <v>0.9140625</v>
      </c>
    </row>
    <row r="20" spans="1:38">
      <c r="A20" s="4">
        <f t="shared" si="6"/>
        <v>17</v>
      </c>
      <c r="B20" s="4" t="s">
        <v>21</v>
      </c>
      <c r="C20" s="2">
        <f t="shared" si="7"/>
        <v>54</v>
      </c>
      <c r="D20" s="2">
        <v>0</v>
      </c>
      <c r="E20" s="2">
        <v>2</v>
      </c>
      <c r="F20" s="2">
        <v>0</v>
      </c>
      <c r="G20" s="2">
        <v>1</v>
      </c>
      <c r="H20" s="2">
        <v>1</v>
      </c>
      <c r="I20" s="2">
        <f t="shared" si="0"/>
        <v>4</v>
      </c>
      <c r="J20" s="2">
        <f t="shared" si="8"/>
        <v>14</v>
      </c>
      <c r="K20" s="5">
        <f t="shared" si="1"/>
        <v>2.1874999999999999E-2</v>
      </c>
      <c r="L20" s="5">
        <f t="shared" si="2"/>
        <v>0.97812500000000002</v>
      </c>
      <c r="M20" s="5"/>
      <c r="N20" s="4">
        <f t="shared" si="9"/>
        <v>17</v>
      </c>
      <c r="O20" s="4" t="s">
        <v>74</v>
      </c>
      <c r="P20" s="11">
        <f t="shared" si="16"/>
        <v>145</v>
      </c>
      <c r="Q20" s="11">
        <v>0</v>
      </c>
      <c r="R20" s="11">
        <v>1</v>
      </c>
      <c r="S20" s="20">
        <v>1</v>
      </c>
      <c r="T20" s="4">
        <v>0</v>
      </c>
      <c r="U20" s="4">
        <v>0</v>
      </c>
      <c r="V20" s="4">
        <f t="shared" si="3"/>
        <v>2</v>
      </c>
      <c r="W20">
        <f t="shared" si="10"/>
        <v>7</v>
      </c>
      <c r="X20" s="13">
        <f t="shared" si="4"/>
        <v>1.0937499999999999E-2</v>
      </c>
      <c r="Y20" s="13">
        <f t="shared" si="5"/>
        <v>0.98906249999999996</v>
      </c>
      <c r="AB20" s="4" t="s">
        <v>21</v>
      </c>
      <c r="AC20" s="2">
        <f t="shared" si="11"/>
        <v>22</v>
      </c>
      <c r="AD20" s="2">
        <v>0</v>
      </c>
      <c r="AE20" s="2">
        <v>1</v>
      </c>
      <c r="AF20" s="2">
        <v>3</v>
      </c>
      <c r="AG20" s="2">
        <v>4</v>
      </c>
      <c r="AH20" s="2">
        <v>8</v>
      </c>
      <c r="AI20">
        <f t="shared" si="12"/>
        <v>16</v>
      </c>
      <c r="AJ20">
        <f t="shared" si="13"/>
        <v>71</v>
      </c>
      <c r="AK20" s="13">
        <f t="shared" si="14"/>
        <v>0.11093749999999999</v>
      </c>
      <c r="AL20" s="13">
        <f t="shared" si="15"/>
        <v>0.88906249999999998</v>
      </c>
    </row>
    <row r="21" spans="1:38">
      <c r="A21" s="4">
        <f t="shared" si="6"/>
        <v>18</v>
      </c>
      <c r="B21" s="4" t="s">
        <v>22</v>
      </c>
      <c r="C21" s="2">
        <f t="shared" si="7"/>
        <v>56</v>
      </c>
      <c r="D21" s="2">
        <v>1</v>
      </c>
      <c r="E21" s="2">
        <v>0</v>
      </c>
      <c r="F21" s="2">
        <v>1</v>
      </c>
      <c r="G21" s="2">
        <v>0</v>
      </c>
      <c r="H21" s="2">
        <v>1</v>
      </c>
      <c r="I21" s="2">
        <f t="shared" si="0"/>
        <v>3</v>
      </c>
      <c r="J21" s="2">
        <f t="shared" si="8"/>
        <v>17</v>
      </c>
      <c r="K21" s="5">
        <f t="shared" si="1"/>
        <v>2.6562499999999999E-2</v>
      </c>
      <c r="L21" s="5">
        <f t="shared" si="2"/>
        <v>0.97343749999999996</v>
      </c>
      <c r="M21" s="5"/>
      <c r="N21" s="4">
        <f t="shared" si="9"/>
        <v>18</v>
      </c>
      <c r="O21" s="4" t="s">
        <v>75</v>
      </c>
      <c r="P21" s="11">
        <f t="shared" si="16"/>
        <v>150</v>
      </c>
      <c r="Q21" s="11">
        <v>0</v>
      </c>
      <c r="R21" s="11">
        <v>0</v>
      </c>
      <c r="S21" s="20">
        <v>1</v>
      </c>
      <c r="T21" s="4">
        <v>0</v>
      </c>
      <c r="U21" s="4">
        <v>0</v>
      </c>
      <c r="V21" s="4">
        <f t="shared" si="3"/>
        <v>1</v>
      </c>
      <c r="W21">
        <f t="shared" si="10"/>
        <v>8</v>
      </c>
      <c r="X21" s="13">
        <f t="shared" si="4"/>
        <v>1.2500000000000001E-2</v>
      </c>
      <c r="Y21" s="13">
        <f t="shared" si="5"/>
        <v>0.98750000000000004</v>
      </c>
      <c r="AB21" s="4" t="s">
        <v>22</v>
      </c>
      <c r="AC21" s="2">
        <f t="shared" si="11"/>
        <v>23</v>
      </c>
      <c r="AD21" s="2">
        <v>1</v>
      </c>
      <c r="AE21" s="2">
        <v>1</v>
      </c>
      <c r="AF21" s="2">
        <v>5</v>
      </c>
      <c r="AG21" s="2">
        <v>0</v>
      </c>
      <c r="AH21" s="2">
        <v>1</v>
      </c>
      <c r="AI21">
        <f t="shared" si="12"/>
        <v>8</v>
      </c>
      <c r="AJ21">
        <f t="shared" si="13"/>
        <v>79</v>
      </c>
      <c r="AK21" s="13">
        <f t="shared" si="14"/>
        <v>0.12343750000000001</v>
      </c>
      <c r="AL21" s="13">
        <f t="shared" si="15"/>
        <v>0.87656250000000002</v>
      </c>
    </row>
    <row r="22" spans="1:38">
      <c r="A22" s="4">
        <f t="shared" si="6"/>
        <v>19</v>
      </c>
      <c r="B22" s="4" t="s">
        <v>23</v>
      </c>
      <c r="C22" s="2">
        <f t="shared" si="7"/>
        <v>58</v>
      </c>
      <c r="D22" s="2">
        <v>1</v>
      </c>
      <c r="E22" s="2">
        <v>0</v>
      </c>
      <c r="F22" s="2">
        <v>0</v>
      </c>
      <c r="G22" s="2">
        <v>1</v>
      </c>
      <c r="H22" s="2">
        <v>0</v>
      </c>
      <c r="I22" s="2">
        <f t="shared" si="0"/>
        <v>2</v>
      </c>
      <c r="J22" s="2">
        <f t="shared" si="8"/>
        <v>19</v>
      </c>
      <c r="K22" s="5">
        <f t="shared" si="1"/>
        <v>2.9687499999999999E-2</v>
      </c>
      <c r="L22" s="5">
        <f t="shared" si="2"/>
        <v>0.97031250000000002</v>
      </c>
      <c r="M22" s="5"/>
      <c r="N22" s="4">
        <f t="shared" si="9"/>
        <v>19</v>
      </c>
      <c r="O22" s="4" t="s">
        <v>76</v>
      </c>
      <c r="P22" s="11">
        <f t="shared" si="16"/>
        <v>155</v>
      </c>
      <c r="Q22" s="11">
        <v>0</v>
      </c>
      <c r="R22" s="11">
        <v>0</v>
      </c>
      <c r="S22" s="20">
        <v>0</v>
      </c>
      <c r="T22" s="4">
        <v>0</v>
      </c>
      <c r="U22" s="4">
        <v>0</v>
      </c>
      <c r="V22" s="4">
        <f t="shared" si="3"/>
        <v>0</v>
      </c>
      <c r="W22">
        <f t="shared" si="10"/>
        <v>8</v>
      </c>
      <c r="X22" s="13">
        <f t="shared" si="4"/>
        <v>1.2500000000000001E-2</v>
      </c>
      <c r="Y22" s="13">
        <f t="shared" si="5"/>
        <v>0.98750000000000004</v>
      </c>
      <c r="AB22" s="4" t="s">
        <v>23</v>
      </c>
      <c r="AC22" s="2">
        <f t="shared" si="11"/>
        <v>24</v>
      </c>
      <c r="AD22" s="2">
        <v>4</v>
      </c>
      <c r="AE22" s="2">
        <v>2</v>
      </c>
      <c r="AF22" s="2">
        <v>1</v>
      </c>
      <c r="AG22" s="2">
        <v>1</v>
      </c>
      <c r="AH22" s="2">
        <v>0</v>
      </c>
      <c r="AI22">
        <f t="shared" si="12"/>
        <v>8</v>
      </c>
      <c r="AJ22">
        <f t="shared" si="13"/>
        <v>87</v>
      </c>
      <c r="AK22" s="13">
        <f t="shared" si="14"/>
        <v>0.13593749999999999</v>
      </c>
      <c r="AL22" s="13">
        <f t="shared" si="15"/>
        <v>0.86406249999999996</v>
      </c>
    </row>
    <row r="23" spans="1:38">
      <c r="A23" s="4">
        <f t="shared" si="6"/>
        <v>20</v>
      </c>
      <c r="B23" s="4" t="s">
        <v>24</v>
      </c>
      <c r="C23" s="2">
        <f t="shared" si="7"/>
        <v>60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f t="shared" si="0"/>
        <v>0</v>
      </c>
      <c r="J23" s="2">
        <f t="shared" si="8"/>
        <v>19</v>
      </c>
      <c r="K23" s="5">
        <f t="shared" si="1"/>
        <v>2.9687499999999999E-2</v>
      </c>
      <c r="L23" s="5">
        <f t="shared" si="2"/>
        <v>0.97031250000000002</v>
      </c>
      <c r="M23" s="5"/>
      <c r="N23" s="4">
        <f t="shared" si="9"/>
        <v>20</v>
      </c>
      <c r="O23" s="4" t="s">
        <v>77</v>
      </c>
      <c r="P23" s="11">
        <f t="shared" si="16"/>
        <v>160</v>
      </c>
      <c r="Q23" s="11">
        <v>0</v>
      </c>
      <c r="R23" s="11">
        <v>0</v>
      </c>
      <c r="S23" s="20">
        <v>0</v>
      </c>
      <c r="T23" s="4">
        <v>0</v>
      </c>
      <c r="U23" s="4">
        <v>0</v>
      </c>
      <c r="V23" s="4">
        <f t="shared" si="3"/>
        <v>0</v>
      </c>
      <c r="W23">
        <f t="shared" si="10"/>
        <v>8</v>
      </c>
      <c r="X23" s="13">
        <f t="shared" si="4"/>
        <v>1.2500000000000001E-2</v>
      </c>
      <c r="Y23" s="13">
        <f t="shared" si="5"/>
        <v>0.98750000000000004</v>
      </c>
      <c r="AB23" s="4" t="s">
        <v>24</v>
      </c>
      <c r="AC23" s="2">
        <f t="shared" si="11"/>
        <v>25</v>
      </c>
      <c r="AD23" s="2">
        <v>3</v>
      </c>
      <c r="AE23" s="2">
        <v>0</v>
      </c>
      <c r="AF23" s="2">
        <v>5</v>
      </c>
      <c r="AG23" s="2">
        <v>1</v>
      </c>
      <c r="AH23" s="2">
        <v>6</v>
      </c>
      <c r="AI23">
        <f t="shared" si="12"/>
        <v>15</v>
      </c>
      <c r="AJ23">
        <f t="shared" si="13"/>
        <v>102</v>
      </c>
      <c r="AK23" s="13">
        <f t="shared" si="14"/>
        <v>0.15937499999999999</v>
      </c>
      <c r="AL23" s="13">
        <f t="shared" si="15"/>
        <v>0.84062499999999996</v>
      </c>
    </row>
    <row r="24" spans="1:38">
      <c r="A24" s="4">
        <f t="shared" si="6"/>
        <v>21</v>
      </c>
      <c r="B24" s="4" t="s">
        <v>25</v>
      </c>
      <c r="C24" s="2">
        <f t="shared" si="7"/>
        <v>62</v>
      </c>
      <c r="D24" s="2">
        <v>0</v>
      </c>
      <c r="E24" s="2">
        <v>0</v>
      </c>
      <c r="F24" s="2">
        <v>1</v>
      </c>
      <c r="G24" s="2">
        <v>1</v>
      </c>
      <c r="H24" s="2">
        <v>0</v>
      </c>
      <c r="I24" s="2">
        <f t="shared" si="0"/>
        <v>2</v>
      </c>
      <c r="J24" s="2">
        <f t="shared" si="8"/>
        <v>21</v>
      </c>
      <c r="K24" s="5">
        <f t="shared" si="1"/>
        <v>3.2812500000000001E-2</v>
      </c>
      <c r="L24" s="5">
        <f t="shared" si="2"/>
        <v>0.96718749999999998</v>
      </c>
      <c r="M24" s="5"/>
      <c r="N24" s="4">
        <f t="shared" si="9"/>
        <v>21</v>
      </c>
      <c r="O24" s="4" t="s">
        <v>78</v>
      </c>
      <c r="P24" s="11">
        <f t="shared" si="16"/>
        <v>165</v>
      </c>
      <c r="Q24" s="11">
        <v>0</v>
      </c>
      <c r="R24" s="11">
        <v>0</v>
      </c>
      <c r="S24" s="20">
        <v>0</v>
      </c>
      <c r="T24" s="4">
        <v>0</v>
      </c>
      <c r="U24" s="4">
        <v>0</v>
      </c>
      <c r="V24" s="4">
        <f t="shared" si="3"/>
        <v>0</v>
      </c>
      <c r="W24">
        <f t="shared" si="10"/>
        <v>8</v>
      </c>
      <c r="X24" s="13">
        <f t="shared" si="4"/>
        <v>1.2500000000000001E-2</v>
      </c>
      <c r="Y24" s="13">
        <f t="shared" si="5"/>
        <v>0.98750000000000004</v>
      </c>
      <c r="AB24" s="4" t="s">
        <v>25</v>
      </c>
      <c r="AC24" s="2">
        <f t="shared" si="11"/>
        <v>26</v>
      </c>
      <c r="AD24" s="2">
        <v>0</v>
      </c>
      <c r="AE24" s="2">
        <v>8</v>
      </c>
      <c r="AF24" s="2">
        <v>2</v>
      </c>
      <c r="AG24" s="2">
        <v>5</v>
      </c>
      <c r="AH24" s="2">
        <v>0</v>
      </c>
      <c r="AI24">
        <f t="shared" si="12"/>
        <v>15</v>
      </c>
      <c r="AJ24">
        <f t="shared" si="13"/>
        <v>117</v>
      </c>
      <c r="AK24" s="13">
        <f t="shared" si="14"/>
        <v>0.18281249999999999</v>
      </c>
      <c r="AL24" s="13">
        <f t="shared" si="15"/>
        <v>0.81718749999999996</v>
      </c>
    </row>
    <row r="25" spans="1:38">
      <c r="A25" s="4">
        <f t="shared" si="6"/>
        <v>22</v>
      </c>
      <c r="B25" s="4" t="s">
        <v>26</v>
      </c>
      <c r="C25" s="2">
        <f t="shared" si="7"/>
        <v>64</v>
      </c>
      <c r="D25" s="2">
        <v>1</v>
      </c>
      <c r="E25" s="2">
        <v>0</v>
      </c>
      <c r="F25" s="2">
        <v>0</v>
      </c>
      <c r="G25" s="2">
        <v>1</v>
      </c>
      <c r="H25" s="2">
        <v>0</v>
      </c>
      <c r="I25" s="2">
        <f t="shared" si="0"/>
        <v>2</v>
      </c>
      <c r="J25" s="2">
        <f t="shared" si="8"/>
        <v>23</v>
      </c>
      <c r="K25" s="5">
        <f t="shared" si="1"/>
        <v>3.5937499999999997E-2</v>
      </c>
      <c r="L25" s="5">
        <f t="shared" si="2"/>
        <v>0.96406250000000004</v>
      </c>
      <c r="M25" s="5"/>
      <c r="N25" s="4">
        <f t="shared" si="9"/>
        <v>22</v>
      </c>
      <c r="O25" s="4" t="s">
        <v>79</v>
      </c>
      <c r="P25" s="11">
        <f t="shared" si="16"/>
        <v>170</v>
      </c>
      <c r="Q25" s="11">
        <v>0</v>
      </c>
      <c r="R25" s="11">
        <v>0</v>
      </c>
      <c r="S25" s="20">
        <v>1</v>
      </c>
      <c r="T25" s="4">
        <v>0</v>
      </c>
      <c r="U25" s="4">
        <v>0</v>
      </c>
      <c r="V25" s="4">
        <f t="shared" si="3"/>
        <v>1</v>
      </c>
      <c r="W25">
        <f t="shared" si="10"/>
        <v>9</v>
      </c>
      <c r="X25" s="13">
        <f t="shared" si="4"/>
        <v>1.40625E-2</v>
      </c>
      <c r="Y25" s="13">
        <f t="shared" si="5"/>
        <v>0.98593750000000002</v>
      </c>
      <c r="AB25" s="4" t="s">
        <v>26</v>
      </c>
      <c r="AC25" s="2">
        <f t="shared" si="11"/>
        <v>27</v>
      </c>
      <c r="AD25" s="2">
        <v>2</v>
      </c>
      <c r="AE25" s="2">
        <v>0</v>
      </c>
      <c r="AF25" s="2">
        <v>4</v>
      </c>
      <c r="AG25" s="2">
        <v>5</v>
      </c>
      <c r="AH25" s="2">
        <v>3</v>
      </c>
      <c r="AI25">
        <f t="shared" si="12"/>
        <v>14</v>
      </c>
      <c r="AJ25">
        <f t="shared" si="13"/>
        <v>131</v>
      </c>
      <c r="AK25" s="13">
        <f t="shared" si="14"/>
        <v>0.20468749999999999</v>
      </c>
      <c r="AL25" s="13">
        <f t="shared" si="15"/>
        <v>0.79531249999999998</v>
      </c>
    </row>
    <row r="26" spans="1:38">
      <c r="A26" s="4">
        <f t="shared" si="6"/>
        <v>23</v>
      </c>
      <c r="B26" s="4" t="s">
        <v>27</v>
      </c>
      <c r="C26" s="2">
        <f t="shared" si="7"/>
        <v>66</v>
      </c>
      <c r="D26" s="2">
        <v>0</v>
      </c>
      <c r="E26" s="2">
        <v>0</v>
      </c>
      <c r="F26" s="2">
        <v>0</v>
      </c>
      <c r="G26" s="2">
        <v>0</v>
      </c>
      <c r="H26" s="2">
        <v>2</v>
      </c>
      <c r="I26" s="2">
        <f t="shared" si="0"/>
        <v>2</v>
      </c>
      <c r="J26" s="2">
        <f t="shared" si="8"/>
        <v>25</v>
      </c>
      <c r="K26" s="5">
        <f t="shared" si="1"/>
        <v>3.90625E-2</v>
      </c>
      <c r="L26" s="5">
        <f t="shared" si="2"/>
        <v>0.9609375</v>
      </c>
      <c r="M26" s="5"/>
      <c r="N26" s="4">
        <f t="shared" si="9"/>
        <v>23</v>
      </c>
      <c r="O26" s="4" t="s">
        <v>80</v>
      </c>
      <c r="P26" s="11">
        <f t="shared" si="16"/>
        <v>175</v>
      </c>
      <c r="Q26" s="11">
        <v>0</v>
      </c>
      <c r="R26" s="11">
        <v>0</v>
      </c>
      <c r="S26" s="20">
        <v>0</v>
      </c>
      <c r="T26" s="4">
        <v>0</v>
      </c>
      <c r="U26" s="4">
        <v>0</v>
      </c>
      <c r="V26" s="4">
        <f t="shared" si="3"/>
        <v>0</v>
      </c>
      <c r="W26">
        <f t="shared" si="10"/>
        <v>9</v>
      </c>
      <c r="X26" s="13">
        <f t="shared" si="4"/>
        <v>1.40625E-2</v>
      </c>
      <c r="Y26" s="13">
        <f t="shared" si="5"/>
        <v>0.98593750000000002</v>
      </c>
      <c r="AB26" s="4" t="s">
        <v>27</v>
      </c>
      <c r="AC26" s="2">
        <f t="shared" si="11"/>
        <v>28</v>
      </c>
      <c r="AD26" s="2">
        <v>2</v>
      </c>
      <c r="AE26" s="2">
        <v>3</v>
      </c>
      <c r="AF26" s="2">
        <v>3</v>
      </c>
      <c r="AG26" s="2">
        <v>6</v>
      </c>
      <c r="AH26" s="2">
        <v>0</v>
      </c>
      <c r="AI26">
        <f t="shared" si="12"/>
        <v>14</v>
      </c>
      <c r="AJ26">
        <f t="shared" si="13"/>
        <v>145</v>
      </c>
      <c r="AK26" s="13">
        <f t="shared" si="14"/>
        <v>0.2265625</v>
      </c>
      <c r="AL26" s="13">
        <f t="shared" si="15"/>
        <v>0.7734375</v>
      </c>
    </row>
    <row r="27" spans="1:38">
      <c r="A27" s="4">
        <f t="shared" si="6"/>
        <v>24</v>
      </c>
      <c r="B27" s="4" t="s">
        <v>28</v>
      </c>
      <c r="C27" s="2">
        <f t="shared" si="7"/>
        <v>68</v>
      </c>
      <c r="D27" s="2">
        <v>0</v>
      </c>
      <c r="E27" s="2">
        <v>1</v>
      </c>
      <c r="F27" s="2">
        <v>0</v>
      </c>
      <c r="G27" s="2">
        <v>0</v>
      </c>
      <c r="H27" s="2">
        <v>0</v>
      </c>
      <c r="I27" s="2">
        <f t="shared" si="0"/>
        <v>1</v>
      </c>
      <c r="J27" s="2">
        <f t="shared" si="8"/>
        <v>26</v>
      </c>
      <c r="K27" s="5">
        <f t="shared" si="1"/>
        <v>4.0625000000000001E-2</v>
      </c>
      <c r="L27" s="5">
        <f t="shared" si="2"/>
        <v>0.95937499999999998</v>
      </c>
      <c r="M27" s="5"/>
      <c r="N27" s="4">
        <f t="shared" si="9"/>
        <v>24</v>
      </c>
      <c r="O27" s="4" t="s">
        <v>81</v>
      </c>
      <c r="P27" s="11">
        <f t="shared" si="16"/>
        <v>180</v>
      </c>
      <c r="Q27" s="11">
        <v>0</v>
      </c>
      <c r="R27" s="11">
        <v>0</v>
      </c>
      <c r="S27" s="20">
        <v>0</v>
      </c>
      <c r="T27" s="4">
        <v>0</v>
      </c>
      <c r="U27" s="4">
        <v>0</v>
      </c>
      <c r="V27" s="4">
        <f t="shared" si="3"/>
        <v>0</v>
      </c>
      <c r="W27">
        <f t="shared" si="10"/>
        <v>9</v>
      </c>
      <c r="X27" s="13">
        <f t="shared" si="4"/>
        <v>1.40625E-2</v>
      </c>
      <c r="Y27" s="13">
        <f t="shared" si="5"/>
        <v>0.98593750000000002</v>
      </c>
      <c r="AB27" s="4" t="s">
        <v>28</v>
      </c>
      <c r="AC27" s="2">
        <f t="shared" si="11"/>
        <v>29</v>
      </c>
      <c r="AD27" s="2">
        <v>6</v>
      </c>
      <c r="AE27" s="2">
        <v>0</v>
      </c>
      <c r="AF27" s="2">
        <v>2</v>
      </c>
      <c r="AG27" s="2">
        <v>2</v>
      </c>
      <c r="AH27" s="2">
        <v>2</v>
      </c>
      <c r="AI27">
        <f t="shared" si="12"/>
        <v>12</v>
      </c>
      <c r="AJ27">
        <f t="shared" si="13"/>
        <v>157</v>
      </c>
      <c r="AK27" s="13">
        <f t="shared" si="14"/>
        <v>0.24531249999999999</v>
      </c>
      <c r="AL27" s="13">
        <f t="shared" si="15"/>
        <v>0.75468749999999996</v>
      </c>
    </row>
    <row r="28" spans="1:38" ht="16.8" thickBot="1">
      <c r="A28" s="4">
        <f t="shared" si="6"/>
        <v>25</v>
      </c>
      <c r="B28" s="4" t="s">
        <v>29</v>
      </c>
      <c r="C28" s="2">
        <f t="shared" si="7"/>
        <v>70</v>
      </c>
      <c r="D28" s="2">
        <v>1</v>
      </c>
      <c r="E28" s="2">
        <v>0</v>
      </c>
      <c r="F28" s="2">
        <v>1</v>
      </c>
      <c r="G28" s="2">
        <v>0</v>
      </c>
      <c r="H28" s="2">
        <v>0</v>
      </c>
      <c r="I28" s="2">
        <f t="shared" si="0"/>
        <v>2</v>
      </c>
      <c r="J28" s="2">
        <f t="shared" si="8"/>
        <v>28</v>
      </c>
      <c r="K28" s="5">
        <f t="shared" si="1"/>
        <v>4.3749999999999997E-2</v>
      </c>
      <c r="L28" s="5">
        <f t="shared" si="2"/>
        <v>0.95625000000000004</v>
      </c>
      <c r="M28" s="5"/>
      <c r="N28" s="4">
        <f t="shared" si="9"/>
        <v>25</v>
      </c>
      <c r="O28" s="4" t="s">
        <v>82</v>
      </c>
      <c r="P28" s="11">
        <f t="shared" si="16"/>
        <v>185</v>
      </c>
      <c r="Q28" s="11">
        <v>2</v>
      </c>
      <c r="R28" s="11">
        <v>1</v>
      </c>
      <c r="S28" s="20">
        <v>1</v>
      </c>
      <c r="T28" s="4">
        <v>0</v>
      </c>
      <c r="U28" s="4">
        <v>0</v>
      </c>
      <c r="V28" s="4">
        <f t="shared" si="3"/>
        <v>4</v>
      </c>
      <c r="W28">
        <f t="shared" si="10"/>
        <v>13</v>
      </c>
      <c r="X28" s="13">
        <f t="shared" si="4"/>
        <v>2.0312500000000001E-2</v>
      </c>
      <c r="Y28" s="13">
        <f t="shared" si="5"/>
        <v>0.97968750000000004</v>
      </c>
      <c r="AB28" s="15" t="s">
        <v>29</v>
      </c>
      <c r="AC28" s="16">
        <f t="shared" si="11"/>
        <v>30</v>
      </c>
      <c r="AD28" s="8">
        <v>14</v>
      </c>
      <c r="AE28" s="8">
        <v>12</v>
      </c>
      <c r="AF28" s="8">
        <v>15</v>
      </c>
      <c r="AG28" s="8">
        <v>17</v>
      </c>
      <c r="AH28" s="8">
        <v>11</v>
      </c>
      <c r="AI28">
        <f t="shared" si="12"/>
        <v>69</v>
      </c>
      <c r="AJ28">
        <f t="shared" si="13"/>
        <v>226</v>
      </c>
      <c r="AK28" s="13">
        <f t="shared" si="14"/>
        <v>0.35312500000000002</v>
      </c>
      <c r="AL28" s="13">
        <f t="shared" si="15"/>
        <v>0.64687499999999998</v>
      </c>
    </row>
    <row r="29" spans="1:38" ht="16.8" thickTop="1">
      <c r="A29" s="4">
        <f t="shared" si="6"/>
        <v>26</v>
      </c>
      <c r="B29" s="4" t="s">
        <v>30</v>
      </c>
      <c r="C29" s="2">
        <f t="shared" si="7"/>
        <v>72</v>
      </c>
      <c r="D29" s="2">
        <v>1</v>
      </c>
      <c r="E29" s="2">
        <v>0</v>
      </c>
      <c r="F29" s="2">
        <v>0</v>
      </c>
      <c r="G29" s="2">
        <v>2</v>
      </c>
      <c r="H29" s="2">
        <v>0</v>
      </c>
      <c r="I29" s="2">
        <f t="shared" si="0"/>
        <v>3</v>
      </c>
      <c r="J29" s="2">
        <f t="shared" si="8"/>
        <v>31</v>
      </c>
      <c r="K29" s="5">
        <f t="shared" si="1"/>
        <v>4.8437500000000001E-2</v>
      </c>
      <c r="L29" s="5">
        <f t="shared" si="2"/>
        <v>0.95156249999999998</v>
      </c>
      <c r="M29" s="5"/>
      <c r="N29" s="4">
        <f t="shared" si="9"/>
        <v>26</v>
      </c>
      <c r="O29" s="4" t="s">
        <v>83</v>
      </c>
      <c r="P29" s="11">
        <f t="shared" si="16"/>
        <v>190</v>
      </c>
      <c r="Q29" s="11">
        <v>0</v>
      </c>
      <c r="R29" s="11">
        <v>0</v>
      </c>
      <c r="S29" s="20">
        <v>0</v>
      </c>
      <c r="T29" s="4">
        <v>0</v>
      </c>
      <c r="U29" s="4">
        <v>0</v>
      </c>
      <c r="V29" s="4">
        <f t="shared" si="3"/>
        <v>0</v>
      </c>
      <c r="W29">
        <f t="shared" si="10"/>
        <v>13</v>
      </c>
      <c r="X29" s="13">
        <f t="shared" si="4"/>
        <v>2.0312500000000001E-2</v>
      </c>
      <c r="Y29" s="13">
        <f t="shared" si="5"/>
        <v>0.97968750000000004</v>
      </c>
      <c r="AB29" s="4" t="s">
        <v>30</v>
      </c>
      <c r="AC29" s="2">
        <f>AC28+5</f>
        <v>35</v>
      </c>
      <c r="AD29" s="9">
        <v>17</v>
      </c>
      <c r="AE29" s="9">
        <v>15</v>
      </c>
      <c r="AF29" s="9">
        <v>9</v>
      </c>
      <c r="AG29" s="9">
        <v>13</v>
      </c>
      <c r="AH29" s="9">
        <v>14</v>
      </c>
      <c r="AI29">
        <f t="shared" si="12"/>
        <v>68</v>
      </c>
      <c r="AJ29">
        <f t="shared" si="13"/>
        <v>294</v>
      </c>
      <c r="AK29" s="13">
        <f t="shared" si="14"/>
        <v>0.45937499999999998</v>
      </c>
      <c r="AL29" s="13">
        <f t="shared" si="15"/>
        <v>0.54062500000000002</v>
      </c>
    </row>
    <row r="30" spans="1:38">
      <c r="A30" s="4">
        <f t="shared" si="6"/>
        <v>27</v>
      </c>
      <c r="B30" s="4" t="s">
        <v>31</v>
      </c>
      <c r="C30" s="2">
        <f t="shared" si="7"/>
        <v>74</v>
      </c>
      <c r="D30" s="2">
        <v>0</v>
      </c>
      <c r="E30" s="2">
        <v>1</v>
      </c>
      <c r="F30" s="2">
        <v>1</v>
      </c>
      <c r="G30" s="2">
        <v>0</v>
      </c>
      <c r="H30" s="2">
        <v>0</v>
      </c>
      <c r="I30" s="2">
        <f t="shared" si="0"/>
        <v>2</v>
      </c>
      <c r="J30" s="2">
        <f t="shared" si="8"/>
        <v>33</v>
      </c>
      <c r="K30" s="5">
        <f t="shared" si="1"/>
        <v>5.1562499999999997E-2</v>
      </c>
      <c r="L30" s="5">
        <f t="shared" si="2"/>
        <v>0.94843750000000004</v>
      </c>
      <c r="M30" s="5"/>
      <c r="N30" s="4">
        <f t="shared" si="9"/>
        <v>27</v>
      </c>
      <c r="O30" s="4" t="s">
        <v>84</v>
      </c>
      <c r="P30" s="11">
        <f t="shared" si="16"/>
        <v>195</v>
      </c>
      <c r="Q30" s="11">
        <v>0</v>
      </c>
      <c r="R30" s="11">
        <v>0</v>
      </c>
      <c r="S30" s="20">
        <v>1</v>
      </c>
      <c r="T30" s="4">
        <v>0</v>
      </c>
      <c r="U30" s="4">
        <v>0</v>
      </c>
      <c r="V30" s="4">
        <f t="shared" si="3"/>
        <v>1</v>
      </c>
      <c r="W30">
        <f t="shared" si="10"/>
        <v>14</v>
      </c>
      <c r="X30" s="13">
        <f t="shared" si="4"/>
        <v>2.1874999999999999E-2</v>
      </c>
      <c r="Y30" s="13">
        <f t="shared" si="5"/>
        <v>0.97812500000000002</v>
      </c>
      <c r="AB30" s="4" t="s">
        <v>31</v>
      </c>
      <c r="AC30" s="2">
        <f>AC29+5</f>
        <v>40</v>
      </c>
      <c r="AD30" s="2">
        <v>13</v>
      </c>
      <c r="AE30" s="9">
        <v>11</v>
      </c>
      <c r="AF30" s="9">
        <v>8</v>
      </c>
      <c r="AG30" s="9">
        <v>13</v>
      </c>
      <c r="AH30" s="2">
        <v>6</v>
      </c>
      <c r="AI30">
        <f t="shared" si="12"/>
        <v>51</v>
      </c>
      <c r="AJ30">
        <f t="shared" si="13"/>
        <v>345</v>
      </c>
      <c r="AK30" s="13">
        <f t="shared" si="14"/>
        <v>0.5390625</v>
      </c>
      <c r="AL30" s="13">
        <f t="shared" si="15"/>
        <v>0.4609375</v>
      </c>
    </row>
    <row r="31" spans="1:38">
      <c r="A31" s="4">
        <f t="shared" si="6"/>
        <v>28</v>
      </c>
      <c r="B31" s="4" t="s">
        <v>32</v>
      </c>
      <c r="C31" s="2">
        <f t="shared" si="7"/>
        <v>76</v>
      </c>
      <c r="D31" s="2">
        <v>2</v>
      </c>
      <c r="E31" s="2">
        <v>0</v>
      </c>
      <c r="F31" s="2">
        <v>0</v>
      </c>
      <c r="G31" s="2"/>
      <c r="H31" s="2">
        <v>0</v>
      </c>
      <c r="I31" s="2">
        <f t="shared" si="0"/>
        <v>2</v>
      </c>
      <c r="J31" s="2">
        <f t="shared" si="8"/>
        <v>35</v>
      </c>
      <c r="K31" s="5">
        <f t="shared" si="1"/>
        <v>5.46875E-2</v>
      </c>
      <c r="L31" s="5">
        <f t="shared" si="2"/>
        <v>0.9453125</v>
      </c>
      <c r="M31" s="5"/>
      <c r="N31" s="4">
        <f t="shared" si="9"/>
        <v>28</v>
      </c>
      <c r="O31" s="4" t="s">
        <v>85</v>
      </c>
      <c r="P31" s="11">
        <f t="shared" si="16"/>
        <v>200</v>
      </c>
      <c r="Q31" s="11">
        <v>0</v>
      </c>
      <c r="R31" s="11">
        <v>1</v>
      </c>
      <c r="S31" s="20">
        <v>0</v>
      </c>
      <c r="T31" s="4">
        <v>0</v>
      </c>
      <c r="U31" s="4">
        <v>0</v>
      </c>
      <c r="V31" s="4">
        <f t="shared" si="3"/>
        <v>1</v>
      </c>
      <c r="W31">
        <f t="shared" si="10"/>
        <v>15</v>
      </c>
      <c r="X31" s="13">
        <f t="shared" si="4"/>
        <v>2.34375E-2</v>
      </c>
      <c r="Y31" s="13">
        <f t="shared" si="5"/>
        <v>0.9765625</v>
      </c>
      <c r="AB31" s="4" t="s">
        <v>32</v>
      </c>
      <c r="AC31" s="2">
        <f t="shared" ref="AC31:AC44" si="17">AC30+5</f>
        <v>45</v>
      </c>
      <c r="AD31" s="2">
        <v>9</v>
      </c>
      <c r="AE31" s="9">
        <v>18</v>
      </c>
      <c r="AF31" s="9">
        <v>11</v>
      </c>
      <c r="AG31" s="9">
        <v>7</v>
      </c>
      <c r="AH31" s="2">
        <v>8</v>
      </c>
      <c r="AI31">
        <f t="shared" si="12"/>
        <v>53</v>
      </c>
      <c r="AJ31">
        <f t="shared" si="13"/>
        <v>398</v>
      </c>
      <c r="AK31" s="13">
        <f t="shared" si="14"/>
        <v>0.62187499999999996</v>
      </c>
      <c r="AL31" s="13">
        <f t="shared" si="15"/>
        <v>0.37812500000000004</v>
      </c>
    </row>
    <row r="32" spans="1:38">
      <c r="A32" s="4">
        <f t="shared" si="6"/>
        <v>29</v>
      </c>
      <c r="B32" s="4" t="s">
        <v>33</v>
      </c>
      <c r="C32" s="2">
        <f>C31+2</f>
        <v>78</v>
      </c>
      <c r="D32" s="2">
        <v>2</v>
      </c>
      <c r="E32" s="2">
        <v>1</v>
      </c>
      <c r="F32" s="2">
        <v>0</v>
      </c>
      <c r="G32" s="2">
        <v>1</v>
      </c>
      <c r="H32" s="2">
        <v>1</v>
      </c>
      <c r="I32" s="2">
        <f t="shared" si="0"/>
        <v>5</v>
      </c>
      <c r="J32" s="2">
        <f t="shared" si="8"/>
        <v>40</v>
      </c>
      <c r="K32" s="5">
        <f t="shared" si="1"/>
        <v>6.25E-2</v>
      </c>
      <c r="L32" s="5">
        <f t="shared" si="2"/>
        <v>0.9375</v>
      </c>
      <c r="M32" s="5"/>
      <c r="N32" s="4">
        <f t="shared" si="9"/>
        <v>29</v>
      </c>
      <c r="O32" s="4" t="s">
        <v>86</v>
      </c>
      <c r="P32" s="11">
        <f t="shared" si="16"/>
        <v>205</v>
      </c>
      <c r="Q32" s="11">
        <v>2</v>
      </c>
      <c r="R32" s="11">
        <v>0</v>
      </c>
      <c r="S32" s="20">
        <v>0</v>
      </c>
      <c r="T32" s="4">
        <v>0</v>
      </c>
      <c r="U32" s="4">
        <v>0</v>
      </c>
      <c r="V32" s="4">
        <f t="shared" si="3"/>
        <v>2</v>
      </c>
      <c r="W32">
        <f t="shared" si="10"/>
        <v>17</v>
      </c>
      <c r="X32" s="13">
        <f t="shared" si="4"/>
        <v>2.6562499999999999E-2</v>
      </c>
      <c r="Y32" s="13">
        <f t="shared" si="5"/>
        <v>0.97343749999999996</v>
      </c>
      <c r="AB32" s="4" t="s">
        <v>33</v>
      </c>
      <c r="AC32" s="2">
        <f t="shared" si="17"/>
        <v>50</v>
      </c>
      <c r="AD32" s="2">
        <v>7</v>
      </c>
      <c r="AE32" s="2">
        <v>11</v>
      </c>
      <c r="AF32" s="2">
        <v>7</v>
      </c>
      <c r="AG32" s="9">
        <v>10</v>
      </c>
      <c r="AH32" s="2">
        <v>14</v>
      </c>
      <c r="AI32">
        <f t="shared" si="12"/>
        <v>49</v>
      </c>
      <c r="AJ32">
        <f t="shared" si="13"/>
        <v>447</v>
      </c>
      <c r="AK32" s="13">
        <f t="shared" si="14"/>
        <v>0.69843750000000004</v>
      </c>
      <c r="AL32" s="13">
        <f t="shared" si="15"/>
        <v>0.30156249999999996</v>
      </c>
    </row>
    <row r="33" spans="1:38">
      <c r="A33" s="4">
        <f t="shared" si="6"/>
        <v>30</v>
      </c>
      <c r="B33" s="4" t="s">
        <v>34</v>
      </c>
      <c r="C33" s="2">
        <f t="shared" si="7"/>
        <v>80</v>
      </c>
      <c r="D33" s="2">
        <v>1</v>
      </c>
      <c r="E33" s="2">
        <v>1</v>
      </c>
      <c r="F33" s="2">
        <v>0</v>
      </c>
      <c r="G33" s="2">
        <v>0</v>
      </c>
      <c r="H33" s="2">
        <v>0</v>
      </c>
      <c r="I33" s="2">
        <f t="shared" si="0"/>
        <v>2</v>
      </c>
      <c r="J33" s="2">
        <f t="shared" si="8"/>
        <v>42</v>
      </c>
      <c r="K33" s="5">
        <f t="shared" si="1"/>
        <v>6.5625000000000003E-2</v>
      </c>
      <c r="L33" s="5">
        <f t="shared" si="2"/>
        <v>0.93437499999999996</v>
      </c>
      <c r="M33" s="5"/>
      <c r="N33" s="4">
        <f t="shared" si="9"/>
        <v>30</v>
      </c>
      <c r="O33" s="4" t="s">
        <v>87</v>
      </c>
      <c r="P33" s="11">
        <f t="shared" si="16"/>
        <v>210</v>
      </c>
      <c r="Q33" s="11">
        <v>0</v>
      </c>
      <c r="R33" s="11">
        <v>2</v>
      </c>
      <c r="S33" s="20">
        <v>0</v>
      </c>
      <c r="T33" s="4">
        <v>0</v>
      </c>
      <c r="U33" s="4">
        <v>0</v>
      </c>
      <c r="V33" s="4">
        <f t="shared" si="3"/>
        <v>2</v>
      </c>
      <c r="W33">
        <f t="shared" si="10"/>
        <v>19</v>
      </c>
      <c r="X33" s="13">
        <f t="shared" si="4"/>
        <v>2.9687499999999999E-2</v>
      </c>
      <c r="Y33" s="13">
        <f t="shared" si="5"/>
        <v>0.97031250000000002</v>
      </c>
      <c r="AB33" s="4" t="s">
        <v>34</v>
      </c>
      <c r="AC33" s="2">
        <f t="shared" si="17"/>
        <v>55</v>
      </c>
      <c r="AD33" s="2">
        <v>7</v>
      </c>
      <c r="AE33" s="2">
        <v>5</v>
      </c>
      <c r="AF33" s="2">
        <v>8</v>
      </c>
      <c r="AG33" s="9">
        <v>8</v>
      </c>
      <c r="AH33" s="2">
        <v>12</v>
      </c>
      <c r="AI33">
        <f t="shared" si="12"/>
        <v>40</v>
      </c>
      <c r="AJ33">
        <f t="shared" si="13"/>
        <v>487</v>
      </c>
      <c r="AK33" s="13">
        <f t="shared" si="14"/>
        <v>0.76093750000000004</v>
      </c>
      <c r="AL33" s="13">
        <f t="shared" si="15"/>
        <v>0.23906249999999996</v>
      </c>
    </row>
    <row r="34" spans="1:38">
      <c r="A34" s="4">
        <f t="shared" si="6"/>
        <v>31</v>
      </c>
      <c r="B34" s="4" t="s">
        <v>35</v>
      </c>
      <c r="C34" s="2">
        <f t="shared" si="7"/>
        <v>82</v>
      </c>
      <c r="D34" s="2">
        <v>1</v>
      </c>
      <c r="E34" s="2">
        <v>0</v>
      </c>
      <c r="F34" s="2">
        <v>0</v>
      </c>
      <c r="G34" s="2">
        <v>0</v>
      </c>
      <c r="H34" s="2">
        <v>0</v>
      </c>
      <c r="I34" s="2">
        <f t="shared" si="0"/>
        <v>1</v>
      </c>
      <c r="J34" s="2">
        <f t="shared" si="8"/>
        <v>43</v>
      </c>
      <c r="K34" s="5">
        <f t="shared" si="1"/>
        <v>6.7187499999999997E-2</v>
      </c>
      <c r="L34" s="5">
        <f t="shared" si="2"/>
        <v>0.93281250000000004</v>
      </c>
      <c r="M34" s="5"/>
      <c r="N34" s="4">
        <f t="shared" si="9"/>
        <v>31</v>
      </c>
      <c r="O34" s="4" t="s">
        <v>88</v>
      </c>
      <c r="P34" s="11">
        <f t="shared" si="16"/>
        <v>215</v>
      </c>
      <c r="Q34" s="11">
        <v>1</v>
      </c>
      <c r="R34" s="11">
        <v>0</v>
      </c>
      <c r="S34" s="20">
        <v>1</v>
      </c>
      <c r="T34" s="4">
        <v>0</v>
      </c>
      <c r="U34" s="4">
        <v>0</v>
      </c>
      <c r="V34" s="4">
        <f t="shared" si="3"/>
        <v>2</v>
      </c>
      <c r="W34">
        <f t="shared" si="10"/>
        <v>21</v>
      </c>
      <c r="X34" s="13">
        <f t="shared" si="4"/>
        <v>3.2812500000000001E-2</v>
      </c>
      <c r="Y34" s="13">
        <f t="shared" si="5"/>
        <v>0.96718749999999998</v>
      </c>
      <c r="AB34" s="4" t="s">
        <v>35</v>
      </c>
      <c r="AC34" s="2">
        <f t="shared" si="17"/>
        <v>60</v>
      </c>
      <c r="AD34" s="2">
        <v>2</v>
      </c>
      <c r="AE34" s="2">
        <v>8</v>
      </c>
      <c r="AF34" s="2">
        <v>9</v>
      </c>
      <c r="AG34" s="9">
        <v>4</v>
      </c>
      <c r="AH34" s="2">
        <v>6</v>
      </c>
      <c r="AI34">
        <f t="shared" si="12"/>
        <v>29</v>
      </c>
      <c r="AJ34">
        <f t="shared" si="13"/>
        <v>516</v>
      </c>
      <c r="AK34" s="13">
        <f t="shared" si="14"/>
        <v>0.80625000000000002</v>
      </c>
      <c r="AL34" s="13">
        <f t="shared" si="15"/>
        <v>0.19374999999999998</v>
      </c>
    </row>
    <row r="35" spans="1:38">
      <c r="A35" s="4">
        <f t="shared" si="6"/>
        <v>32</v>
      </c>
      <c r="B35" s="4" t="s">
        <v>36</v>
      </c>
      <c r="C35" s="2">
        <f t="shared" si="7"/>
        <v>84</v>
      </c>
      <c r="D35" s="2">
        <v>1</v>
      </c>
      <c r="E35" s="2">
        <v>0</v>
      </c>
      <c r="F35" s="2">
        <v>0</v>
      </c>
      <c r="G35" s="2">
        <v>2</v>
      </c>
      <c r="H35" s="2">
        <v>1</v>
      </c>
      <c r="I35" s="2">
        <f t="shared" si="0"/>
        <v>4</v>
      </c>
      <c r="J35" s="2">
        <f t="shared" si="8"/>
        <v>47</v>
      </c>
      <c r="K35" s="5">
        <f t="shared" si="1"/>
        <v>7.3437500000000003E-2</v>
      </c>
      <c r="L35" s="5">
        <f t="shared" si="2"/>
        <v>0.92656249999999996</v>
      </c>
      <c r="M35" s="5"/>
      <c r="N35" s="4">
        <f t="shared" si="9"/>
        <v>32</v>
      </c>
      <c r="O35" s="4" t="s">
        <v>89</v>
      </c>
      <c r="P35" s="12">
        <f t="shared" si="16"/>
        <v>220</v>
      </c>
      <c r="Q35" s="12">
        <v>0</v>
      </c>
      <c r="R35" s="12">
        <v>0</v>
      </c>
      <c r="S35" s="20">
        <v>0</v>
      </c>
      <c r="T35" s="4">
        <v>1</v>
      </c>
      <c r="U35" s="4">
        <v>0</v>
      </c>
      <c r="V35" s="4">
        <f t="shared" si="3"/>
        <v>1</v>
      </c>
      <c r="W35">
        <f t="shared" si="10"/>
        <v>22</v>
      </c>
      <c r="X35" s="13">
        <f t="shared" si="4"/>
        <v>3.4375000000000003E-2</v>
      </c>
      <c r="Y35" s="13">
        <f t="shared" si="5"/>
        <v>0.96562499999999996</v>
      </c>
      <c r="AB35" s="4" t="s">
        <v>36</v>
      </c>
      <c r="AC35" s="2">
        <f t="shared" si="17"/>
        <v>65</v>
      </c>
      <c r="AD35" s="2">
        <v>7</v>
      </c>
      <c r="AE35" s="2">
        <v>5</v>
      </c>
      <c r="AF35" s="2">
        <v>13</v>
      </c>
      <c r="AG35" s="9">
        <v>4</v>
      </c>
      <c r="AH35" s="2">
        <v>3</v>
      </c>
      <c r="AI35">
        <f t="shared" si="12"/>
        <v>32</v>
      </c>
      <c r="AJ35">
        <f t="shared" si="13"/>
        <v>548</v>
      </c>
      <c r="AK35" s="13">
        <f t="shared" si="14"/>
        <v>0.85624999999999996</v>
      </c>
      <c r="AL35" s="13">
        <f t="shared" si="15"/>
        <v>0.14375000000000004</v>
      </c>
    </row>
    <row r="36" spans="1:38">
      <c r="A36" s="4">
        <f t="shared" si="6"/>
        <v>33</v>
      </c>
      <c r="B36" s="4" t="s">
        <v>37</v>
      </c>
      <c r="C36" s="2">
        <f>C35+2</f>
        <v>86</v>
      </c>
      <c r="D36" s="2">
        <v>1</v>
      </c>
      <c r="E36" s="2">
        <v>1</v>
      </c>
      <c r="F36" s="2">
        <v>0</v>
      </c>
      <c r="G36" s="2">
        <v>1</v>
      </c>
      <c r="H36" s="2">
        <v>1</v>
      </c>
      <c r="I36" s="2">
        <f t="shared" si="0"/>
        <v>4</v>
      </c>
      <c r="J36" s="2">
        <f t="shared" si="8"/>
        <v>51</v>
      </c>
      <c r="K36" s="5">
        <f t="shared" si="1"/>
        <v>7.9687499999999994E-2</v>
      </c>
      <c r="L36" s="5">
        <f t="shared" si="2"/>
        <v>0.92031249999999998</v>
      </c>
      <c r="M36" s="5"/>
      <c r="N36" s="4">
        <f t="shared" si="9"/>
        <v>33</v>
      </c>
      <c r="O36" s="4" t="s">
        <v>90</v>
      </c>
      <c r="P36" s="11">
        <f t="shared" si="16"/>
        <v>225</v>
      </c>
      <c r="Q36" s="11">
        <v>0</v>
      </c>
      <c r="R36" s="11">
        <v>0</v>
      </c>
      <c r="S36" s="20">
        <v>0</v>
      </c>
      <c r="T36" s="4">
        <v>0</v>
      </c>
      <c r="U36" s="4">
        <v>0</v>
      </c>
      <c r="V36" s="4">
        <f t="shared" si="3"/>
        <v>0</v>
      </c>
      <c r="W36">
        <f t="shared" si="10"/>
        <v>22</v>
      </c>
      <c r="X36" s="13">
        <f t="shared" si="4"/>
        <v>3.4375000000000003E-2</v>
      </c>
      <c r="Y36" s="13">
        <f t="shared" si="5"/>
        <v>0.96562499999999996</v>
      </c>
      <c r="AB36" s="4" t="s">
        <v>37</v>
      </c>
      <c r="AC36" s="2">
        <f t="shared" si="17"/>
        <v>70</v>
      </c>
      <c r="AD36" s="2">
        <v>3</v>
      </c>
      <c r="AE36" s="2">
        <v>5</v>
      </c>
      <c r="AF36" s="2">
        <v>1</v>
      </c>
      <c r="AG36" s="9">
        <v>4</v>
      </c>
      <c r="AH36" s="2">
        <v>9</v>
      </c>
      <c r="AI36">
        <f t="shared" si="12"/>
        <v>22</v>
      </c>
      <c r="AJ36">
        <f t="shared" si="13"/>
        <v>570</v>
      </c>
      <c r="AK36" s="13">
        <f t="shared" si="14"/>
        <v>0.890625</v>
      </c>
      <c r="AL36" s="13">
        <f t="shared" si="15"/>
        <v>0.109375</v>
      </c>
    </row>
    <row r="37" spans="1:38">
      <c r="A37" s="4">
        <f t="shared" si="6"/>
        <v>34</v>
      </c>
      <c r="B37" s="4" t="s">
        <v>38</v>
      </c>
      <c r="C37" s="2">
        <f t="shared" si="7"/>
        <v>88</v>
      </c>
      <c r="D37" s="2">
        <v>0</v>
      </c>
      <c r="E37" s="2">
        <v>2</v>
      </c>
      <c r="F37" s="2">
        <v>1</v>
      </c>
      <c r="G37" s="2">
        <v>1</v>
      </c>
      <c r="H37" s="2">
        <v>1</v>
      </c>
      <c r="I37" s="2">
        <f t="shared" si="0"/>
        <v>5</v>
      </c>
      <c r="J37" s="2">
        <f t="shared" si="8"/>
        <v>56</v>
      </c>
      <c r="K37" s="5">
        <f t="shared" si="1"/>
        <v>8.7499999999999994E-2</v>
      </c>
      <c r="L37" s="5">
        <f t="shared" si="2"/>
        <v>0.91249999999999998</v>
      </c>
      <c r="M37" s="5"/>
      <c r="N37" s="4">
        <f t="shared" si="9"/>
        <v>34</v>
      </c>
      <c r="O37" s="4" t="s">
        <v>91</v>
      </c>
      <c r="P37" s="11">
        <f t="shared" si="16"/>
        <v>230</v>
      </c>
      <c r="Q37" s="11">
        <v>1</v>
      </c>
      <c r="R37" s="11">
        <v>1</v>
      </c>
      <c r="S37" s="20">
        <v>0</v>
      </c>
      <c r="T37" s="4">
        <v>0</v>
      </c>
      <c r="U37" s="4">
        <v>0</v>
      </c>
      <c r="V37" s="4">
        <f t="shared" si="3"/>
        <v>2</v>
      </c>
      <c r="W37">
        <f t="shared" si="10"/>
        <v>24</v>
      </c>
      <c r="X37" s="13">
        <f t="shared" si="4"/>
        <v>3.7499999999999999E-2</v>
      </c>
      <c r="Y37" s="13">
        <f t="shared" si="5"/>
        <v>0.96250000000000002</v>
      </c>
      <c r="AB37" s="4" t="s">
        <v>38</v>
      </c>
      <c r="AC37" s="2">
        <f>AC36+5</f>
        <v>75</v>
      </c>
      <c r="AD37" s="2">
        <v>3</v>
      </c>
      <c r="AE37" s="2">
        <v>1</v>
      </c>
      <c r="AF37" s="2">
        <v>2</v>
      </c>
      <c r="AG37" s="9">
        <v>1</v>
      </c>
      <c r="AH37" s="2">
        <v>5</v>
      </c>
      <c r="AI37">
        <f t="shared" si="12"/>
        <v>12</v>
      </c>
      <c r="AJ37">
        <f t="shared" si="13"/>
        <v>582</v>
      </c>
      <c r="AK37" s="13">
        <f t="shared" si="14"/>
        <v>0.90937500000000004</v>
      </c>
      <c r="AL37" s="13">
        <f t="shared" si="15"/>
        <v>9.0624999999999956E-2</v>
      </c>
    </row>
    <row r="38" spans="1:38">
      <c r="A38" s="4">
        <f t="shared" si="6"/>
        <v>35</v>
      </c>
      <c r="B38" s="4" t="s">
        <v>39</v>
      </c>
      <c r="C38" s="2">
        <f t="shared" si="7"/>
        <v>90</v>
      </c>
      <c r="D38" s="2">
        <v>0</v>
      </c>
      <c r="E38" s="2">
        <v>0</v>
      </c>
      <c r="F38" s="2">
        <v>1</v>
      </c>
      <c r="G38" s="2">
        <v>1</v>
      </c>
      <c r="H38" s="2">
        <v>2</v>
      </c>
      <c r="I38" s="2">
        <f t="shared" si="0"/>
        <v>4</v>
      </c>
      <c r="J38" s="2">
        <f t="shared" si="8"/>
        <v>60</v>
      </c>
      <c r="K38" s="5">
        <f t="shared" si="1"/>
        <v>9.375E-2</v>
      </c>
      <c r="L38" s="5">
        <f t="shared" si="2"/>
        <v>0.90625</v>
      </c>
      <c r="M38" s="5"/>
      <c r="N38" s="4">
        <f t="shared" si="9"/>
        <v>35</v>
      </c>
      <c r="O38" s="4" t="s">
        <v>92</v>
      </c>
      <c r="P38" s="11">
        <f t="shared" si="16"/>
        <v>235</v>
      </c>
      <c r="Q38" s="11">
        <v>1</v>
      </c>
      <c r="R38" s="11">
        <v>0</v>
      </c>
      <c r="S38" s="20">
        <v>0</v>
      </c>
      <c r="T38" s="4">
        <v>1</v>
      </c>
      <c r="U38" s="4">
        <v>0</v>
      </c>
      <c r="V38" s="4">
        <f t="shared" si="3"/>
        <v>2</v>
      </c>
      <c r="W38">
        <f t="shared" si="10"/>
        <v>26</v>
      </c>
      <c r="X38" s="13">
        <f t="shared" si="4"/>
        <v>4.0625000000000001E-2</v>
      </c>
      <c r="Y38" s="13">
        <f t="shared" si="5"/>
        <v>0.95937499999999998</v>
      </c>
      <c r="AB38" s="4" t="s">
        <v>39</v>
      </c>
      <c r="AC38" s="2">
        <f t="shared" si="17"/>
        <v>80</v>
      </c>
      <c r="AD38" s="2">
        <v>4</v>
      </c>
      <c r="AE38" s="2">
        <v>2</v>
      </c>
      <c r="AF38" s="2">
        <v>1</v>
      </c>
      <c r="AG38" s="9">
        <v>0</v>
      </c>
      <c r="AH38" s="2">
        <v>3</v>
      </c>
      <c r="AI38">
        <f t="shared" si="12"/>
        <v>10</v>
      </c>
      <c r="AJ38">
        <f t="shared" si="13"/>
        <v>592</v>
      </c>
      <c r="AK38" s="13">
        <f t="shared" si="14"/>
        <v>0.92500000000000004</v>
      </c>
      <c r="AL38" s="13">
        <f t="shared" si="15"/>
        <v>7.4999999999999956E-2</v>
      </c>
    </row>
    <row r="39" spans="1:38">
      <c r="A39" s="4">
        <f t="shared" si="6"/>
        <v>36</v>
      </c>
      <c r="B39" s="4" t="s">
        <v>40</v>
      </c>
      <c r="C39" s="2">
        <f t="shared" si="7"/>
        <v>92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f t="shared" si="0"/>
        <v>0</v>
      </c>
      <c r="J39" s="2">
        <f t="shared" si="8"/>
        <v>60</v>
      </c>
      <c r="K39" s="5">
        <f t="shared" si="1"/>
        <v>9.375E-2</v>
      </c>
      <c r="L39" s="5">
        <f t="shared" si="2"/>
        <v>0.90625</v>
      </c>
      <c r="M39" s="5"/>
      <c r="N39" s="4">
        <f t="shared" si="9"/>
        <v>36</v>
      </c>
      <c r="O39" s="4" t="s">
        <v>93</v>
      </c>
      <c r="P39" s="11">
        <f t="shared" si="16"/>
        <v>240</v>
      </c>
      <c r="Q39" s="11">
        <v>0</v>
      </c>
      <c r="R39" s="11">
        <v>0</v>
      </c>
      <c r="S39" s="20">
        <v>0</v>
      </c>
      <c r="T39" s="4">
        <v>1</v>
      </c>
      <c r="U39" s="4">
        <v>0</v>
      </c>
      <c r="V39" s="4">
        <f t="shared" si="3"/>
        <v>1</v>
      </c>
      <c r="W39">
        <f t="shared" si="10"/>
        <v>27</v>
      </c>
      <c r="X39" s="13">
        <f t="shared" si="4"/>
        <v>4.2187500000000003E-2</v>
      </c>
      <c r="Y39" s="13">
        <f t="shared" si="5"/>
        <v>0.95781249999999996</v>
      </c>
      <c r="AB39" s="4" t="s">
        <v>40</v>
      </c>
      <c r="AC39" s="2">
        <f t="shared" si="17"/>
        <v>85</v>
      </c>
      <c r="AD39" s="2">
        <v>3</v>
      </c>
      <c r="AE39" s="2">
        <v>0</v>
      </c>
      <c r="AF39" s="2">
        <v>1</v>
      </c>
      <c r="AG39" s="9">
        <v>5</v>
      </c>
      <c r="AH39" s="2">
        <v>1</v>
      </c>
      <c r="AI39">
        <f t="shared" si="12"/>
        <v>10</v>
      </c>
      <c r="AJ39">
        <f t="shared" si="13"/>
        <v>602</v>
      </c>
      <c r="AK39" s="13">
        <f t="shared" si="14"/>
        <v>0.94062500000000004</v>
      </c>
      <c r="AL39" s="13">
        <f t="shared" si="15"/>
        <v>5.9374999999999956E-2</v>
      </c>
    </row>
    <row r="40" spans="1:38">
      <c r="A40" s="4">
        <f t="shared" si="6"/>
        <v>37</v>
      </c>
      <c r="B40" s="4" t="s">
        <v>41</v>
      </c>
      <c r="C40" s="2">
        <f t="shared" si="7"/>
        <v>94</v>
      </c>
      <c r="D40" s="2">
        <v>1</v>
      </c>
      <c r="E40" s="2">
        <v>0</v>
      </c>
      <c r="F40" s="2">
        <v>0</v>
      </c>
      <c r="G40" s="2">
        <v>0</v>
      </c>
      <c r="H40" s="2">
        <v>1</v>
      </c>
      <c r="I40" s="2">
        <f t="shared" si="0"/>
        <v>2</v>
      </c>
      <c r="J40" s="2">
        <f t="shared" si="8"/>
        <v>62</v>
      </c>
      <c r="K40" s="5">
        <f t="shared" si="1"/>
        <v>9.6875000000000003E-2</v>
      </c>
      <c r="L40" s="5">
        <f t="shared" si="2"/>
        <v>0.90312499999999996</v>
      </c>
      <c r="M40" s="5"/>
      <c r="N40" s="4">
        <f t="shared" si="9"/>
        <v>37</v>
      </c>
      <c r="O40" s="4" t="s">
        <v>94</v>
      </c>
      <c r="P40" s="11">
        <f t="shared" si="16"/>
        <v>245</v>
      </c>
      <c r="Q40" s="11">
        <v>3</v>
      </c>
      <c r="R40" s="11">
        <v>0</v>
      </c>
      <c r="S40" s="20">
        <v>0</v>
      </c>
      <c r="T40" s="4">
        <v>0</v>
      </c>
      <c r="U40" s="4">
        <v>0</v>
      </c>
      <c r="V40" s="4">
        <f t="shared" si="3"/>
        <v>3</v>
      </c>
      <c r="W40">
        <f t="shared" si="10"/>
        <v>30</v>
      </c>
      <c r="X40" s="13">
        <f t="shared" si="4"/>
        <v>4.6875E-2</v>
      </c>
      <c r="Y40" s="13">
        <f t="shared" si="5"/>
        <v>0.953125</v>
      </c>
      <c r="AB40" s="4" t="s">
        <v>41</v>
      </c>
      <c r="AC40" s="2">
        <f t="shared" si="17"/>
        <v>90</v>
      </c>
      <c r="AD40" s="2">
        <v>0</v>
      </c>
      <c r="AE40" s="2">
        <v>0</v>
      </c>
      <c r="AF40" s="2">
        <v>0</v>
      </c>
      <c r="AG40" s="9">
        <v>3</v>
      </c>
      <c r="AH40" s="2">
        <v>1</v>
      </c>
      <c r="AI40">
        <f t="shared" si="12"/>
        <v>4</v>
      </c>
      <c r="AJ40">
        <f t="shared" si="13"/>
        <v>606</v>
      </c>
      <c r="AK40" s="13">
        <f t="shared" si="14"/>
        <v>0.94687500000000002</v>
      </c>
      <c r="AL40" s="13">
        <f t="shared" si="15"/>
        <v>5.3124999999999978E-2</v>
      </c>
    </row>
    <row r="41" spans="1:38">
      <c r="A41" s="4">
        <f t="shared" si="6"/>
        <v>38</v>
      </c>
      <c r="B41" s="4" t="s">
        <v>42</v>
      </c>
      <c r="C41" s="2">
        <f t="shared" si="7"/>
        <v>96</v>
      </c>
      <c r="D41" s="2">
        <v>1</v>
      </c>
      <c r="E41" s="2">
        <v>0</v>
      </c>
      <c r="F41" s="2">
        <v>1</v>
      </c>
      <c r="G41" s="2">
        <v>1</v>
      </c>
      <c r="H41" s="2">
        <v>2</v>
      </c>
      <c r="I41" s="2">
        <f t="shared" si="0"/>
        <v>5</v>
      </c>
      <c r="J41" s="2">
        <f t="shared" si="8"/>
        <v>67</v>
      </c>
      <c r="K41" s="5">
        <f t="shared" si="1"/>
        <v>0.1046875</v>
      </c>
      <c r="L41" s="5">
        <f t="shared" si="2"/>
        <v>0.89531249999999996</v>
      </c>
      <c r="M41" s="5"/>
      <c r="N41" s="4">
        <f t="shared" si="9"/>
        <v>38</v>
      </c>
      <c r="O41" s="4" t="s">
        <v>95</v>
      </c>
      <c r="P41" s="11">
        <f t="shared" si="16"/>
        <v>250</v>
      </c>
      <c r="Q41" s="11">
        <v>1</v>
      </c>
      <c r="R41" s="11">
        <v>0</v>
      </c>
      <c r="S41" s="20">
        <v>2</v>
      </c>
      <c r="T41" s="4">
        <v>0</v>
      </c>
      <c r="U41" s="4">
        <v>0</v>
      </c>
      <c r="V41" s="4">
        <f t="shared" si="3"/>
        <v>3</v>
      </c>
      <c r="W41">
        <f t="shared" si="10"/>
        <v>33</v>
      </c>
      <c r="X41" s="13">
        <f t="shared" si="4"/>
        <v>5.1562499999999997E-2</v>
      </c>
      <c r="Y41" s="13">
        <f t="shared" si="5"/>
        <v>0.94843750000000004</v>
      </c>
      <c r="AB41" s="4" t="s">
        <v>42</v>
      </c>
      <c r="AC41" s="2">
        <f>AC40+5</f>
        <v>95</v>
      </c>
      <c r="AD41" s="2">
        <v>0</v>
      </c>
      <c r="AE41" s="2">
        <v>0</v>
      </c>
      <c r="AF41" s="2">
        <v>2</v>
      </c>
      <c r="AG41" s="9">
        <v>2</v>
      </c>
      <c r="AH41" s="2">
        <v>0</v>
      </c>
      <c r="AI41">
        <f t="shared" si="12"/>
        <v>4</v>
      </c>
      <c r="AJ41">
        <f t="shared" si="13"/>
        <v>610</v>
      </c>
      <c r="AK41" s="13">
        <f t="shared" si="14"/>
        <v>0.953125</v>
      </c>
      <c r="AL41" s="13">
        <f t="shared" si="15"/>
        <v>4.6875E-2</v>
      </c>
    </row>
    <row r="42" spans="1:38">
      <c r="A42" s="4">
        <f t="shared" si="6"/>
        <v>39</v>
      </c>
      <c r="B42" s="4" t="s">
        <v>43</v>
      </c>
      <c r="C42" s="2">
        <f>C41+2</f>
        <v>98</v>
      </c>
      <c r="D42" s="2">
        <v>1</v>
      </c>
      <c r="E42" s="2">
        <v>0</v>
      </c>
      <c r="F42" s="2">
        <v>2</v>
      </c>
      <c r="G42" s="2">
        <v>1</v>
      </c>
      <c r="H42" s="2">
        <v>0</v>
      </c>
      <c r="I42" s="2">
        <f t="shared" si="0"/>
        <v>4</v>
      </c>
      <c r="J42" s="2">
        <f t="shared" si="8"/>
        <v>71</v>
      </c>
      <c r="K42" s="5">
        <f t="shared" si="1"/>
        <v>0.11093749999999999</v>
      </c>
      <c r="L42" s="5">
        <f t="shared" si="2"/>
        <v>0.88906249999999998</v>
      </c>
      <c r="M42" s="5"/>
      <c r="N42" s="4">
        <f t="shared" si="9"/>
        <v>39</v>
      </c>
      <c r="O42" s="4" t="s">
        <v>96</v>
      </c>
      <c r="P42" s="11">
        <f t="shared" si="16"/>
        <v>255</v>
      </c>
      <c r="Q42" s="11">
        <v>0</v>
      </c>
      <c r="R42" s="11">
        <v>0</v>
      </c>
      <c r="S42" s="20">
        <v>0</v>
      </c>
      <c r="T42" s="4">
        <v>1</v>
      </c>
      <c r="U42" s="4">
        <v>0</v>
      </c>
      <c r="V42" s="4">
        <f t="shared" si="3"/>
        <v>1</v>
      </c>
      <c r="W42">
        <f t="shared" si="10"/>
        <v>34</v>
      </c>
      <c r="X42" s="13">
        <f t="shared" si="4"/>
        <v>5.3124999999999999E-2</v>
      </c>
      <c r="Y42" s="13">
        <f t="shared" si="5"/>
        <v>0.94687500000000002</v>
      </c>
      <c r="AB42" s="4" t="s">
        <v>43</v>
      </c>
      <c r="AC42" s="2">
        <f t="shared" si="17"/>
        <v>100</v>
      </c>
      <c r="AD42" s="2">
        <v>3</v>
      </c>
      <c r="AE42" s="2">
        <v>1</v>
      </c>
      <c r="AF42" s="2">
        <v>1</v>
      </c>
      <c r="AG42" s="9">
        <v>0</v>
      </c>
      <c r="AH42" s="2">
        <v>2</v>
      </c>
      <c r="AI42">
        <f t="shared" si="12"/>
        <v>7</v>
      </c>
      <c r="AJ42">
        <f t="shared" si="13"/>
        <v>617</v>
      </c>
      <c r="AK42" s="13">
        <f t="shared" si="14"/>
        <v>0.96406250000000004</v>
      </c>
      <c r="AL42" s="13">
        <f t="shared" si="15"/>
        <v>3.5937499999999956E-2</v>
      </c>
    </row>
    <row r="43" spans="1:38">
      <c r="A43" s="6">
        <f t="shared" si="6"/>
        <v>40</v>
      </c>
      <c r="B43" s="6" t="s">
        <v>44</v>
      </c>
      <c r="C43" s="7">
        <f t="shared" si="7"/>
        <v>100</v>
      </c>
      <c r="D43" s="8">
        <v>11</v>
      </c>
      <c r="E43" s="8">
        <v>12</v>
      </c>
      <c r="F43" s="8">
        <v>17</v>
      </c>
      <c r="G43" s="8">
        <v>19</v>
      </c>
      <c r="H43" s="8">
        <v>15</v>
      </c>
      <c r="I43" s="2">
        <f t="shared" si="0"/>
        <v>74</v>
      </c>
      <c r="J43" s="2">
        <f t="shared" si="8"/>
        <v>145</v>
      </c>
      <c r="K43" s="5">
        <f t="shared" si="1"/>
        <v>0.2265625</v>
      </c>
      <c r="L43" s="5">
        <f t="shared" si="2"/>
        <v>0.7734375</v>
      </c>
      <c r="M43" s="5"/>
      <c r="N43" s="4">
        <f t="shared" si="9"/>
        <v>40</v>
      </c>
      <c r="O43" s="4" t="s">
        <v>97</v>
      </c>
      <c r="P43" s="11">
        <f t="shared" si="16"/>
        <v>260</v>
      </c>
      <c r="Q43" s="11">
        <v>0</v>
      </c>
      <c r="R43" s="11">
        <v>0</v>
      </c>
      <c r="S43" s="20">
        <v>0</v>
      </c>
      <c r="T43" s="4">
        <v>0</v>
      </c>
      <c r="U43" s="4">
        <v>0</v>
      </c>
      <c r="V43" s="4">
        <f t="shared" si="3"/>
        <v>0</v>
      </c>
      <c r="W43">
        <f t="shared" si="10"/>
        <v>34</v>
      </c>
      <c r="X43" s="13">
        <f t="shared" si="4"/>
        <v>5.3124999999999999E-2</v>
      </c>
      <c r="Y43" s="13">
        <f t="shared" si="5"/>
        <v>0.94687500000000002</v>
      </c>
      <c r="AB43" s="17" t="s">
        <v>44</v>
      </c>
      <c r="AC43" s="2">
        <f t="shared" si="17"/>
        <v>105</v>
      </c>
      <c r="AD43" s="2">
        <v>2</v>
      </c>
      <c r="AE43" s="2">
        <v>3</v>
      </c>
      <c r="AF43" s="2">
        <v>0</v>
      </c>
      <c r="AG43" s="9">
        <v>0</v>
      </c>
      <c r="AH43" s="2">
        <v>2</v>
      </c>
      <c r="AI43">
        <f t="shared" si="12"/>
        <v>7</v>
      </c>
      <c r="AJ43">
        <f t="shared" si="13"/>
        <v>624</v>
      </c>
      <c r="AK43" s="13">
        <f t="shared" si="14"/>
        <v>0.97499999999999998</v>
      </c>
      <c r="AL43" s="13">
        <f t="shared" si="15"/>
        <v>2.5000000000000022E-2</v>
      </c>
    </row>
    <row r="44" spans="1:38">
      <c r="A44" s="4">
        <f t="shared" si="6"/>
        <v>41</v>
      </c>
      <c r="B44" s="4" t="s">
        <v>45</v>
      </c>
      <c r="C44" s="2">
        <v>130</v>
      </c>
      <c r="D44" s="9">
        <v>24</v>
      </c>
      <c r="E44" s="9">
        <v>10</v>
      </c>
      <c r="F44" s="9">
        <v>17</v>
      </c>
      <c r="G44" s="9">
        <v>16</v>
      </c>
      <c r="H44" s="9">
        <v>12</v>
      </c>
      <c r="I44" s="2">
        <f t="shared" si="0"/>
        <v>79</v>
      </c>
      <c r="J44" s="2">
        <f t="shared" si="8"/>
        <v>224</v>
      </c>
      <c r="K44" s="5">
        <f t="shared" si="1"/>
        <v>0.35</v>
      </c>
      <c r="L44" s="5">
        <f t="shared" si="2"/>
        <v>0.65</v>
      </c>
      <c r="M44" s="5"/>
      <c r="N44" s="4">
        <f t="shared" si="9"/>
        <v>41</v>
      </c>
      <c r="O44" s="4" t="s">
        <v>98</v>
      </c>
      <c r="P44" s="11">
        <f t="shared" si="16"/>
        <v>265</v>
      </c>
      <c r="Q44" s="11">
        <v>0</v>
      </c>
      <c r="R44" s="11">
        <v>0</v>
      </c>
      <c r="S44" s="20">
        <v>1</v>
      </c>
      <c r="T44" s="4">
        <v>0</v>
      </c>
      <c r="U44" s="4">
        <v>0</v>
      </c>
      <c r="V44" s="4">
        <f t="shared" si="3"/>
        <v>1</v>
      </c>
      <c r="W44">
        <f t="shared" si="10"/>
        <v>35</v>
      </c>
      <c r="X44" s="13">
        <f t="shared" si="4"/>
        <v>5.46875E-2</v>
      </c>
      <c r="Y44" s="13">
        <f t="shared" si="5"/>
        <v>0.9453125</v>
      </c>
      <c r="AB44" s="4" t="s">
        <v>45</v>
      </c>
      <c r="AC44" s="2">
        <f t="shared" si="17"/>
        <v>110</v>
      </c>
      <c r="AD44" s="2">
        <v>1</v>
      </c>
      <c r="AE44" s="2">
        <v>0</v>
      </c>
      <c r="AF44" s="2">
        <v>0</v>
      </c>
      <c r="AG44" s="9">
        <v>2</v>
      </c>
      <c r="AH44" s="2">
        <v>1</v>
      </c>
      <c r="AI44">
        <f t="shared" si="12"/>
        <v>4</v>
      </c>
      <c r="AJ44">
        <f t="shared" si="13"/>
        <v>628</v>
      </c>
      <c r="AK44" s="13">
        <f t="shared" si="14"/>
        <v>0.98124999999999996</v>
      </c>
      <c r="AL44" s="13">
        <f t="shared" si="15"/>
        <v>1.8750000000000044E-2</v>
      </c>
    </row>
    <row r="45" spans="1:38">
      <c r="A45" s="4">
        <f>A44+1</f>
        <v>42</v>
      </c>
      <c r="B45" s="4" t="s">
        <v>46</v>
      </c>
      <c r="C45" s="2">
        <f>C44+30</f>
        <v>160</v>
      </c>
      <c r="D45" s="2">
        <v>16</v>
      </c>
      <c r="E45" s="9">
        <v>19</v>
      </c>
      <c r="F45" s="2">
        <v>16</v>
      </c>
      <c r="G45" s="9">
        <v>16</v>
      </c>
      <c r="H45" s="9">
        <v>15</v>
      </c>
      <c r="I45" s="2">
        <f t="shared" si="0"/>
        <v>82</v>
      </c>
      <c r="J45" s="2">
        <f t="shared" si="8"/>
        <v>306</v>
      </c>
      <c r="K45" s="5">
        <f t="shared" si="1"/>
        <v>0.47812500000000002</v>
      </c>
      <c r="L45" s="5">
        <f t="shared" si="2"/>
        <v>0.52187499999999998</v>
      </c>
      <c r="M45" s="5"/>
      <c r="N45" s="4">
        <f t="shared" si="9"/>
        <v>42</v>
      </c>
      <c r="O45" s="4" t="s">
        <v>99</v>
      </c>
      <c r="P45" s="11">
        <f t="shared" si="16"/>
        <v>270</v>
      </c>
      <c r="Q45" s="11">
        <v>3</v>
      </c>
      <c r="R45" s="11">
        <v>0</v>
      </c>
      <c r="S45" s="20">
        <v>0</v>
      </c>
      <c r="T45" s="4">
        <v>0</v>
      </c>
      <c r="U45" s="4">
        <v>0</v>
      </c>
      <c r="V45" s="4">
        <f t="shared" si="3"/>
        <v>3</v>
      </c>
      <c r="W45">
        <f t="shared" si="10"/>
        <v>38</v>
      </c>
      <c r="X45" s="13">
        <f t="shared" si="4"/>
        <v>5.9374999999999997E-2</v>
      </c>
      <c r="Y45" s="13">
        <f t="shared" si="5"/>
        <v>0.94062500000000004</v>
      </c>
      <c r="AA45" s="2"/>
      <c r="AB45" s="2"/>
      <c r="AC45" s="2"/>
      <c r="AD45" s="2"/>
    </row>
    <row r="46" spans="1:38">
      <c r="A46" s="4">
        <f t="shared" si="6"/>
        <v>43</v>
      </c>
      <c r="B46" s="4" t="s">
        <v>47</v>
      </c>
      <c r="C46" s="2">
        <f t="shared" ref="C46:C51" si="18">C45+30</f>
        <v>190</v>
      </c>
      <c r="D46" s="2">
        <v>11</v>
      </c>
      <c r="E46" s="2">
        <v>15</v>
      </c>
      <c r="F46" s="2">
        <v>14</v>
      </c>
      <c r="G46" s="9">
        <v>13</v>
      </c>
      <c r="H46" s="9">
        <v>10</v>
      </c>
      <c r="I46" s="2">
        <f t="shared" si="0"/>
        <v>63</v>
      </c>
      <c r="J46" s="2">
        <f t="shared" si="8"/>
        <v>369</v>
      </c>
      <c r="K46" s="5">
        <f t="shared" si="1"/>
        <v>0.57656249999999998</v>
      </c>
      <c r="L46" s="5">
        <f t="shared" si="2"/>
        <v>0.42343750000000002</v>
      </c>
      <c r="M46" s="5"/>
      <c r="N46" s="4">
        <f t="shared" si="9"/>
        <v>43</v>
      </c>
      <c r="O46" s="4" t="s">
        <v>100</v>
      </c>
      <c r="P46" s="11">
        <f t="shared" si="16"/>
        <v>275</v>
      </c>
      <c r="Q46" s="11">
        <v>2</v>
      </c>
      <c r="R46" s="11">
        <v>0</v>
      </c>
      <c r="S46" s="20">
        <v>0</v>
      </c>
      <c r="T46" s="4">
        <v>0</v>
      </c>
      <c r="U46" s="4">
        <v>1</v>
      </c>
      <c r="V46" s="4">
        <f t="shared" si="3"/>
        <v>3</v>
      </c>
      <c r="W46">
        <f t="shared" si="10"/>
        <v>41</v>
      </c>
      <c r="X46" s="13">
        <f t="shared" si="4"/>
        <v>6.4062499999999994E-2</v>
      </c>
      <c r="Y46" s="13">
        <f t="shared" si="5"/>
        <v>0.93593749999999998</v>
      </c>
      <c r="AA46" s="2"/>
      <c r="AB46" s="2"/>
      <c r="AC46" s="2"/>
      <c r="AD46" s="2"/>
    </row>
    <row r="47" spans="1:38">
      <c r="A47" s="4">
        <f t="shared" si="6"/>
        <v>44</v>
      </c>
      <c r="B47" s="4" t="s">
        <v>48</v>
      </c>
      <c r="C47" s="2">
        <f t="shared" si="18"/>
        <v>220</v>
      </c>
      <c r="D47" s="2">
        <v>7</v>
      </c>
      <c r="E47" s="2">
        <v>16</v>
      </c>
      <c r="F47" s="2">
        <v>6</v>
      </c>
      <c r="G47" s="9">
        <v>12</v>
      </c>
      <c r="H47" s="9">
        <v>11</v>
      </c>
      <c r="I47" s="2">
        <f t="shared" si="0"/>
        <v>52</v>
      </c>
      <c r="J47" s="2">
        <f t="shared" si="8"/>
        <v>421</v>
      </c>
      <c r="K47" s="5">
        <f t="shared" si="1"/>
        <v>0.65781250000000002</v>
      </c>
      <c r="L47" s="5">
        <f t="shared" si="2"/>
        <v>0.34218749999999998</v>
      </c>
      <c r="M47" s="5"/>
      <c r="N47" s="4">
        <f t="shared" si="9"/>
        <v>44</v>
      </c>
      <c r="O47" s="4" t="s">
        <v>101</v>
      </c>
      <c r="P47" s="11">
        <f t="shared" si="16"/>
        <v>280</v>
      </c>
      <c r="Q47" s="11">
        <v>1</v>
      </c>
      <c r="R47" s="11">
        <v>0</v>
      </c>
      <c r="S47" s="20">
        <v>0</v>
      </c>
      <c r="T47" s="4">
        <v>1</v>
      </c>
      <c r="U47" s="4">
        <v>0</v>
      </c>
      <c r="V47" s="4">
        <f t="shared" si="3"/>
        <v>2</v>
      </c>
      <c r="W47">
        <f t="shared" si="10"/>
        <v>43</v>
      </c>
      <c r="X47" s="13">
        <f t="shared" si="4"/>
        <v>6.7187499999999997E-2</v>
      </c>
      <c r="Y47" s="13">
        <f t="shared" si="5"/>
        <v>0.93281250000000004</v>
      </c>
      <c r="AA47" s="2"/>
      <c r="AB47" s="2"/>
      <c r="AC47" s="2"/>
      <c r="AD47" s="2"/>
      <c r="AE47" s="18"/>
    </row>
    <row r="48" spans="1:38">
      <c r="A48" s="4">
        <f t="shared" si="6"/>
        <v>45</v>
      </c>
      <c r="B48" s="4" t="s">
        <v>49</v>
      </c>
      <c r="C48" s="2">
        <f t="shared" si="18"/>
        <v>250</v>
      </c>
      <c r="D48" s="2">
        <v>6</v>
      </c>
      <c r="E48" s="2">
        <v>10</v>
      </c>
      <c r="F48" s="2">
        <v>7</v>
      </c>
      <c r="G48" s="9">
        <v>8</v>
      </c>
      <c r="H48" s="9">
        <v>16</v>
      </c>
      <c r="I48" s="2">
        <f t="shared" si="0"/>
        <v>47</v>
      </c>
      <c r="J48" s="2">
        <f t="shared" si="8"/>
        <v>468</v>
      </c>
      <c r="K48" s="5">
        <f t="shared" si="1"/>
        <v>0.73124999999999996</v>
      </c>
      <c r="L48" s="5">
        <f t="shared" si="2"/>
        <v>0.26875000000000004</v>
      </c>
      <c r="M48" s="5"/>
      <c r="N48" s="4">
        <f t="shared" si="9"/>
        <v>45</v>
      </c>
      <c r="O48" s="4" t="s">
        <v>102</v>
      </c>
      <c r="P48" s="11">
        <f t="shared" si="16"/>
        <v>285</v>
      </c>
      <c r="Q48" s="11">
        <v>0</v>
      </c>
      <c r="R48" s="11">
        <v>0</v>
      </c>
      <c r="S48" s="20">
        <v>0</v>
      </c>
      <c r="T48" s="4">
        <v>0</v>
      </c>
      <c r="U48" s="4">
        <v>1</v>
      </c>
      <c r="V48" s="4">
        <f t="shared" si="3"/>
        <v>1</v>
      </c>
      <c r="W48">
        <f t="shared" si="10"/>
        <v>44</v>
      </c>
      <c r="X48" s="13">
        <f t="shared" si="4"/>
        <v>6.8750000000000006E-2</v>
      </c>
      <c r="Y48" s="13">
        <f t="shared" si="5"/>
        <v>0.93125000000000002</v>
      </c>
      <c r="AA48" s="8"/>
      <c r="AB48" s="8"/>
      <c r="AC48" s="8"/>
      <c r="AD48" s="8"/>
      <c r="AE48" s="18"/>
      <c r="AF48" s="18"/>
    </row>
    <row r="49" spans="1:32">
      <c r="A49" s="4">
        <f t="shared" si="6"/>
        <v>46</v>
      </c>
      <c r="B49" s="4" t="s">
        <v>50</v>
      </c>
      <c r="C49" s="2">
        <f t="shared" si="18"/>
        <v>280</v>
      </c>
      <c r="D49" s="2">
        <v>6</v>
      </c>
      <c r="E49" s="2">
        <v>8</v>
      </c>
      <c r="F49" s="2">
        <v>13</v>
      </c>
      <c r="G49" s="9">
        <v>6</v>
      </c>
      <c r="H49" s="9">
        <v>7</v>
      </c>
      <c r="I49" s="2">
        <f t="shared" si="0"/>
        <v>40</v>
      </c>
      <c r="J49" s="2">
        <f t="shared" si="8"/>
        <v>508</v>
      </c>
      <c r="K49" s="5">
        <f t="shared" si="1"/>
        <v>0.79374999999999996</v>
      </c>
      <c r="L49" s="5">
        <f t="shared" si="2"/>
        <v>0.20625000000000004</v>
      </c>
      <c r="M49" s="5"/>
      <c r="N49" s="4">
        <f t="shared" si="9"/>
        <v>46</v>
      </c>
      <c r="O49" s="4" t="s">
        <v>103</v>
      </c>
      <c r="P49" s="11">
        <f t="shared" si="16"/>
        <v>290</v>
      </c>
      <c r="Q49" s="11">
        <v>0</v>
      </c>
      <c r="R49" s="11">
        <v>0</v>
      </c>
      <c r="S49" s="20">
        <v>1</v>
      </c>
      <c r="T49" s="4">
        <v>1</v>
      </c>
      <c r="U49" s="4">
        <v>0</v>
      </c>
      <c r="V49" s="4">
        <f t="shared" si="3"/>
        <v>2</v>
      </c>
      <c r="W49">
        <f t="shared" si="10"/>
        <v>46</v>
      </c>
      <c r="X49" s="13">
        <f t="shared" si="4"/>
        <v>7.1874999999999994E-2</v>
      </c>
      <c r="Y49" s="13">
        <f t="shared" si="5"/>
        <v>0.92812499999999998</v>
      </c>
      <c r="AA49" s="14"/>
      <c r="AB49" s="14"/>
      <c r="AC49" s="14"/>
      <c r="AD49" s="14"/>
      <c r="AE49" s="18"/>
      <c r="AF49" s="18"/>
    </row>
    <row r="50" spans="1:32">
      <c r="A50" s="4">
        <f t="shared" si="6"/>
        <v>47</v>
      </c>
      <c r="B50" s="4" t="s">
        <v>51</v>
      </c>
      <c r="C50" s="2">
        <f t="shared" si="18"/>
        <v>310</v>
      </c>
      <c r="D50" s="2">
        <v>6</v>
      </c>
      <c r="E50" s="2">
        <v>7</v>
      </c>
      <c r="F50" s="2">
        <v>4</v>
      </c>
      <c r="G50" s="9">
        <v>6</v>
      </c>
      <c r="H50" s="9">
        <v>5</v>
      </c>
      <c r="I50" s="2">
        <f t="shared" si="0"/>
        <v>28</v>
      </c>
      <c r="J50" s="2">
        <f t="shared" si="8"/>
        <v>536</v>
      </c>
      <c r="K50" s="5">
        <f t="shared" si="1"/>
        <v>0.83750000000000002</v>
      </c>
      <c r="L50" s="5">
        <f t="shared" si="2"/>
        <v>0.16249999999999998</v>
      </c>
      <c r="M50" s="5"/>
      <c r="N50" s="4">
        <f t="shared" si="9"/>
        <v>47</v>
      </c>
      <c r="O50" s="4" t="s">
        <v>104</v>
      </c>
      <c r="P50" s="11">
        <f t="shared" si="16"/>
        <v>295</v>
      </c>
      <c r="Q50" s="11">
        <v>0</v>
      </c>
      <c r="R50" s="11">
        <v>0</v>
      </c>
      <c r="S50" s="20">
        <v>1</v>
      </c>
      <c r="T50" s="4">
        <v>0</v>
      </c>
      <c r="U50" s="4">
        <v>2</v>
      </c>
      <c r="V50" s="4">
        <f t="shared" si="3"/>
        <v>3</v>
      </c>
      <c r="W50">
        <f t="shared" si="10"/>
        <v>49</v>
      </c>
      <c r="X50" s="13">
        <f t="shared" si="4"/>
        <v>7.6562500000000006E-2</v>
      </c>
      <c r="Y50" s="13">
        <f t="shared" si="5"/>
        <v>0.92343750000000002</v>
      </c>
      <c r="AA50" s="17"/>
      <c r="AB50" s="8"/>
      <c r="AC50" s="8"/>
      <c r="AD50" s="8"/>
      <c r="AE50" s="18"/>
      <c r="AF50" s="18"/>
    </row>
    <row r="51" spans="1:32">
      <c r="A51" s="4">
        <f t="shared" si="6"/>
        <v>48</v>
      </c>
      <c r="B51" s="4" t="s">
        <v>52</v>
      </c>
      <c r="C51" s="2">
        <f t="shared" si="18"/>
        <v>340</v>
      </c>
      <c r="D51" s="2">
        <v>4</v>
      </c>
      <c r="E51" s="2">
        <v>1</v>
      </c>
      <c r="F51" s="2">
        <v>6</v>
      </c>
      <c r="G51" s="9">
        <v>4</v>
      </c>
      <c r="H51" s="9">
        <v>4</v>
      </c>
      <c r="I51" s="2">
        <f t="shared" si="0"/>
        <v>19</v>
      </c>
      <c r="J51" s="2">
        <f t="shared" si="8"/>
        <v>555</v>
      </c>
      <c r="K51" s="5">
        <f t="shared" si="1"/>
        <v>0.8671875</v>
      </c>
      <c r="L51" s="5">
        <f t="shared" si="2"/>
        <v>0.1328125</v>
      </c>
      <c r="M51" s="5"/>
      <c r="N51" s="4">
        <f t="shared" si="9"/>
        <v>48</v>
      </c>
      <c r="O51" s="4" t="s">
        <v>105</v>
      </c>
      <c r="P51" s="11">
        <f t="shared" si="16"/>
        <v>300</v>
      </c>
      <c r="Q51" s="11">
        <v>27</v>
      </c>
      <c r="R51" s="11">
        <v>17</v>
      </c>
      <c r="S51" s="20">
        <v>17</v>
      </c>
      <c r="T51" s="4">
        <v>17</v>
      </c>
      <c r="U51" s="4">
        <v>11</v>
      </c>
      <c r="V51" s="4">
        <f t="shared" si="3"/>
        <v>89</v>
      </c>
      <c r="W51">
        <f t="shared" si="10"/>
        <v>138</v>
      </c>
      <c r="X51" s="13">
        <f t="shared" si="4"/>
        <v>0.21562500000000001</v>
      </c>
      <c r="Y51" s="13">
        <f t="shared" si="5"/>
        <v>0.78437500000000004</v>
      </c>
      <c r="AA51" s="17"/>
      <c r="AB51" s="8"/>
      <c r="AC51" s="8"/>
      <c r="AD51" s="8"/>
      <c r="AE51" s="18"/>
      <c r="AF51" s="18"/>
    </row>
    <row r="52" spans="1:32">
      <c r="A52" s="4">
        <f>A51+1</f>
        <v>49</v>
      </c>
      <c r="B52" s="4" t="s">
        <v>53</v>
      </c>
      <c r="C52" s="2">
        <f>C51+30</f>
        <v>370</v>
      </c>
      <c r="D52" s="2">
        <v>8</v>
      </c>
      <c r="E52" s="2">
        <v>2</v>
      </c>
      <c r="F52" s="2">
        <v>4</v>
      </c>
      <c r="G52" s="9">
        <v>1</v>
      </c>
      <c r="H52" s="9">
        <v>9</v>
      </c>
      <c r="I52" s="2">
        <f t="shared" si="0"/>
        <v>24</v>
      </c>
      <c r="J52" s="2">
        <f t="shared" si="8"/>
        <v>579</v>
      </c>
      <c r="K52" s="5">
        <f t="shared" si="1"/>
        <v>0.90468749999999998</v>
      </c>
      <c r="L52" s="5">
        <f t="shared" si="2"/>
        <v>9.5312500000000022E-2</v>
      </c>
      <c r="M52" s="5"/>
      <c r="N52" s="4">
        <f>N51+1</f>
        <v>49</v>
      </c>
      <c r="O52" s="4" t="s">
        <v>106</v>
      </c>
      <c r="P52" s="11">
        <f>300+180</f>
        <v>480</v>
      </c>
      <c r="Q52" s="11">
        <v>31</v>
      </c>
      <c r="R52" s="11">
        <v>19</v>
      </c>
      <c r="S52" s="20">
        <v>23</v>
      </c>
      <c r="T52" s="4">
        <v>18</v>
      </c>
      <c r="U52" s="4">
        <v>20</v>
      </c>
      <c r="V52" s="4">
        <f t="shared" si="3"/>
        <v>111</v>
      </c>
      <c r="W52">
        <f t="shared" si="10"/>
        <v>249</v>
      </c>
      <c r="X52" s="13">
        <f t="shared" si="4"/>
        <v>0.38906249999999998</v>
      </c>
      <c r="Y52" s="13">
        <f t="shared" si="5"/>
        <v>0.61093750000000002</v>
      </c>
      <c r="AA52" s="17"/>
      <c r="AB52" s="8"/>
      <c r="AC52" s="8"/>
      <c r="AD52" s="8"/>
      <c r="AE52" s="18"/>
      <c r="AF52" s="18"/>
    </row>
    <row r="53" spans="1:32">
      <c r="A53" s="4">
        <f>A52+1</f>
        <v>50</v>
      </c>
      <c r="B53" s="4" t="s">
        <v>54</v>
      </c>
      <c r="C53" s="2">
        <f>C52+30</f>
        <v>400</v>
      </c>
      <c r="D53" s="2">
        <v>2</v>
      </c>
      <c r="E53" s="2">
        <v>1</v>
      </c>
      <c r="F53" s="2">
        <v>1</v>
      </c>
      <c r="G53" s="9">
        <v>0</v>
      </c>
      <c r="H53" s="9">
        <v>3</v>
      </c>
      <c r="I53" s="2">
        <f t="shared" si="0"/>
        <v>7</v>
      </c>
      <c r="J53" s="2">
        <f t="shared" si="8"/>
        <v>586</v>
      </c>
      <c r="K53" s="5">
        <f t="shared" si="1"/>
        <v>0.91562500000000002</v>
      </c>
      <c r="L53" s="5">
        <f t="shared" si="2"/>
        <v>8.4374999999999978E-2</v>
      </c>
      <c r="M53" s="5"/>
      <c r="N53" s="4">
        <f>N52+1</f>
        <v>50</v>
      </c>
      <c r="O53" s="4" t="s">
        <v>107</v>
      </c>
      <c r="P53" s="11">
        <f>P52+180</f>
        <v>660</v>
      </c>
      <c r="Q53" s="11">
        <v>15</v>
      </c>
      <c r="R53" s="11">
        <v>16</v>
      </c>
      <c r="S53" s="20">
        <v>21</v>
      </c>
      <c r="T53" s="4">
        <v>16</v>
      </c>
      <c r="U53" s="4">
        <v>12</v>
      </c>
      <c r="V53" s="4">
        <f t="shared" si="3"/>
        <v>80</v>
      </c>
      <c r="W53">
        <f t="shared" si="10"/>
        <v>329</v>
      </c>
      <c r="X53" s="13">
        <f t="shared" si="4"/>
        <v>0.51406249999999998</v>
      </c>
      <c r="Y53" s="13">
        <f t="shared" si="5"/>
        <v>0.48593750000000002</v>
      </c>
      <c r="AA53" s="17"/>
      <c r="AB53" s="8"/>
      <c r="AC53" s="8"/>
      <c r="AD53" s="8"/>
      <c r="AE53" s="18"/>
      <c r="AF53" s="18"/>
    </row>
    <row r="54" spans="1:32">
      <c r="N54" s="4">
        <f>N53+1</f>
        <v>51</v>
      </c>
      <c r="O54" s="4" t="s">
        <v>108</v>
      </c>
      <c r="P54" s="11">
        <f>P53+180</f>
        <v>840</v>
      </c>
      <c r="Q54" s="11">
        <v>17</v>
      </c>
      <c r="R54" s="11">
        <v>22</v>
      </c>
      <c r="S54" s="20">
        <v>23</v>
      </c>
      <c r="T54" s="4">
        <v>21</v>
      </c>
      <c r="U54" s="4">
        <v>13</v>
      </c>
      <c r="V54" s="4">
        <f t="shared" si="3"/>
        <v>96</v>
      </c>
      <c r="W54">
        <f t="shared" si="10"/>
        <v>425</v>
      </c>
      <c r="X54" s="13">
        <f t="shared" si="4"/>
        <v>0.6640625</v>
      </c>
      <c r="Y54" s="13">
        <f t="shared" si="5"/>
        <v>0.3359375</v>
      </c>
      <c r="AA54" s="17"/>
      <c r="AB54" s="8"/>
      <c r="AC54" s="8"/>
      <c r="AD54" s="8"/>
      <c r="AE54" s="18"/>
      <c r="AF54" s="18"/>
    </row>
    <row r="55" spans="1:32">
      <c r="N55" s="4">
        <f>N54+1</f>
        <v>52</v>
      </c>
      <c r="O55" s="4" t="s">
        <v>109</v>
      </c>
      <c r="P55" s="11">
        <f>P54+180</f>
        <v>1020</v>
      </c>
      <c r="Q55" s="11">
        <v>10</v>
      </c>
      <c r="R55" s="11">
        <v>22</v>
      </c>
      <c r="S55" s="20">
        <v>16</v>
      </c>
      <c r="T55" s="4">
        <v>14</v>
      </c>
      <c r="U55" s="4">
        <v>6</v>
      </c>
      <c r="V55" s="4">
        <f t="shared" si="3"/>
        <v>68</v>
      </c>
      <c r="W55">
        <f t="shared" si="10"/>
        <v>493</v>
      </c>
      <c r="X55" s="13">
        <f t="shared" si="4"/>
        <v>0.77031249999999996</v>
      </c>
      <c r="Y55" s="13">
        <f t="shared" si="5"/>
        <v>0.22968750000000004</v>
      </c>
      <c r="AA55" s="17"/>
      <c r="AB55" s="8"/>
      <c r="AC55" s="8"/>
      <c r="AD55" s="8"/>
      <c r="AE55" s="18"/>
      <c r="AF55" s="18"/>
    </row>
    <row r="56" spans="1:32">
      <c r="N56" s="4">
        <f t="shared" si="9"/>
        <v>53</v>
      </c>
      <c r="O56" s="4" t="s">
        <v>110</v>
      </c>
      <c r="P56" s="11">
        <f t="shared" ref="P56" si="19">P55+180</f>
        <v>1200</v>
      </c>
      <c r="Q56" s="11">
        <v>6</v>
      </c>
      <c r="R56" s="11">
        <v>17</v>
      </c>
      <c r="S56" s="20">
        <v>3</v>
      </c>
      <c r="T56" s="4">
        <v>27</v>
      </c>
      <c r="U56" s="4">
        <v>54</v>
      </c>
      <c r="V56" s="4">
        <f t="shared" si="3"/>
        <v>107</v>
      </c>
      <c r="W56">
        <f t="shared" si="10"/>
        <v>600</v>
      </c>
      <c r="X56" s="13">
        <f t="shared" si="4"/>
        <v>0.9375</v>
      </c>
      <c r="Y56" s="13">
        <f t="shared" si="5"/>
        <v>6.25E-2</v>
      </c>
      <c r="AA56" s="17"/>
      <c r="AB56" s="8"/>
      <c r="AC56" s="8"/>
      <c r="AD56" s="8"/>
      <c r="AF56" s="18"/>
    </row>
    <row r="57" spans="1:32">
      <c r="W57" s="17"/>
      <c r="X57" s="17"/>
      <c r="Y57" s="17"/>
      <c r="Z57" s="8"/>
      <c r="AA57" s="8"/>
      <c r="AB57" s="8"/>
      <c r="AC57" s="19"/>
      <c r="AD57" s="18"/>
    </row>
    <row r="58" spans="1:32">
      <c r="W58" s="17"/>
      <c r="X58" s="17"/>
      <c r="Y58" s="17"/>
      <c r="Z58" s="8"/>
      <c r="AA58" s="8"/>
      <c r="AB58" s="8"/>
      <c r="AC58" s="19"/>
      <c r="AD58" s="18"/>
    </row>
    <row r="59" spans="1:32">
      <c r="W59" s="17"/>
      <c r="X59" s="17"/>
      <c r="Y59" s="17"/>
      <c r="Z59" s="8"/>
      <c r="AA59" s="8"/>
      <c r="AB59" s="8"/>
      <c r="AC59" s="19"/>
      <c r="AD59" s="18"/>
    </row>
    <row r="60" spans="1:32">
      <c r="W60" s="17"/>
      <c r="X60" s="17"/>
      <c r="Y60" s="17"/>
      <c r="Z60" s="8"/>
      <c r="AA60" s="8"/>
      <c r="AB60" s="8"/>
      <c r="AC60" s="19"/>
      <c r="AD60" s="18"/>
    </row>
    <row r="61" spans="1:32">
      <c r="W61" s="17"/>
      <c r="X61" s="17"/>
      <c r="Y61" s="17"/>
      <c r="Z61" s="8"/>
      <c r="AA61" s="8"/>
      <c r="AB61" s="8"/>
      <c r="AC61" s="19"/>
      <c r="AD61" s="18"/>
    </row>
    <row r="62" spans="1:32">
      <c r="W62" s="17"/>
      <c r="X62" s="17"/>
      <c r="Y62" s="17"/>
      <c r="Z62" s="8"/>
      <c r="AA62" s="8"/>
      <c r="AB62" s="8"/>
      <c r="AC62" s="19"/>
      <c r="AD62" s="18"/>
    </row>
    <row r="63" spans="1:32">
      <c r="W63" s="17"/>
      <c r="X63" s="17"/>
      <c r="Y63" s="17"/>
      <c r="Z63" s="8"/>
      <c r="AA63" s="8"/>
      <c r="AB63" s="8"/>
      <c r="AC63" s="19"/>
      <c r="AD63" s="18"/>
    </row>
    <row r="64" spans="1:32">
      <c r="W64" s="17"/>
      <c r="X64" s="17"/>
      <c r="Y64" s="17"/>
      <c r="Z64" s="8"/>
      <c r="AA64" s="8"/>
      <c r="AB64" s="8"/>
      <c r="AC64" s="19"/>
      <c r="AD64" s="18"/>
    </row>
    <row r="65" spans="23:30">
      <c r="W65" s="17"/>
      <c r="X65" s="17"/>
      <c r="Y65" s="17"/>
      <c r="Z65" s="8"/>
      <c r="AA65" s="8"/>
      <c r="AB65" s="8"/>
      <c r="AC65" s="19"/>
      <c r="AD65" s="18"/>
    </row>
    <row r="66" spans="23:30">
      <c r="W66" s="17"/>
      <c r="X66" s="17"/>
      <c r="Y66" s="17"/>
      <c r="Z66" s="8"/>
      <c r="AA66" s="8"/>
      <c r="AB66" s="8"/>
      <c r="AC66" s="19"/>
      <c r="AD66" s="18"/>
    </row>
    <row r="67" spans="23:30">
      <c r="W67" s="17"/>
      <c r="X67" s="17"/>
      <c r="Y67" s="17"/>
      <c r="Z67" s="8"/>
      <c r="AA67" s="8"/>
      <c r="AB67" s="8"/>
      <c r="AC67" s="19"/>
      <c r="AD67" s="18"/>
    </row>
    <row r="68" spans="23:30">
      <c r="W68" s="17"/>
      <c r="X68" s="17"/>
      <c r="Y68" s="17"/>
      <c r="Z68" s="8"/>
      <c r="AA68" s="8"/>
      <c r="AB68" s="8"/>
      <c r="AC68" s="19"/>
      <c r="AD68" s="18"/>
    </row>
    <row r="69" spans="23:30">
      <c r="W69" s="17"/>
      <c r="X69" s="17"/>
      <c r="Y69" s="17"/>
      <c r="Z69" s="8"/>
      <c r="AA69" s="8"/>
      <c r="AB69" s="8"/>
      <c r="AC69" s="19"/>
      <c r="AD69" s="18"/>
    </row>
    <row r="70" spans="23:30">
      <c r="W70" s="17"/>
      <c r="X70" s="17"/>
      <c r="Y70" s="17"/>
      <c r="Z70" s="8"/>
      <c r="AA70" s="8"/>
      <c r="AB70" s="8"/>
      <c r="AC70" s="19"/>
      <c r="AD70" s="18"/>
    </row>
    <row r="71" spans="23:30">
      <c r="W71" s="17"/>
      <c r="X71" s="17"/>
      <c r="Y71" s="17"/>
      <c r="Z71" s="8"/>
      <c r="AA71" s="8"/>
      <c r="AB71" s="8"/>
      <c r="AC71" s="19"/>
      <c r="AD71" s="18"/>
    </row>
    <row r="72" spans="23:30">
      <c r="W72" s="17"/>
      <c r="X72" s="17"/>
      <c r="Y72" s="17"/>
      <c r="Z72" s="8"/>
      <c r="AA72" s="8"/>
      <c r="AB72" s="8"/>
      <c r="AC72" s="19"/>
      <c r="AD72" s="18"/>
    </row>
    <row r="73" spans="23:30">
      <c r="W73" s="17"/>
      <c r="X73" s="17"/>
      <c r="Y73" s="17"/>
      <c r="Z73" s="8"/>
      <c r="AA73" s="8"/>
      <c r="AB73" s="8"/>
      <c r="AC73" s="19"/>
      <c r="AD73" s="18"/>
    </row>
    <row r="74" spans="23:30">
      <c r="W74" s="17"/>
      <c r="X74" s="17"/>
      <c r="Y74" s="17"/>
      <c r="Z74" s="8"/>
      <c r="AA74" s="8"/>
      <c r="AB74" s="8"/>
      <c r="AC74" s="19"/>
      <c r="AD74" s="18"/>
    </row>
    <row r="75" spans="23:30">
      <c r="W75" s="17"/>
      <c r="X75" s="17"/>
      <c r="Y75" s="17"/>
      <c r="Z75" s="8"/>
      <c r="AA75" s="8"/>
      <c r="AB75" s="8"/>
      <c r="AC75" s="19"/>
      <c r="AD75" s="18"/>
    </row>
    <row r="76" spans="23:30">
      <c r="W76" s="17"/>
      <c r="X76" s="17"/>
      <c r="Y76" s="17"/>
      <c r="Z76" s="8"/>
      <c r="AA76" s="9"/>
      <c r="AB76" s="8"/>
      <c r="AC76" s="19"/>
      <c r="AD76" s="18"/>
    </row>
    <row r="77" spans="23:30">
      <c r="W77" s="17"/>
      <c r="X77" s="17"/>
      <c r="Y77" s="17"/>
      <c r="Z77" s="8"/>
      <c r="AA77" s="9"/>
      <c r="AB77" s="8"/>
      <c r="AC77" s="19"/>
      <c r="AD77" s="18"/>
    </row>
    <row r="78" spans="23:30">
      <c r="W78" s="17"/>
      <c r="X78" s="17"/>
      <c r="Y78" s="17"/>
      <c r="Z78" s="8"/>
      <c r="AA78" s="9"/>
      <c r="AB78" s="8"/>
      <c r="AC78" s="19"/>
      <c r="AD78" s="18"/>
    </row>
    <row r="79" spans="23:30">
      <c r="W79" s="17"/>
      <c r="X79" s="17"/>
      <c r="Y79" s="17"/>
      <c r="Z79" s="8"/>
      <c r="AA79" s="8"/>
      <c r="AB79" s="8"/>
      <c r="AC79" s="19"/>
      <c r="AD79" s="18"/>
    </row>
    <row r="80" spans="23:30">
      <c r="W80" s="17"/>
      <c r="X80" s="17"/>
      <c r="Y80" s="17"/>
      <c r="Z80" s="8"/>
      <c r="AA80" s="8"/>
      <c r="AB80" s="8"/>
      <c r="AC80" s="19"/>
      <c r="AD80" s="18"/>
    </row>
    <row r="81" spans="23:30">
      <c r="W81" s="17"/>
      <c r="X81" s="17"/>
      <c r="Y81" s="17"/>
      <c r="Z81" s="8"/>
      <c r="AA81" s="8"/>
      <c r="AB81" s="8"/>
      <c r="AC81" s="19"/>
      <c r="AD81" s="18"/>
    </row>
    <row r="82" spans="23:30">
      <c r="W82" s="17"/>
      <c r="X82" s="17"/>
      <c r="Y82" s="17"/>
      <c r="Z82" s="8"/>
      <c r="AA82" s="8"/>
      <c r="AB82" s="8"/>
      <c r="AC82" s="19"/>
      <c r="AD82" s="18"/>
    </row>
    <row r="83" spans="23:30">
      <c r="W83" s="17"/>
      <c r="X83" s="17"/>
      <c r="Y83" s="17"/>
      <c r="Z83" s="8"/>
      <c r="AA83" s="8"/>
      <c r="AB83" s="8"/>
      <c r="AC83" s="19"/>
      <c r="AD83" s="18"/>
    </row>
    <row r="84" spans="23:30">
      <c r="W84" s="17"/>
      <c r="X84" s="17"/>
      <c r="Y84" s="17"/>
      <c r="Z84" s="8"/>
      <c r="AA84" s="8"/>
      <c r="AB84" s="8"/>
      <c r="AC84" s="19"/>
      <c r="AD84" s="18"/>
    </row>
    <row r="85" spans="23:30">
      <c r="W85" s="17"/>
      <c r="X85" s="17"/>
      <c r="Y85" s="17"/>
      <c r="Z85" s="8"/>
      <c r="AA85" s="8"/>
      <c r="AB85" s="8"/>
      <c r="AC85" s="19"/>
      <c r="AD85" s="18"/>
    </row>
    <row r="86" spans="23:30">
      <c r="W86" s="17"/>
      <c r="X86" s="17"/>
      <c r="Y86" s="17"/>
      <c r="Z86" s="8"/>
      <c r="AA86" s="8"/>
      <c r="AB86" s="8"/>
      <c r="AC86" s="19"/>
      <c r="AD86" s="18"/>
    </row>
    <row r="87" spans="23:30">
      <c r="W87" s="17"/>
      <c r="X87" s="17"/>
      <c r="Y87" s="17"/>
      <c r="Z87" s="8"/>
      <c r="AA87" s="8"/>
      <c r="AB87" s="8"/>
      <c r="AC87" s="19"/>
      <c r="AD87" s="18"/>
    </row>
    <row r="88" spans="23:30">
      <c r="W88" s="17"/>
      <c r="X88" s="17"/>
      <c r="Y88" s="17"/>
      <c r="Z88" s="8"/>
      <c r="AA88" s="8"/>
      <c r="AB88" s="8"/>
      <c r="AC88" s="19"/>
      <c r="AD88" s="18"/>
    </row>
    <row r="89" spans="23:30">
      <c r="W89" s="17"/>
      <c r="X89" s="17"/>
      <c r="Y89" s="17"/>
      <c r="Z89" s="8"/>
      <c r="AA89" s="8"/>
      <c r="AB89" s="8"/>
      <c r="AC89" s="19"/>
      <c r="AD89" s="18"/>
    </row>
    <row r="90" spans="23:30">
      <c r="W90" s="17"/>
      <c r="X90" s="17"/>
      <c r="Y90" s="17"/>
      <c r="Z90" s="8"/>
      <c r="AA90" s="8"/>
      <c r="AB90" s="8"/>
      <c r="AC90" s="19"/>
      <c r="AD90" s="18"/>
    </row>
    <row r="91" spans="23:30">
      <c r="W91" s="17"/>
      <c r="X91" s="17"/>
      <c r="Y91" s="17"/>
      <c r="Z91" s="8"/>
      <c r="AA91" s="8"/>
      <c r="AB91" s="8"/>
      <c r="AC91" s="19"/>
      <c r="AD91" s="18"/>
    </row>
    <row r="92" spans="23:30">
      <c r="W92" s="17"/>
      <c r="X92" s="17"/>
      <c r="Y92" s="17"/>
      <c r="Z92" s="8"/>
      <c r="AA92" s="8"/>
      <c r="AB92" s="8"/>
      <c r="AC92" s="19"/>
      <c r="AD92" s="18"/>
    </row>
    <row r="93" spans="23:30">
      <c r="W93" s="18"/>
      <c r="X93" s="18"/>
      <c r="Y93" s="18"/>
      <c r="Z93" s="18"/>
      <c r="AA93" s="18"/>
      <c r="AB93" s="18"/>
      <c r="AC93" s="18"/>
      <c r="AD93" s="18"/>
    </row>
    <row r="94" spans="23:30">
      <c r="W94" s="18"/>
      <c r="X94" s="18"/>
      <c r="Y94" s="18"/>
      <c r="Z94" s="18"/>
      <c r="AA94" s="18"/>
      <c r="AB94" s="18"/>
      <c r="AC94" s="18"/>
      <c r="AD94" s="18"/>
    </row>
    <row r="95" spans="23:30">
      <c r="W95" s="18"/>
      <c r="X95" s="18"/>
      <c r="Y95" s="18"/>
      <c r="Z95" s="18"/>
      <c r="AA95" s="18"/>
      <c r="AB95" s="18"/>
      <c r="AC95" s="18"/>
      <c r="AD95" s="18"/>
    </row>
    <row r="96" spans="23:30">
      <c r="W96" s="18"/>
      <c r="X96" s="18"/>
      <c r="Y96" s="18"/>
      <c r="Z96" s="18"/>
      <c r="AA96" s="18"/>
      <c r="AB96" s="18"/>
      <c r="AC96" s="18"/>
      <c r="AD96" s="18"/>
    </row>
    <row r="97" spans="23:30">
      <c r="W97" s="18"/>
      <c r="X97" s="18"/>
      <c r="Y97" s="18"/>
      <c r="Z97" s="18"/>
      <c r="AA97" s="18"/>
      <c r="AB97" s="18"/>
      <c r="AC97" s="18"/>
      <c r="AD97" s="18"/>
    </row>
    <row r="98" spans="23:30">
      <c r="W98" s="18"/>
      <c r="X98" s="18"/>
      <c r="Y98" s="18"/>
      <c r="Z98" s="18"/>
      <c r="AA98" s="18"/>
      <c r="AB98" s="18"/>
      <c r="AC98" s="18"/>
      <c r="AD98" s="18"/>
    </row>
    <row r="99" spans="23:30">
      <c r="W99" s="18"/>
      <c r="X99" s="18"/>
      <c r="Y99" s="18"/>
      <c r="Z99" s="18"/>
      <c r="AA99" s="18"/>
      <c r="AB99" s="18"/>
      <c r="AC99" s="18"/>
      <c r="AD99" s="18"/>
    </row>
    <row r="100" spans="23:30">
      <c r="W100" s="18"/>
      <c r="X100" s="18"/>
      <c r="Y100" s="18"/>
      <c r="Z100" s="18"/>
      <c r="AA100" s="18"/>
      <c r="AB100" s="18"/>
      <c r="AC100" s="18"/>
      <c r="AD100" s="18"/>
    </row>
    <row r="101" spans="23:30">
      <c r="W101" s="18"/>
      <c r="X101" s="18"/>
      <c r="Y101" s="18"/>
      <c r="Z101" s="18"/>
      <c r="AA101" s="18"/>
      <c r="AB101" s="18"/>
      <c r="AC101" s="18"/>
      <c r="AD101" s="18"/>
    </row>
    <row r="102" spans="23:30">
      <c r="W102" s="18"/>
      <c r="X102" s="18"/>
      <c r="Y102" s="18"/>
      <c r="Z102" s="18"/>
      <c r="AA102" s="18"/>
      <c r="AB102" s="18"/>
      <c r="AC102" s="18"/>
      <c r="AD102" s="18"/>
    </row>
    <row r="103" spans="23:30">
      <c r="W103" s="18"/>
      <c r="X103" s="18"/>
      <c r="Y103" s="18"/>
      <c r="Z103" s="18"/>
      <c r="AA103" s="18"/>
      <c r="AB103" s="18"/>
      <c r="AC103" s="18"/>
      <c r="AD103" s="18"/>
    </row>
    <row r="104" spans="23:30">
      <c r="W104" s="18"/>
      <c r="X104" s="18"/>
      <c r="Y104" s="18"/>
      <c r="Z104" s="18"/>
      <c r="AA104" s="18"/>
      <c r="AB104" s="18"/>
      <c r="AC104" s="18"/>
      <c r="AD104" s="18"/>
    </row>
    <row r="105" spans="23:30">
      <c r="W105" s="18"/>
      <c r="X105" s="18"/>
      <c r="Y105" s="18"/>
      <c r="Z105" s="18"/>
      <c r="AA105" s="18"/>
      <c r="AB105" s="18"/>
      <c r="AC105" s="18"/>
      <c r="AD105" s="18"/>
    </row>
    <row r="106" spans="23:30">
      <c r="W106" s="18"/>
      <c r="X106" s="18"/>
      <c r="Y106" s="18"/>
      <c r="Z106" s="18"/>
      <c r="AA106" s="18"/>
      <c r="AB106" s="18"/>
      <c r="AC106" s="18"/>
      <c r="AD106" s="18"/>
    </row>
    <row r="107" spans="23:30">
      <c r="W107" s="18"/>
      <c r="X107" s="18"/>
      <c r="Y107" s="18"/>
      <c r="Z107" s="18"/>
      <c r="AA107" s="18"/>
      <c r="AB107" s="18"/>
      <c r="AC107" s="18"/>
      <c r="AD107" s="18"/>
    </row>
    <row r="108" spans="23:30">
      <c r="W108" s="18"/>
      <c r="X108" s="18"/>
      <c r="Y108" s="18"/>
      <c r="Z108" s="18"/>
      <c r="AA108" s="18"/>
      <c r="AB108" s="18"/>
      <c r="AC108" s="18"/>
      <c r="AD108" s="18"/>
    </row>
    <row r="109" spans="23:30">
      <c r="W109" s="18"/>
      <c r="X109" s="18"/>
      <c r="Y109" s="18"/>
      <c r="Z109" s="18"/>
      <c r="AA109" s="18"/>
      <c r="AB109" s="18"/>
      <c r="AC109" s="18"/>
      <c r="AD109" s="18"/>
    </row>
    <row r="110" spans="23:30">
      <c r="W110" s="18"/>
      <c r="X110" s="18"/>
      <c r="Y110" s="18"/>
      <c r="Z110" s="18"/>
      <c r="AA110" s="18"/>
      <c r="AB110" s="18"/>
      <c r="AC110" s="18"/>
      <c r="AD110" s="18"/>
    </row>
    <row r="111" spans="23:30">
      <c r="W111" s="18"/>
      <c r="X111" s="18"/>
      <c r="Y111" s="18"/>
      <c r="Z111" s="18"/>
      <c r="AA111" s="18"/>
      <c r="AB111" s="18"/>
      <c r="AC111" s="18"/>
      <c r="AD111" s="18"/>
    </row>
    <row r="112" spans="23:30">
      <c r="W112" s="18"/>
      <c r="X112" s="18"/>
      <c r="Y112" s="18"/>
      <c r="Z112" s="18"/>
      <c r="AA112" s="18"/>
      <c r="AB112" s="18"/>
      <c r="AC112" s="18"/>
      <c r="AD112" s="18"/>
    </row>
    <row r="113" spans="23:30">
      <c r="W113" s="18"/>
      <c r="X113" s="18"/>
      <c r="Y113" s="18"/>
      <c r="Z113" s="18"/>
      <c r="AA113" s="18"/>
      <c r="AB113" s="18"/>
      <c r="AC113" s="18"/>
      <c r="AD113" s="18"/>
    </row>
    <row r="114" spans="23:30">
      <c r="W114" s="18"/>
      <c r="X114" s="18"/>
      <c r="Y114" s="18"/>
      <c r="Z114" s="18"/>
      <c r="AA114" s="18"/>
      <c r="AB114" s="18"/>
      <c r="AC114" s="18"/>
      <c r="AD114" s="18"/>
    </row>
    <row r="115" spans="23:30">
      <c r="W115" s="18"/>
      <c r="X115" s="18"/>
      <c r="Y115" s="18"/>
      <c r="Z115" s="18"/>
      <c r="AA115" s="18"/>
      <c r="AB115" s="18"/>
      <c r="AC115" s="18"/>
      <c r="AD115" s="18"/>
    </row>
    <row r="116" spans="23:30">
      <c r="W116" s="18"/>
      <c r="X116" s="18"/>
      <c r="Y116" s="18"/>
      <c r="Z116" s="18"/>
      <c r="AA116" s="18"/>
      <c r="AB116" s="18"/>
      <c r="AC116" s="18"/>
      <c r="AD116" s="18"/>
    </row>
    <row r="117" spans="23:30">
      <c r="W117" s="18"/>
      <c r="X117" s="18"/>
      <c r="Y117" s="18"/>
      <c r="Z117" s="18"/>
      <c r="AA117" s="18"/>
      <c r="AB117" s="18"/>
      <c r="AC117" s="18"/>
      <c r="AD117" s="18"/>
    </row>
    <row r="118" spans="23:30">
      <c r="W118" s="18"/>
      <c r="X118" s="18"/>
      <c r="Y118" s="18"/>
      <c r="Z118" s="18"/>
      <c r="AA118" s="18"/>
      <c r="AB118" s="18"/>
      <c r="AC118" s="18"/>
      <c r="AD118" s="18"/>
    </row>
    <row r="119" spans="23:30">
      <c r="W119" s="18"/>
      <c r="X119" s="18"/>
      <c r="Y119" s="18"/>
      <c r="Z119" s="18"/>
      <c r="AA119" s="18"/>
      <c r="AB119" s="18"/>
      <c r="AC119" s="18"/>
      <c r="AD119" s="18"/>
    </row>
    <row r="120" spans="23:30">
      <c r="W120" s="18"/>
      <c r="X120" s="18"/>
      <c r="Y120" s="18"/>
      <c r="Z120" s="18"/>
      <c r="AA120" s="18"/>
      <c r="AB120" s="18"/>
      <c r="AC120" s="18"/>
      <c r="AD120" s="18"/>
    </row>
    <row r="121" spans="23:30">
      <c r="W121" s="18"/>
      <c r="X121" s="18"/>
      <c r="Y121" s="18"/>
      <c r="Z121" s="18"/>
      <c r="AA121" s="18"/>
      <c r="AB121" s="18"/>
      <c r="AC121" s="18"/>
      <c r="AD121" s="18"/>
    </row>
    <row r="122" spans="23:30">
      <c r="W122" s="18"/>
      <c r="X122" s="18"/>
      <c r="Y122" s="18"/>
      <c r="Z122" s="18"/>
      <c r="AA122" s="18"/>
      <c r="AB122" s="18"/>
      <c r="AC122" s="18"/>
      <c r="AD122" s="18"/>
    </row>
    <row r="123" spans="23:30">
      <c r="W123" s="18"/>
      <c r="X123" s="18"/>
      <c r="Y123" s="18"/>
      <c r="Z123" s="18"/>
      <c r="AA123" s="18"/>
      <c r="AB123" s="18"/>
      <c r="AC123" s="18"/>
      <c r="AD123" s="18"/>
    </row>
    <row r="124" spans="23:30">
      <c r="W124" s="18"/>
      <c r="X124" s="18"/>
      <c r="Y124" s="18"/>
      <c r="Z124" s="18"/>
      <c r="AA124" s="18"/>
      <c r="AB124" s="18"/>
      <c r="AC124" s="18"/>
      <c r="AD124" s="18"/>
    </row>
    <row r="125" spans="23:30">
      <c r="W125" s="18"/>
      <c r="X125" s="18"/>
      <c r="Y125" s="18"/>
      <c r="Z125" s="18"/>
      <c r="AA125" s="18"/>
      <c r="AB125" s="18"/>
      <c r="AC125" s="18"/>
      <c r="AD125" s="18"/>
    </row>
    <row r="126" spans="23:30">
      <c r="W126" s="18"/>
      <c r="X126" s="18"/>
      <c r="Y126" s="18"/>
      <c r="Z126" s="18"/>
      <c r="AA126" s="18"/>
      <c r="AB126" s="18"/>
      <c r="AC126" s="18"/>
      <c r="AD126" s="18"/>
    </row>
    <row r="127" spans="23:30">
      <c r="W127" s="18"/>
      <c r="X127" s="18"/>
      <c r="Y127" s="18"/>
      <c r="Z127" s="18"/>
      <c r="AA127" s="18"/>
      <c r="AB127" s="18"/>
      <c r="AC127" s="18"/>
      <c r="AD127" s="18"/>
    </row>
    <row r="128" spans="23:30">
      <c r="W128" s="18"/>
      <c r="X128" s="18"/>
      <c r="Y128" s="18"/>
      <c r="Z128" s="18"/>
      <c r="AA128" s="18"/>
      <c r="AB128" s="18"/>
      <c r="AC128" s="18"/>
      <c r="AD128" s="18"/>
    </row>
    <row r="129" spans="23:30">
      <c r="W129" s="18"/>
      <c r="X129" s="18"/>
      <c r="Y129" s="18"/>
      <c r="Z129" s="18"/>
      <c r="AA129" s="18"/>
      <c r="AB129" s="18"/>
      <c r="AC129" s="18"/>
      <c r="AD129" s="18"/>
    </row>
    <row r="130" spans="23:30">
      <c r="W130" s="18"/>
      <c r="X130" s="18"/>
      <c r="Y130" s="18"/>
      <c r="Z130" s="18"/>
      <c r="AA130" s="18"/>
      <c r="AB130" s="18"/>
      <c r="AC130" s="18"/>
      <c r="AD130" s="18"/>
    </row>
    <row r="131" spans="23:30">
      <c r="W131" s="18"/>
      <c r="X131" s="18"/>
      <c r="Y131" s="18"/>
      <c r="Z131" s="18"/>
      <c r="AA131" s="18"/>
      <c r="AB131" s="18"/>
      <c r="AC131" s="18"/>
      <c r="AD131" s="18"/>
    </row>
    <row r="132" spans="23:30">
      <c r="W132" s="18"/>
      <c r="X132" s="18"/>
      <c r="Y132" s="18"/>
      <c r="Z132" s="18"/>
      <c r="AA132" s="18"/>
      <c r="AB132" s="18"/>
      <c r="AC132" s="18"/>
      <c r="AD132" s="18"/>
    </row>
    <row r="133" spans="23:30">
      <c r="W133" s="18"/>
      <c r="X133" s="18"/>
      <c r="Y133" s="18"/>
      <c r="Z133" s="18"/>
      <c r="AA133" s="18"/>
      <c r="AB133" s="18"/>
      <c r="AC133" s="18"/>
      <c r="AD133" s="18"/>
    </row>
    <row r="134" spans="23:30">
      <c r="W134" s="18"/>
      <c r="X134" s="18"/>
      <c r="Y134" s="18"/>
      <c r="Z134" s="18"/>
      <c r="AA134" s="18"/>
      <c r="AB134" s="18"/>
      <c r="AC134" s="18"/>
      <c r="AD134" s="18"/>
    </row>
    <row r="135" spans="23:30">
      <c r="W135" s="18"/>
      <c r="X135" s="18"/>
      <c r="Y135" s="18"/>
      <c r="Z135" s="18"/>
      <c r="AA135" s="18"/>
      <c r="AB135" s="18"/>
      <c r="AC135" s="18"/>
      <c r="AD135" s="18"/>
    </row>
    <row r="136" spans="23:30">
      <c r="W136" s="18"/>
      <c r="X136" s="18"/>
      <c r="Y136" s="18"/>
      <c r="Z136" s="18"/>
      <c r="AA136" s="18"/>
      <c r="AB136" s="18"/>
      <c r="AC136" s="18"/>
      <c r="AD136" s="18"/>
    </row>
    <row r="137" spans="23:30">
      <c r="W137" s="18"/>
      <c r="X137" s="18"/>
      <c r="Y137" s="18"/>
      <c r="Z137" s="18"/>
      <c r="AA137" s="18"/>
      <c r="AB137" s="18"/>
      <c r="AC137" s="18"/>
      <c r="AD137" s="18"/>
    </row>
    <row r="138" spans="23:30">
      <c r="W138" s="18"/>
      <c r="X138" s="18"/>
      <c r="Y138" s="18"/>
      <c r="Z138" s="18"/>
      <c r="AA138" s="18"/>
      <c r="AB138" s="18"/>
      <c r="AC138" s="18"/>
      <c r="AD138" s="18"/>
    </row>
    <row r="139" spans="23:30">
      <c r="W139" s="18"/>
      <c r="X139" s="18"/>
      <c r="Y139" s="18"/>
      <c r="Z139" s="18"/>
      <c r="AA139" s="18"/>
      <c r="AB139" s="18"/>
      <c r="AC139" s="18"/>
      <c r="AD139" s="18"/>
    </row>
    <row r="140" spans="23:30">
      <c r="W140" s="18"/>
      <c r="X140" s="18"/>
      <c r="Y140" s="18"/>
      <c r="Z140" s="18"/>
      <c r="AA140" s="18"/>
      <c r="AB140" s="18"/>
      <c r="AC140" s="18"/>
      <c r="AD140" s="18"/>
    </row>
    <row r="141" spans="23:30">
      <c r="W141" s="18"/>
      <c r="X141" s="18"/>
      <c r="Y141" s="18"/>
      <c r="Z141" s="18"/>
      <c r="AA141" s="18"/>
      <c r="AB141" s="18"/>
      <c r="AC141" s="18"/>
      <c r="AD141" s="18"/>
    </row>
    <row r="142" spans="23:30">
      <c r="W142" s="18"/>
      <c r="X142" s="18"/>
      <c r="Y142" s="18"/>
      <c r="Z142" s="18"/>
      <c r="AA142" s="18"/>
      <c r="AB142" s="18"/>
      <c r="AC142" s="18"/>
      <c r="AD142" s="18"/>
    </row>
    <row r="143" spans="23:30">
      <c r="W143" s="18"/>
      <c r="X143" s="18"/>
      <c r="Y143" s="18"/>
      <c r="Z143" s="18"/>
      <c r="AA143" s="18"/>
      <c r="AB143" s="18"/>
      <c r="AC143" s="18"/>
      <c r="AD143" s="18"/>
    </row>
    <row r="144" spans="23:30">
      <c r="W144" s="18"/>
      <c r="X144" s="18"/>
      <c r="Y144" s="18"/>
      <c r="Z144" s="18"/>
      <c r="AA144" s="18"/>
      <c r="AB144" s="18"/>
      <c r="AC144" s="18"/>
      <c r="AD144" s="18"/>
    </row>
    <row r="145" spans="23:30">
      <c r="W145" s="18"/>
      <c r="X145" s="18"/>
      <c r="Y145" s="18"/>
      <c r="Z145" s="18"/>
      <c r="AA145" s="18"/>
      <c r="AB145" s="18"/>
      <c r="AC145" s="18"/>
      <c r="AD145" s="18"/>
    </row>
    <row r="146" spans="23:30">
      <c r="W146" s="18"/>
      <c r="X146" s="18"/>
      <c r="Y146" s="18"/>
      <c r="Z146" s="18"/>
      <c r="AA146" s="18"/>
      <c r="AB146" s="18"/>
      <c r="AC146" s="18"/>
      <c r="AD146" s="18"/>
    </row>
    <row r="147" spans="23:30">
      <c r="W147" s="18"/>
      <c r="X147" s="18"/>
      <c r="Y147" s="18"/>
      <c r="Z147" s="18"/>
      <c r="AA147" s="18"/>
      <c r="AB147" s="18"/>
      <c r="AC147" s="18"/>
      <c r="AD147" s="18"/>
    </row>
    <row r="148" spans="23:30">
      <c r="W148" s="18"/>
      <c r="X148" s="18"/>
      <c r="Y148" s="18"/>
      <c r="Z148" s="18"/>
      <c r="AA148" s="18"/>
      <c r="AB148" s="18"/>
      <c r="AC148" s="18"/>
      <c r="AD148" s="18"/>
    </row>
    <row r="149" spans="23:30">
      <c r="W149" s="18"/>
      <c r="X149" s="18"/>
      <c r="Y149" s="18"/>
      <c r="Z149" s="18"/>
      <c r="AA149" s="18"/>
      <c r="AB149" s="18"/>
      <c r="AC149" s="18"/>
      <c r="AD149" s="18"/>
    </row>
    <row r="150" spans="23:30">
      <c r="W150" s="18"/>
      <c r="X150" s="18"/>
      <c r="Y150" s="18"/>
      <c r="Z150" s="18"/>
      <c r="AA150" s="18"/>
      <c r="AB150" s="18"/>
      <c r="AC150" s="18"/>
      <c r="AD150" s="18"/>
    </row>
    <row r="151" spans="23:30">
      <c r="W151" s="18"/>
      <c r="X151" s="18"/>
      <c r="Y151" s="18"/>
      <c r="Z151" s="18"/>
      <c r="AA151" s="18"/>
      <c r="AB151" s="18"/>
      <c r="AC151" s="18"/>
      <c r="AD151" s="18"/>
    </row>
    <row r="152" spans="23:30">
      <c r="W152" s="18"/>
      <c r="X152" s="18"/>
      <c r="Y152" s="18"/>
      <c r="Z152" s="18"/>
      <c r="AA152" s="18"/>
      <c r="AB152" s="18"/>
      <c r="AC152" s="18"/>
      <c r="AD152" s="18"/>
    </row>
    <row r="153" spans="23:30">
      <c r="W153" s="18"/>
      <c r="X153" s="18"/>
      <c r="Y153" s="18"/>
      <c r="Z153" s="18"/>
      <c r="AA153" s="18"/>
      <c r="AB153" s="18"/>
      <c r="AC153" s="18"/>
      <c r="AD153" s="18"/>
    </row>
    <row r="154" spans="23:30">
      <c r="W154" s="18"/>
      <c r="X154" s="18"/>
      <c r="Y154" s="18"/>
      <c r="Z154" s="18"/>
      <c r="AA154" s="18"/>
      <c r="AB154" s="18"/>
      <c r="AC154" s="18"/>
      <c r="AD154" s="18"/>
    </row>
    <row r="155" spans="23:30">
      <c r="W155" s="18"/>
      <c r="X155" s="18"/>
      <c r="Y155" s="18"/>
      <c r="Z155" s="18"/>
      <c r="AA155" s="18"/>
      <c r="AB155" s="18"/>
      <c r="AC155" s="18"/>
      <c r="AD155" s="18"/>
    </row>
    <row r="156" spans="23:30">
      <c r="W156" s="18"/>
      <c r="X156" s="18"/>
      <c r="Y156" s="18"/>
      <c r="Z156" s="18"/>
      <c r="AA156" s="18"/>
      <c r="AB156" s="18"/>
      <c r="AC156" s="18"/>
      <c r="AD156" s="18"/>
    </row>
    <row r="157" spans="23:30">
      <c r="W157" s="18"/>
      <c r="X157" s="18"/>
      <c r="Y157" s="18"/>
      <c r="Z157" s="18"/>
      <c r="AA157" s="18"/>
      <c r="AB157" s="18"/>
      <c r="AC157" s="18"/>
      <c r="AD157" s="18"/>
    </row>
    <row r="158" spans="23:30">
      <c r="W158" s="18"/>
      <c r="X158" s="18"/>
      <c r="Y158" s="18"/>
      <c r="Z158" s="18"/>
      <c r="AA158" s="18"/>
      <c r="AB158" s="18"/>
      <c r="AC158" s="18"/>
      <c r="AD158" s="18"/>
    </row>
    <row r="159" spans="23:30">
      <c r="W159" s="18"/>
      <c r="X159" s="18"/>
      <c r="Y159" s="18"/>
      <c r="Z159" s="18"/>
      <c r="AA159" s="18"/>
      <c r="AB159" s="18"/>
      <c r="AC159" s="18"/>
      <c r="AD159" s="18"/>
    </row>
    <row r="160" spans="23:30">
      <c r="W160" s="18"/>
      <c r="X160" s="18"/>
      <c r="Y160" s="18"/>
      <c r="Z160" s="18"/>
      <c r="AA160" s="18"/>
      <c r="AB160" s="18"/>
      <c r="AC160" s="18"/>
      <c r="AD160" s="18"/>
    </row>
    <row r="161" spans="23:30">
      <c r="W161" s="18"/>
      <c r="X161" s="18"/>
      <c r="Y161" s="18"/>
      <c r="Z161" s="18"/>
      <c r="AA161" s="18"/>
      <c r="AB161" s="18"/>
      <c r="AC161" s="18"/>
      <c r="AD161" s="18"/>
    </row>
    <row r="162" spans="23:30">
      <c r="W162" s="18"/>
      <c r="X162" s="18"/>
      <c r="Y162" s="18"/>
      <c r="Z162" s="18"/>
      <c r="AA162" s="18"/>
      <c r="AB162" s="18"/>
      <c r="AC162" s="18"/>
      <c r="AD162" s="18"/>
    </row>
    <row r="163" spans="23:30">
      <c r="W163" s="18"/>
      <c r="X163" s="18"/>
      <c r="Y163" s="18"/>
      <c r="Z163" s="18"/>
      <c r="AA163" s="18"/>
      <c r="AB163" s="18"/>
      <c r="AC163" s="18"/>
      <c r="AD163" s="18"/>
    </row>
    <row r="164" spans="23:30">
      <c r="W164" s="18"/>
      <c r="X164" s="18"/>
      <c r="Y164" s="18"/>
      <c r="Z164" s="18"/>
      <c r="AA164" s="18"/>
      <c r="AB164" s="18"/>
      <c r="AC164" s="18"/>
      <c r="AD164" s="18"/>
    </row>
    <row r="165" spans="23:30">
      <c r="W165" s="18"/>
      <c r="X165" s="18"/>
      <c r="Y165" s="18"/>
      <c r="Z165" s="18"/>
      <c r="AA165" s="18"/>
      <c r="AB165" s="18"/>
      <c r="AC165" s="18"/>
      <c r="AD165" s="18"/>
    </row>
    <row r="166" spans="23:30">
      <c r="W166" s="18"/>
      <c r="X166" s="18"/>
      <c r="Y166" s="18"/>
      <c r="Z166" s="18"/>
      <c r="AA166" s="18"/>
      <c r="AB166" s="18"/>
      <c r="AC166" s="18"/>
      <c r="AD166" s="18"/>
    </row>
    <row r="167" spans="23:30">
      <c r="W167" s="18"/>
      <c r="X167" s="18"/>
      <c r="Y167" s="18"/>
      <c r="Z167" s="18"/>
      <c r="AA167" s="18"/>
      <c r="AB167" s="18"/>
      <c r="AC167" s="18"/>
      <c r="AD167" s="18"/>
    </row>
    <row r="168" spans="23:30">
      <c r="W168" s="18"/>
      <c r="X168" s="18"/>
      <c r="Y168" s="18"/>
      <c r="Z168" s="18"/>
      <c r="AA168" s="18"/>
      <c r="AB168" s="18"/>
      <c r="AC168" s="18"/>
      <c r="AD168" s="18"/>
    </row>
    <row r="169" spans="23:30">
      <c r="W169" s="18"/>
      <c r="X169" s="18"/>
      <c r="Y169" s="18"/>
      <c r="Z169" s="18"/>
      <c r="AA169" s="18"/>
      <c r="AB169" s="18"/>
      <c r="AC169" s="18"/>
      <c r="AD169" s="18"/>
    </row>
    <row r="170" spans="23:30">
      <c r="W170" s="18"/>
      <c r="X170" s="18"/>
      <c r="Y170" s="18"/>
      <c r="Z170" s="18"/>
      <c r="AA170" s="18"/>
      <c r="AB170" s="18"/>
      <c r="AC170" s="18"/>
      <c r="AD170" s="18"/>
    </row>
    <row r="171" spans="23:30">
      <c r="W171" s="18"/>
      <c r="X171" s="18"/>
      <c r="Y171" s="18"/>
      <c r="Z171" s="18"/>
      <c r="AA171" s="18"/>
      <c r="AB171" s="18"/>
      <c r="AC171" s="18"/>
      <c r="AD171" s="18"/>
    </row>
    <row r="172" spans="23:30">
      <c r="W172" s="18"/>
      <c r="X172" s="18"/>
      <c r="Y172" s="18"/>
      <c r="Z172" s="18"/>
      <c r="AA172" s="18"/>
      <c r="AB172" s="18"/>
      <c r="AC172" s="18"/>
      <c r="AD172" s="18"/>
    </row>
    <row r="173" spans="23:30">
      <c r="W173" s="18"/>
      <c r="X173" s="18"/>
      <c r="Y173" s="18"/>
      <c r="Z173" s="18"/>
      <c r="AA173" s="18"/>
      <c r="AB173" s="18"/>
      <c r="AC173" s="18"/>
      <c r="AD173" s="18"/>
    </row>
    <row r="174" spans="23:30">
      <c r="W174" s="18"/>
      <c r="X174" s="18"/>
      <c r="Y174" s="18"/>
      <c r="Z174" s="18"/>
      <c r="AA174" s="18"/>
      <c r="AB174" s="18"/>
      <c r="AC174" s="18"/>
      <c r="AD174" s="18"/>
    </row>
    <row r="175" spans="23:30">
      <c r="W175" s="18"/>
      <c r="X175" s="18"/>
      <c r="Y175" s="18"/>
      <c r="Z175" s="18"/>
      <c r="AA175" s="18"/>
      <c r="AB175" s="18"/>
      <c r="AC175" s="18"/>
      <c r="AD175" s="18"/>
    </row>
    <row r="176" spans="23:30">
      <c r="W176" s="18"/>
      <c r="X176" s="18"/>
      <c r="Y176" s="18"/>
      <c r="Z176" s="18"/>
      <c r="AA176" s="18"/>
      <c r="AB176" s="18"/>
      <c r="AC176" s="18"/>
      <c r="AD176" s="18"/>
    </row>
    <row r="177" spans="23:30">
      <c r="W177" s="18"/>
      <c r="X177" s="18"/>
      <c r="Y177" s="18"/>
      <c r="Z177" s="18"/>
      <c r="AA177" s="18"/>
      <c r="AB177" s="18"/>
      <c r="AC177" s="18"/>
      <c r="AD177" s="18"/>
    </row>
    <row r="178" spans="23:30">
      <c r="W178" s="18"/>
      <c r="X178" s="18"/>
      <c r="Y178" s="18"/>
      <c r="Z178" s="18"/>
      <c r="AA178" s="18"/>
      <c r="AB178" s="18"/>
      <c r="AC178" s="18"/>
      <c r="AD178" s="18"/>
    </row>
    <row r="179" spans="23:30">
      <c r="W179" s="18"/>
      <c r="X179" s="18"/>
      <c r="Y179" s="18"/>
      <c r="Z179" s="18"/>
      <c r="AA179" s="18"/>
      <c r="AB179" s="18"/>
      <c r="AC179" s="18"/>
      <c r="AD179" s="18"/>
    </row>
    <row r="180" spans="23:30">
      <c r="W180" s="18"/>
      <c r="X180" s="18"/>
      <c r="Y180" s="18"/>
      <c r="Z180" s="18"/>
      <c r="AA180" s="18"/>
      <c r="AB180" s="18"/>
      <c r="AC180" s="18"/>
      <c r="AD180" s="18"/>
    </row>
    <row r="181" spans="23:30">
      <c r="W181" s="18"/>
      <c r="X181" s="18"/>
      <c r="Y181" s="18"/>
      <c r="Z181" s="18"/>
      <c r="AA181" s="18"/>
      <c r="AB181" s="18"/>
      <c r="AC181" s="18"/>
      <c r="AD181" s="18"/>
    </row>
    <row r="182" spans="23:30">
      <c r="W182" s="18"/>
      <c r="X182" s="18"/>
      <c r="Y182" s="18"/>
      <c r="Z182" s="18"/>
      <c r="AA182" s="18"/>
      <c r="AB182" s="18"/>
      <c r="AC182" s="18"/>
      <c r="AD182" s="18"/>
    </row>
    <row r="183" spans="23:30">
      <c r="W183" s="18"/>
      <c r="X183" s="18"/>
      <c r="Y183" s="18"/>
      <c r="Z183" s="18"/>
      <c r="AA183" s="18"/>
      <c r="AB183" s="18"/>
      <c r="AC183" s="18"/>
      <c r="AD183" s="18"/>
    </row>
    <row r="184" spans="23:30">
      <c r="W184" s="18"/>
      <c r="X184" s="18"/>
      <c r="Y184" s="18"/>
      <c r="Z184" s="18"/>
      <c r="AA184" s="18"/>
      <c r="AB184" s="18"/>
      <c r="AC184" s="18"/>
      <c r="AD184" s="18"/>
    </row>
    <row r="185" spans="23:30">
      <c r="W185" s="18"/>
      <c r="X185" s="18"/>
      <c r="Y185" s="18"/>
      <c r="Z185" s="18"/>
      <c r="AA185" s="18"/>
      <c r="AB185" s="18"/>
      <c r="AC185" s="18"/>
      <c r="AD185" s="18"/>
    </row>
    <row r="186" spans="23:30">
      <c r="W186" s="18"/>
      <c r="X186" s="18"/>
      <c r="Y186" s="18"/>
      <c r="Z186" s="18"/>
      <c r="AA186" s="18"/>
      <c r="AB186" s="18"/>
      <c r="AC186" s="18"/>
      <c r="AD186" s="18"/>
    </row>
    <row r="187" spans="23:30">
      <c r="W187" s="18"/>
      <c r="X187" s="18"/>
      <c r="Y187" s="18"/>
      <c r="Z187" s="18"/>
      <c r="AA187" s="18"/>
      <c r="AB187" s="18"/>
      <c r="AC187" s="18"/>
      <c r="AD187" s="18"/>
    </row>
    <row r="188" spans="23:30">
      <c r="W188" s="18"/>
      <c r="X188" s="18"/>
      <c r="Y188" s="18"/>
      <c r="Z188" s="18"/>
      <c r="AA188" s="18"/>
      <c r="AB188" s="18"/>
      <c r="AC188" s="18"/>
      <c r="AD188" s="18"/>
    </row>
    <row r="189" spans="23:30">
      <c r="W189" s="18"/>
      <c r="X189" s="18"/>
      <c r="Y189" s="18"/>
      <c r="Z189" s="18"/>
      <c r="AA189" s="18"/>
      <c r="AB189" s="18"/>
      <c r="AC189" s="18"/>
      <c r="AD189" s="18"/>
    </row>
    <row r="190" spans="23:30">
      <c r="W190" s="18"/>
      <c r="X190" s="18"/>
      <c r="Y190" s="18"/>
      <c r="Z190" s="18"/>
      <c r="AA190" s="18"/>
      <c r="AB190" s="18"/>
      <c r="AC190" s="18"/>
      <c r="AD190" s="18"/>
    </row>
    <row r="191" spans="23:30">
      <c r="W191" s="18"/>
      <c r="X191" s="18"/>
      <c r="Y191" s="18"/>
      <c r="Z191" s="18"/>
      <c r="AA191" s="18"/>
      <c r="AB191" s="18"/>
      <c r="AC191" s="18"/>
      <c r="AD191" s="18"/>
    </row>
    <row r="192" spans="23:30">
      <c r="W192" s="18"/>
      <c r="X192" s="18"/>
      <c r="Y192" s="18"/>
      <c r="Z192" s="18"/>
      <c r="AA192" s="18"/>
      <c r="AB192" s="18"/>
      <c r="AC192" s="18"/>
      <c r="AD192" s="18"/>
    </row>
    <row r="193" spans="23:30">
      <c r="W193" s="18"/>
      <c r="X193" s="18"/>
      <c r="Y193" s="18"/>
      <c r="Z193" s="18"/>
      <c r="AA193" s="18"/>
      <c r="AB193" s="18"/>
      <c r="AC193" s="18"/>
      <c r="AD193" s="18"/>
    </row>
    <row r="194" spans="23:30">
      <c r="W194" s="18"/>
      <c r="X194" s="18"/>
      <c r="Y194" s="18"/>
      <c r="Z194" s="18"/>
      <c r="AA194" s="18"/>
      <c r="AB194" s="18"/>
      <c r="AC194" s="18"/>
      <c r="AD194" s="18"/>
    </row>
    <row r="195" spans="23:30">
      <c r="W195" s="18"/>
      <c r="X195" s="18"/>
      <c r="Y195" s="18"/>
      <c r="Z195" s="18"/>
      <c r="AA195" s="18"/>
      <c r="AB195" s="18"/>
      <c r="AC195" s="18"/>
      <c r="AD195" s="18"/>
    </row>
    <row r="196" spans="23:30">
      <c r="W196" s="18"/>
      <c r="X196" s="18"/>
      <c r="Y196" s="18"/>
      <c r="Z196" s="18"/>
      <c r="AA196" s="18"/>
      <c r="AB196" s="18"/>
      <c r="AC196" s="18"/>
      <c r="AD196" s="18"/>
    </row>
    <row r="197" spans="23:30">
      <c r="W197" s="18"/>
      <c r="X197" s="18"/>
      <c r="Y197" s="18"/>
      <c r="Z197" s="18"/>
      <c r="AA197" s="18"/>
      <c r="AB197" s="18"/>
      <c r="AC197" s="18"/>
      <c r="AD197" s="18"/>
    </row>
    <row r="198" spans="23:30">
      <c r="W198" s="18"/>
      <c r="X198" s="18"/>
      <c r="Y198" s="18"/>
      <c r="Z198" s="18"/>
      <c r="AA198" s="18"/>
      <c r="AB198" s="18"/>
      <c r="AC198" s="18"/>
      <c r="AD198" s="18"/>
    </row>
    <row r="199" spans="23:30">
      <c r="W199" s="18"/>
      <c r="X199" s="18"/>
      <c r="Y199" s="18"/>
      <c r="Z199" s="18"/>
      <c r="AA199" s="18"/>
      <c r="AB199" s="18"/>
      <c r="AC199" s="18"/>
      <c r="AD199" s="18"/>
    </row>
    <row r="200" spans="23:30">
      <c r="W200" s="18"/>
      <c r="X200" s="18"/>
      <c r="Y200" s="18"/>
      <c r="Z200" s="18"/>
      <c r="AA200" s="18"/>
      <c r="AB200" s="18"/>
      <c r="AC200" s="18"/>
      <c r="AD200" s="18"/>
    </row>
    <row r="201" spans="23:30">
      <c r="W201" s="18"/>
      <c r="X201" s="18"/>
      <c r="Y201" s="18"/>
      <c r="Z201" s="18"/>
      <c r="AA201" s="18"/>
      <c r="AB201" s="18"/>
      <c r="AC201" s="18"/>
      <c r="AD201" s="18"/>
    </row>
    <row r="202" spans="23:30">
      <c r="W202" s="18"/>
      <c r="X202" s="18"/>
      <c r="Y202" s="18"/>
      <c r="Z202" s="18"/>
      <c r="AA202" s="18"/>
      <c r="AB202" s="18"/>
      <c r="AC202" s="18"/>
      <c r="AD202" s="18"/>
    </row>
    <row r="203" spans="23:30">
      <c r="W203" s="18"/>
      <c r="X203" s="18"/>
      <c r="Y203" s="18"/>
      <c r="Z203" s="18"/>
      <c r="AA203" s="18"/>
      <c r="AB203" s="18"/>
      <c r="AC203" s="18"/>
      <c r="AD203" s="18"/>
    </row>
    <row r="204" spans="23:30">
      <c r="W204" s="18"/>
      <c r="X204" s="18"/>
      <c r="Y204" s="18"/>
      <c r="Z204" s="18"/>
      <c r="AA204" s="18"/>
      <c r="AB204" s="18"/>
      <c r="AC204" s="18"/>
      <c r="AD204" s="18"/>
    </row>
    <row r="205" spans="23:30">
      <c r="W205" s="18"/>
      <c r="X205" s="18"/>
      <c r="Y205" s="18"/>
      <c r="Z205" s="18"/>
      <c r="AA205" s="18"/>
      <c r="AB205" s="18"/>
      <c r="AC205" s="18"/>
      <c r="AD205" s="18"/>
    </row>
    <row r="206" spans="23:30">
      <c r="W206" s="18"/>
      <c r="X206" s="18"/>
      <c r="Y206" s="18"/>
      <c r="Z206" s="18"/>
      <c r="AA206" s="18"/>
      <c r="AB206" s="18"/>
      <c r="AC206" s="18"/>
      <c r="AD206" s="18"/>
    </row>
    <row r="207" spans="23:30">
      <c r="W207" s="18"/>
      <c r="X207" s="18"/>
      <c r="Y207" s="18"/>
      <c r="Z207" s="18"/>
      <c r="AA207" s="18"/>
      <c r="AB207" s="18"/>
      <c r="AC207" s="18"/>
      <c r="AD207" s="18"/>
    </row>
    <row r="208" spans="23:30">
      <c r="W208" s="18"/>
      <c r="X208" s="18"/>
      <c r="Y208" s="18"/>
      <c r="Z208" s="18"/>
      <c r="AA208" s="18"/>
      <c r="AB208" s="18"/>
      <c r="AC208" s="18"/>
      <c r="AD208" s="18"/>
    </row>
    <row r="209" spans="23:30">
      <c r="W209" s="18"/>
      <c r="X209" s="18"/>
      <c r="Y209" s="18"/>
      <c r="Z209" s="18"/>
      <c r="AA209" s="18"/>
      <c r="AB209" s="18"/>
      <c r="AC209" s="18"/>
      <c r="AD209" s="18"/>
    </row>
    <row r="210" spans="23:30">
      <c r="W210" s="18"/>
      <c r="X210" s="18"/>
      <c r="Y210" s="18"/>
      <c r="Z210" s="18"/>
      <c r="AA210" s="18"/>
      <c r="AB210" s="18"/>
      <c r="AC210" s="18"/>
      <c r="AD210" s="18"/>
    </row>
    <row r="211" spans="23:30">
      <c r="W211" s="18"/>
      <c r="X211" s="18"/>
      <c r="Y211" s="18"/>
      <c r="Z211" s="18"/>
      <c r="AA211" s="18"/>
      <c r="AB211" s="18"/>
      <c r="AC211" s="18"/>
      <c r="AD211" s="18"/>
    </row>
    <row r="212" spans="23:30">
      <c r="W212" s="18"/>
      <c r="X212" s="18"/>
      <c r="Y212" s="18"/>
      <c r="Z212" s="18"/>
      <c r="AA212" s="18"/>
      <c r="AB212" s="18"/>
      <c r="AC212" s="18"/>
      <c r="AD212" s="18"/>
    </row>
    <row r="213" spans="23:30">
      <c r="W213" s="18"/>
      <c r="X213" s="18"/>
      <c r="Y213" s="18"/>
      <c r="Z213" s="18"/>
      <c r="AA213" s="18"/>
      <c r="AB213" s="18"/>
      <c r="AC213" s="18"/>
      <c r="AD213" s="18"/>
    </row>
    <row r="214" spans="23:30">
      <c r="W214" s="18"/>
      <c r="X214" s="18"/>
      <c r="Y214" s="18"/>
      <c r="Z214" s="18"/>
      <c r="AA214" s="18"/>
      <c r="AB214" s="18"/>
      <c r="AC214" s="18"/>
      <c r="AD214" s="18"/>
    </row>
    <row r="215" spans="23:30">
      <c r="W215" s="18"/>
      <c r="X215" s="18"/>
      <c r="Y215" s="18"/>
      <c r="Z215" s="18"/>
      <c r="AA215" s="18"/>
      <c r="AB215" s="18"/>
      <c r="AC215" s="18"/>
      <c r="AD215" s="18"/>
    </row>
    <row r="216" spans="23:30">
      <c r="W216" s="18"/>
      <c r="X216" s="18"/>
      <c r="Y216" s="18"/>
      <c r="Z216" s="18"/>
      <c r="AA216" s="18"/>
      <c r="AB216" s="18"/>
      <c r="AC216" s="18"/>
      <c r="AD216" s="18"/>
    </row>
    <row r="217" spans="23:30">
      <c r="W217" s="18"/>
      <c r="X217" s="18"/>
      <c r="Y217" s="18"/>
      <c r="Z217" s="18"/>
      <c r="AA217" s="18"/>
      <c r="AB217" s="18"/>
      <c r="AC217" s="18"/>
      <c r="AD217" s="18"/>
    </row>
    <row r="218" spans="23:30">
      <c r="W218" s="18"/>
      <c r="X218" s="18"/>
      <c r="Y218" s="18"/>
      <c r="Z218" s="18"/>
      <c r="AA218" s="18"/>
      <c r="AB218" s="18"/>
      <c r="AC218" s="18"/>
      <c r="AD218" s="18"/>
    </row>
    <row r="219" spans="23:30">
      <c r="W219" s="18"/>
      <c r="X219" s="18"/>
      <c r="Y219" s="18"/>
      <c r="Z219" s="18"/>
      <c r="AA219" s="18"/>
      <c r="AB219" s="18"/>
      <c r="AC219" s="18"/>
      <c r="AD219" s="18"/>
    </row>
    <row r="220" spans="23:30">
      <c r="W220" s="18"/>
      <c r="X220" s="18"/>
      <c r="Y220" s="18"/>
      <c r="Z220" s="18"/>
      <c r="AA220" s="18"/>
      <c r="AB220" s="18"/>
      <c r="AC220" s="18"/>
      <c r="AD220" s="18"/>
    </row>
    <row r="221" spans="23:30">
      <c r="W221" s="18"/>
      <c r="X221" s="18"/>
      <c r="Y221" s="18"/>
      <c r="Z221" s="18"/>
      <c r="AA221" s="18"/>
      <c r="AB221" s="18"/>
      <c r="AC221" s="18"/>
      <c r="AD221" s="18"/>
    </row>
    <row r="222" spans="23:30">
      <c r="W222" s="18"/>
      <c r="X222" s="18"/>
      <c r="Y222" s="18"/>
      <c r="Z222" s="18"/>
      <c r="AA222" s="18"/>
      <c r="AB222" s="18"/>
      <c r="AC222" s="18"/>
      <c r="AD222" s="18"/>
    </row>
    <row r="223" spans="23:30">
      <c r="W223" s="18"/>
      <c r="X223" s="18"/>
      <c r="Y223" s="18"/>
      <c r="Z223" s="18"/>
      <c r="AA223" s="18"/>
      <c r="AB223" s="18"/>
      <c r="AC223" s="18"/>
      <c r="AD223" s="18"/>
    </row>
    <row r="224" spans="23:30">
      <c r="W224" s="18"/>
      <c r="X224" s="18"/>
      <c r="Y224" s="18"/>
      <c r="Z224" s="18"/>
      <c r="AA224" s="18"/>
      <c r="AB224" s="18"/>
      <c r="AC224" s="18"/>
      <c r="AD224" s="18"/>
    </row>
    <row r="225" spans="23:30">
      <c r="W225" s="18"/>
      <c r="X225" s="18"/>
      <c r="Y225" s="18"/>
      <c r="Z225" s="18"/>
      <c r="AA225" s="18"/>
      <c r="AB225" s="18"/>
      <c r="AC225" s="18"/>
      <c r="AD225" s="18"/>
    </row>
    <row r="226" spans="23:30">
      <c r="W226" s="18"/>
      <c r="X226" s="18"/>
      <c r="Y226" s="18"/>
      <c r="Z226" s="18"/>
      <c r="AA226" s="18"/>
      <c r="AB226" s="18"/>
      <c r="AC226" s="18"/>
      <c r="AD226" s="18"/>
    </row>
    <row r="227" spans="23:30">
      <c r="W227" s="18"/>
      <c r="X227" s="18"/>
      <c r="Y227" s="18"/>
      <c r="Z227" s="18"/>
      <c r="AA227" s="18"/>
      <c r="AB227" s="18"/>
      <c r="AC227" s="18"/>
      <c r="AD227" s="18"/>
    </row>
    <row r="228" spans="23:30">
      <c r="W228" s="18"/>
      <c r="X228" s="18"/>
      <c r="Y228" s="18"/>
      <c r="Z228" s="18"/>
      <c r="AA228" s="18"/>
      <c r="AB228" s="18"/>
      <c r="AC228" s="18"/>
      <c r="AD228" s="18"/>
    </row>
    <row r="229" spans="23:30">
      <c r="W229" s="18"/>
      <c r="X229" s="18"/>
      <c r="Y229" s="18"/>
      <c r="Z229" s="18"/>
      <c r="AA229" s="18"/>
      <c r="AB229" s="18"/>
      <c r="AC229" s="18"/>
      <c r="AD229" s="18"/>
    </row>
    <row r="230" spans="23:30">
      <c r="W230" s="18"/>
      <c r="X230" s="18"/>
      <c r="Y230" s="18"/>
      <c r="Z230" s="18"/>
      <c r="AA230" s="18"/>
      <c r="AB230" s="18"/>
      <c r="AC230" s="18"/>
      <c r="AD230" s="18"/>
    </row>
    <row r="231" spans="23:30">
      <c r="W231" s="18"/>
      <c r="X231" s="18"/>
      <c r="Y231" s="18"/>
      <c r="Z231" s="18"/>
      <c r="AA231" s="18"/>
      <c r="AB231" s="18"/>
      <c r="AC231" s="18"/>
      <c r="AD231" s="18"/>
    </row>
    <row r="232" spans="23:30">
      <c r="W232" s="18"/>
      <c r="X232" s="18"/>
      <c r="Y232" s="18"/>
      <c r="Z232" s="18"/>
      <c r="AA232" s="18"/>
      <c r="AB232" s="18"/>
      <c r="AC232" s="18"/>
      <c r="AD232" s="18"/>
    </row>
    <row r="233" spans="23:30">
      <c r="W233" s="18"/>
      <c r="X233" s="18"/>
      <c r="Y233" s="18"/>
      <c r="Z233" s="18"/>
      <c r="AA233" s="18"/>
      <c r="AB233" s="18"/>
      <c r="AC233" s="18"/>
      <c r="AD233" s="18"/>
    </row>
    <row r="234" spans="23:30">
      <c r="W234" s="18"/>
      <c r="X234" s="18"/>
      <c r="Y234" s="18"/>
      <c r="Z234" s="18"/>
      <c r="AA234" s="18"/>
      <c r="AB234" s="18"/>
      <c r="AC234" s="18"/>
      <c r="AD234" s="18"/>
    </row>
    <row r="235" spans="23:30">
      <c r="W235" s="18"/>
      <c r="X235" s="18"/>
      <c r="Y235" s="18"/>
      <c r="Z235" s="18"/>
      <c r="AA235" s="18"/>
      <c r="AB235" s="18"/>
      <c r="AC235" s="18"/>
      <c r="AD235" s="18"/>
    </row>
    <row r="236" spans="23:30">
      <c r="W236" s="18"/>
      <c r="X236" s="18"/>
      <c r="Y236" s="18"/>
      <c r="Z236" s="18"/>
      <c r="AA236" s="18"/>
      <c r="AB236" s="18"/>
      <c r="AC236" s="18"/>
      <c r="AD236" s="18"/>
    </row>
    <row r="237" spans="23:30">
      <c r="W237" s="18"/>
      <c r="X237" s="18"/>
      <c r="Y237" s="18"/>
      <c r="Z237" s="18"/>
      <c r="AA237" s="18"/>
      <c r="AB237" s="18"/>
      <c r="AC237" s="18"/>
      <c r="AD237" s="18"/>
    </row>
    <row r="238" spans="23:30">
      <c r="W238" s="18"/>
      <c r="X238" s="18"/>
      <c r="Y238" s="18"/>
      <c r="Z238" s="18"/>
      <c r="AA238" s="18"/>
      <c r="AB238" s="18"/>
      <c r="AC238" s="18"/>
      <c r="AD238" s="18"/>
    </row>
    <row r="239" spans="23:30">
      <c r="W239" s="18"/>
      <c r="X239" s="18"/>
      <c r="Y239" s="18"/>
      <c r="Z239" s="18"/>
      <c r="AA239" s="18"/>
      <c r="AB239" s="18"/>
      <c r="AC239" s="18"/>
      <c r="AD239" s="18"/>
    </row>
    <row r="240" spans="23:30">
      <c r="W240" s="18"/>
      <c r="X240" s="18"/>
      <c r="Y240" s="18"/>
      <c r="Z240" s="18"/>
      <c r="AA240" s="18"/>
      <c r="AB240" s="18"/>
      <c r="AC240" s="18"/>
      <c r="AD240" s="18"/>
    </row>
    <row r="241" spans="23:30">
      <c r="W241" s="18"/>
      <c r="X241" s="18"/>
      <c r="Y241" s="18"/>
      <c r="Z241" s="18"/>
      <c r="AA241" s="18"/>
      <c r="AB241" s="18"/>
      <c r="AC241" s="18"/>
      <c r="AD241" s="18"/>
    </row>
    <row r="242" spans="23:30">
      <c r="W242" s="18"/>
      <c r="X242" s="18"/>
      <c r="Y242" s="18"/>
      <c r="Z242" s="18"/>
      <c r="AA242" s="18"/>
      <c r="AB242" s="18"/>
      <c r="AC242" s="18"/>
      <c r="AD242" s="18"/>
    </row>
    <row r="243" spans="23:30">
      <c r="W243" s="18"/>
      <c r="X243" s="18"/>
      <c r="Y243" s="18"/>
      <c r="Z243" s="18"/>
      <c r="AA243" s="18"/>
      <c r="AB243" s="18"/>
      <c r="AC243" s="18"/>
      <c r="AD243" s="18"/>
    </row>
    <row r="244" spans="23:30">
      <c r="W244" s="18"/>
      <c r="X244" s="18"/>
      <c r="Y244" s="18"/>
      <c r="Z244" s="18"/>
      <c r="AA244" s="18"/>
      <c r="AB244" s="18"/>
      <c r="AC244" s="18"/>
      <c r="AD244" s="18"/>
    </row>
    <row r="245" spans="23:30">
      <c r="W245" s="18"/>
      <c r="X245" s="18"/>
      <c r="Y245" s="18"/>
      <c r="Z245" s="18"/>
      <c r="AA245" s="18"/>
      <c r="AB245" s="18"/>
      <c r="AC245" s="18"/>
      <c r="AD245" s="18"/>
    </row>
    <row r="246" spans="23:30">
      <c r="W246" s="18"/>
      <c r="X246" s="18"/>
      <c r="Y246" s="18"/>
      <c r="Z246" s="18"/>
      <c r="AA246" s="18"/>
      <c r="AB246" s="18"/>
      <c r="AC246" s="18"/>
      <c r="AD246" s="18"/>
    </row>
    <row r="247" spans="23:30">
      <c r="W247" s="18"/>
      <c r="X247" s="18"/>
      <c r="Y247" s="18"/>
      <c r="Z247" s="18"/>
      <c r="AA247" s="18"/>
      <c r="AB247" s="18"/>
      <c r="AC247" s="18"/>
      <c r="AD247" s="18"/>
    </row>
    <row r="248" spans="23:30">
      <c r="W248" s="18"/>
      <c r="X248" s="18"/>
      <c r="Y248" s="18"/>
      <c r="Z248" s="18"/>
      <c r="AA248" s="18"/>
      <c r="AB248" s="18"/>
      <c r="AC248" s="18"/>
      <c r="AD248" s="18"/>
    </row>
    <row r="249" spans="23:30">
      <c r="W249" s="18"/>
      <c r="X249" s="18"/>
      <c r="Y249" s="18"/>
      <c r="Z249" s="18"/>
      <c r="AA249" s="18"/>
      <c r="AB249" s="18"/>
      <c r="AC249" s="18"/>
      <c r="AD249" s="18"/>
    </row>
    <row r="250" spans="23:30">
      <c r="W250" s="18"/>
      <c r="X250" s="18"/>
      <c r="Y250" s="18"/>
      <c r="Z250" s="18"/>
      <c r="AA250" s="18"/>
      <c r="AB250" s="18"/>
      <c r="AC250" s="18"/>
      <c r="AD250" s="18"/>
    </row>
    <row r="251" spans="23:30">
      <c r="W251" s="18"/>
      <c r="X251" s="18"/>
      <c r="Y251" s="18"/>
      <c r="Z251" s="18"/>
      <c r="AA251" s="18"/>
      <c r="AB251" s="18"/>
      <c r="AC251" s="18"/>
      <c r="AD251" s="18"/>
    </row>
    <row r="252" spans="23:30">
      <c r="W252" s="18"/>
      <c r="X252" s="18"/>
      <c r="Y252" s="18"/>
      <c r="Z252" s="18"/>
      <c r="AA252" s="18"/>
      <c r="AB252" s="18"/>
      <c r="AC252" s="18"/>
      <c r="AD252" s="18"/>
    </row>
    <row r="253" spans="23:30">
      <c r="W253" s="18"/>
      <c r="X253" s="18"/>
      <c r="Y253" s="18"/>
      <c r="Z253" s="18"/>
      <c r="AA253" s="18"/>
      <c r="AB253" s="18"/>
      <c r="AC253" s="18"/>
      <c r="AD253" s="18"/>
    </row>
    <row r="254" spans="23:30">
      <c r="W254" s="18"/>
      <c r="X254" s="18"/>
      <c r="Y254" s="18"/>
      <c r="Z254" s="18"/>
      <c r="AA254" s="18"/>
      <c r="AB254" s="18"/>
      <c r="AC254" s="18"/>
      <c r="AD254" s="18"/>
    </row>
    <row r="255" spans="23:30">
      <c r="W255" s="18"/>
      <c r="X255" s="18"/>
      <c r="Y255" s="18"/>
      <c r="Z255" s="18"/>
      <c r="AA255" s="18"/>
      <c r="AB255" s="18"/>
      <c r="AC255" s="18"/>
      <c r="AD255" s="18"/>
    </row>
    <row r="256" spans="23:30">
      <c r="W256" s="18"/>
      <c r="X256" s="18"/>
      <c r="Y256" s="18"/>
      <c r="Z256" s="18"/>
      <c r="AA256" s="18"/>
      <c r="AB256" s="18"/>
      <c r="AC256" s="18"/>
      <c r="AD256" s="18"/>
    </row>
    <row r="257" spans="23:30">
      <c r="W257" s="18"/>
      <c r="X257" s="18"/>
      <c r="Y257" s="18"/>
      <c r="Z257" s="18"/>
      <c r="AA257" s="18"/>
      <c r="AB257" s="18"/>
      <c r="AC257" s="18"/>
      <c r="AD257" s="18"/>
    </row>
    <row r="258" spans="23:30">
      <c r="W258" s="18"/>
      <c r="X258" s="18"/>
      <c r="Y258" s="18"/>
      <c r="Z258" s="18"/>
      <c r="AA258" s="18"/>
      <c r="AB258" s="18"/>
      <c r="AC258" s="18"/>
      <c r="AD258" s="18"/>
    </row>
    <row r="259" spans="23:30">
      <c r="W259" s="18"/>
      <c r="X259" s="18"/>
      <c r="Y259" s="18"/>
      <c r="Z259" s="18"/>
      <c r="AA259" s="18"/>
      <c r="AB259" s="18"/>
      <c r="AC259" s="18"/>
      <c r="AD259" s="18"/>
    </row>
    <row r="260" spans="23:30">
      <c r="W260" s="18"/>
      <c r="X260" s="18"/>
      <c r="Y260" s="18"/>
      <c r="Z260" s="18"/>
      <c r="AA260" s="18"/>
      <c r="AB260" s="18"/>
      <c r="AC260" s="18"/>
      <c r="AD260" s="18"/>
    </row>
    <row r="261" spans="23:30">
      <c r="W261" s="18"/>
      <c r="X261" s="18"/>
      <c r="Y261" s="18"/>
      <c r="Z261" s="18"/>
      <c r="AA261" s="18"/>
      <c r="AB261" s="18"/>
      <c r="AC261" s="18"/>
      <c r="AD261" s="18"/>
    </row>
    <row r="262" spans="23:30">
      <c r="W262" s="18"/>
      <c r="X262" s="18"/>
      <c r="Y262" s="18"/>
      <c r="Z262" s="18"/>
      <c r="AA262" s="18"/>
      <c r="AB262" s="18"/>
      <c r="AC262" s="18"/>
      <c r="AD262" s="18"/>
    </row>
    <row r="263" spans="23:30">
      <c r="W263" s="18"/>
      <c r="X263" s="18"/>
      <c r="Y263" s="18"/>
      <c r="Z263" s="18"/>
      <c r="AA263" s="18"/>
      <c r="AB263" s="18"/>
      <c r="AC263" s="18"/>
      <c r="AD263" s="18"/>
    </row>
    <row r="264" spans="23:30">
      <c r="W264" s="18"/>
      <c r="X264" s="18"/>
      <c r="Y264" s="18"/>
      <c r="Z264" s="18"/>
      <c r="AA264" s="18"/>
      <c r="AB264" s="18"/>
      <c r="AC264" s="18"/>
      <c r="AD264" s="18"/>
    </row>
    <row r="265" spans="23:30">
      <c r="W265" s="18"/>
      <c r="X265" s="18"/>
      <c r="Y265" s="18"/>
      <c r="Z265" s="18"/>
      <c r="AA265" s="18"/>
      <c r="AB265" s="18"/>
      <c r="AC265" s="18"/>
      <c r="AD265" s="18"/>
    </row>
    <row r="266" spans="23:30">
      <c r="W266" s="18"/>
      <c r="X266" s="18"/>
      <c r="Y266" s="18"/>
      <c r="Z266" s="18"/>
      <c r="AA266" s="18"/>
      <c r="AB266" s="18"/>
      <c r="AC266" s="18"/>
      <c r="AD266" s="18"/>
    </row>
    <row r="267" spans="23:30">
      <c r="W267" s="18"/>
      <c r="X267" s="18"/>
      <c r="Y267" s="18"/>
      <c r="Z267" s="18"/>
      <c r="AA267" s="18"/>
      <c r="AB267" s="18"/>
      <c r="AC267" s="18"/>
      <c r="AD267" s="18"/>
    </row>
    <row r="268" spans="23:30">
      <c r="W268" s="18"/>
      <c r="X268" s="18"/>
      <c r="Y268" s="18"/>
      <c r="Z268" s="18"/>
      <c r="AA268" s="18"/>
      <c r="AB268" s="18"/>
      <c r="AC268" s="18"/>
      <c r="AD268" s="18"/>
    </row>
    <row r="269" spans="23:30">
      <c r="W269" s="18"/>
      <c r="X269" s="18"/>
      <c r="Y269" s="18"/>
      <c r="Z269" s="18"/>
      <c r="AA269" s="18"/>
      <c r="AB269" s="18"/>
      <c r="AC269" s="18"/>
      <c r="AD269" s="18"/>
    </row>
    <row r="270" spans="23:30">
      <c r="W270" s="18"/>
      <c r="X270" s="18"/>
      <c r="Y270" s="18"/>
      <c r="Z270" s="18"/>
      <c r="AA270" s="18"/>
      <c r="AB270" s="18"/>
      <c r="AC270" s="18"/>
      <c r="AD270" s="18"/>
    </row>
    <row r="271" spans="23:30">
      <c r="W271" s="18"/>
      <c r="X271" s="18"/>
      <c r="Y271" s="18"/>
      <c r="Z271" s="18"/>
      <c r="AA271" s="18"/>
      <c r="AB271" s="18"/>
      <c r="AC271" s="18"/>
      <c r="AD271" s="18"/>
    </row>
    <row r="272" spans="23:30">
      <c r="W272" s="18"/>
      <c r="X272" s="18"/>
      <c r="Y272" s="18"/>
      <c r="Z272" s="18"/>
      <c r="AA272" s="18"/>
      <c r="AB272" s="18"/>
      <c r="AC272" s="18"/>
      <c r="AD272" s="18"/>
    </row>
    <row r="273" spans="23:30">
      <c r="W273" s="18"/>
      <c r="X273" s="18"/>
      <c r="Y273" s="18"/>
      <c r="Z273" s="18"/>
      <c r="AA273" s="18"/>
      <c r="AB273" s="18"/>
      <c r="AC273" s="18"/>
      <c r="AD273" s="18"/>
    </row>
    <row r="274" spans="23:30">
      <c r="W274" s="18"/>
      <c r="X274" s="18"/>
      <c r="Y274" s="18"/>
      <c r="Z274" s="18"/>
      <c r="AA274" s="18"/>
      <c r="AB274" s="18"/>
      <c r="AC274" s="18"/>
      <c r="AD274" s="18"/>
    </row>
    <row r="275" spans="23:30">
      <c r="W275" s="18"/>
      <c r="X275" s="18"/>
      <c r="Y275" s="18"/>
      <c r="Z275" s="18"/>
      <c r="AA275" s="18"/>
      <c r="AB275" s="18"/>
      <c r="AC275" s="18"/>
      <c r="AD275" s="18"/>
    </row>
    <row r="276" spans="23:30">
      <c r="W276" s="18"/>
      <c r="X276" s="18"/>
      <c r="Y276" s="18"/>
      <c r="Z276" s="18"/>
      <c r="AA276" s="18"/>
      <c r="AB276" s="18"/>
      <c r="AC276" s="18"/>
      <c r="AD276" s="18"/>
    </row>
    <row r="277" spans="23:30">
      <c r="W277" s="18"/>
      <c r="X277" s="18"/>
      <c r="Y277" s="18"/>
      <c r="Z277" s="18"/>
      <c r="AA277" s="18"/>
      <c r="AB277" s="18"/>
      <c r="AC277" s="18"/>
      <c r="AD277" s="18"/>
    </row>
    <row r="278" spans="23:30">
      <c r="W278" s="18"/>
      <c r="X278" s="18"/>
      <c r="Y278" s="18"/>
      <c r="Z278" s="18"/>
      <c r="AA278" s="18"/>
      <c r="AB278" s="18"/>
      <c r="AC278" s="18"/>
      <c r="AD278" s="18"/>
    </row>
    <row r="279" spans="23:30">
      <c r="W279" s="18"/>
      <c r="X279" s="18"/>
      <c r="Y279" s="18"/>
      <c r="Z279" s="18"/>
      <c r="AA279" s="18"/>
      <c r="AB279" s="18"/>
      <c r="AC279" s="18"/>
      <c r="AD279" s="18"/>
    </row>
    <row r="280" spans="23:30">
      <c r="W280" s="18"/>
      <c r="X280" s="18"/>
      <c r="Y280" s="18"/>
      <c r="Z280" s="18"/>
      <c r="AA280" s="18"/>
      <c r="AB280" s="18"/>
      <c r="AC280" s="18"/>
      <c r="AD280" s="18"/>
    </row>
    <row r="281" spans="23:30">
      <c r="W281" s="18"/>
      <c r="X281" s="18"/>
      <c r="Y281" s="18"/>
      <c r="Z281" s="18"/>
      <c r="AA281" s="18"/>
      <c r="AB281" s="18"/>
      <c r="AC281" s="18"/>
      <c r="AD281" s="18"/>
    </row>
    <row r="282" spans="23:30">
      <c r="W282" s="18"/>
      <c r="X282" s="18"/>
      <c r="Y282" s="18"/>
      <c r="Z282" s="18"/>
      <c r="AA282" s="18"/>
      <c r="AB282" s="18"/>
      <c r="AC282" s="18"/>
      <c r="AD282" s="18"/>
    </row>
    <row r="283" spans="23:30">
      <c r="W283" s="18"/>
      <c r="X283" s="18"/>
      <c r="Y283" s="18"/>
      <c r="Z283" s="18"/>
      <c r="AA283" s="18"/>
      <c r="AB283" s="18"/>
      <c r="AC283" s="18"/>
      <c r="AD283" s="18"/>
    </row>
    <row r="284" spans="23:30">
      <c r="W284" s="18"/>
      <c r="X284" s="18"/>
      <c r="Y284" s="18"/>
      <c r="Z284" s="18"/>
      <c r="AA284" s="18"/>
      <c r="AB284" s="18"/>
      <c r="AC284" s="18"/>
      <c r="AD284" s="18"/>
    </row>
    <row r="285" spans="23:30">
      <c r="W285" s="18"/>
      <c r="X285" s="18"/>
      <c r="Y285" s="18"/>
      <c r="Z285" s="18"/>
      <c r="AA285" s="18"/>
      <c r="AB285" s="18"/>
      <c r="AC285" s="18"/>
      <c r="AD285" s="18"/>
    </row>
    <row r="286" spans="23:30">
      <c r="W286" s="18"/>
      <c r="X286" s="18"/>
      <c r="Y286" s="18"/>
      <c r="Z286" s="18"/>
      <c r="AA286" s="18"/>
      <c r="AB286" s="18"/>
      <c r="AC286" s="18"/>
      <c r="AD286" s="18"/>
    </row>
    <row r="287" spans="23:30">
      <c r="W287" s="18"/>
      <c r="X287" s="18"/>
      <c r="Y287" s="18"/>
      <c r="Z287" s="18"/>
      <c r="AA287" s="18"/>
      <c r="AB287" s="18"/>
      <c r="AC287" s="18"/>
      <c r="AD287" s="18"/>
    </row>
    <row r="288" spans="23:30">
      <c r="W288" s="18"/>
      <c r="X288" s="18"/>
      <c r="Y288" s="18"/>
      <c r="Z288" s="18"/>
      <c r="AA288" s="18"/>
      <c r="AB288" s="18"/>
      <c r="AC288" s="18"/>
      <c r="AD288" s="18"/>
    </row>
    <row r="289" spans="23:30">
      <c r="W289" s="18"/>
      <c r="X289" s="18"/>
      <c r="Y289" s="18"/>
      <c r="Z289" s="18"/>
      <c r="AA289" s="18"/>
      <c r="AB289" s="18"/>
      <c r="AC289" s="18"/>
      <c r="AD289" s="18"/>
    </row>
    <row r="290" spans="23:30">
      <c r="W290" s="18"/>
      <c r="X290" s="18"/>
      <c r="Y290" s="18"/>
      <c r="Z290" s="18"/>
      <c r="AA290" s="18"/>
      <c r="AB290" s="18"/>
      <c r="AC290" s="18"/>
      <c r="AD290" s="18"/>
    </row>
    <row r="291" spans="23:30">
      <c r="W291" s="18"/>
      <c r="X291" s="18"/>
      <c r="Y291" s="18"/>
      <c r="Z291" s="18"/>
      <c r="AA291" s="18"/>
      <c r="AB291" s="18"/>
      <c r="AC291" s="18"/>
      <c r="AD291" s="18"/>
    </row>
    <row r="292" spans="23:30">
      <c r="W292" s="18"/>
      <c r="X292" s="18"/>
      <c r="Y292" s="18"/>
      <c r="Z292" s="18"/>
      <c r="AA292" s="18"/>
      <c r="AB292" s="18"/>
      <c r="AC292" s="18"/>
      <c r="AD292" s="18"/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2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3TempOverallComparison</vt:lpstr>
      <vt:lpstr>Overall Results</vt:lpstr>
      <vt:lpstr>Sheet3</vt:lpstr>
    </vt:vector>
  </TitlesOfParts>
  <Company>C.M.T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Chenyu She</dc:creator>
  <cp:lastModifiedBy>Chenyu She</cp:lastModifiedBy>
  <dcterms:created xsi:type="dcterms:W3CDTF">2013-05-28T18:21:30Z</dcterms:created>
  <dcterms:modified xsi:type="dcterms:W3CDTF">2013-06-06T16:08:19Z</dcterms:modified>
</cp:coreProperties>
</file>